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7320" yWindow="0" windowWidth="38400" windowHeight="21140" tabRatio="500"/>
  </bookViews>
  <sheets>
    <sheet name="Übersicht" sheetId="5" r:id="rId1"/>
    <sheet name="Städtisches Netz" sheetId="2" r:id="rId2"/>
    <sheet name="Vorstädtisches Netz" sheetId="7" r:id="rId3"/>
    <sheet name="Ländliches Netz" sheetId="9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9" l="1"/>
  <c r="C91" i="9"/>
  <c r="C180" i="9"/>
  <c r="C181" i="9"/>
  <c r="C182" i="9"/>
  <c r="C183" i="9"/>
  <c r="C184" i="9"/>
  <c r="C185" i="9"/>
  <c r="C186" i="9"/>
  <c r="C187" i="9"/>
  <c r="C188" i="9"/>
  <c r="C189" i="9"/>
  <c r="F189" i="9"/>
  <c r="H189" i="9"/>
  <c r="C92" i="9"/>
  <c r="C93" i="9"/>
  <c r="C94" i="9"/>
  <c r="C95" i="9"/>
  <c r="C96" i="9"/>
  <c r="C97" i="9"/>
  <c r="C98" i="9"/>
  <c r="C99" i="9"/>
  <c r="C100" i="9"/>
  <c r="F100" i="9"/>
  <c r="H100" i="9"/>
  <c r="E88" i="9"/>
  <c r="O91" i="9"/>
  <c r="I100" i="9"/>
  <c r="K100" i="9"/>
  <c r="F99" i="9"/>
  <c r="H99" i="9"/>
  <c r="I99" i="9"/>
  <c r="K99" i="9"/>
  <c r="F98" i="9"/>
  <c r="H98" i="9"/>
  <c r="I98" i="9"/>
  <c r="K98" i="9"/>
  <c r="F97" i="9"/>
  <c r="H97" i="9"/>
  <c r="I97" i="9"/>
  <c r="K97" i="9"/>
  <c r="F96" i="9"/>
  <c r="H96" i="9"/>
  <c r="I96" i="9"/>
  <c r="K96" i="9"/>
  <c r="F95" i="9"/>
  <c r="H95" i="9"/>
  <c r="I95" i="9"/>
  <c r="K95" i="9"/>
  <c r="F94" i="9"/>
  <c r="H94" i="9"/>
  <c r="I94" i="9"/>
  <c r="K94" i="9"/>
  <c r="F93" i="9"/>
  <c r="H93" i="9"/>
  <c r="I93" i="9"/>
  <c r="K93" i="9"/>
  <c r="F92" i="9"/>
  <c r="H92" i="9"/>
  <c r="I92" i="9"/>
  <c r="K92" i="9"/>
  <c r="F91" i="9"/>
  <c r="H91" i="9"/>
  <c r="I91" i="9"/>
  <c r="K91" i="9"/>
  <c r="D91" i="9"/>
  <c r="D92" i="9"/>
  <c r="D93" i="9"/>
  <c r="D94" i="9"/>
  <c r="D95" i="9"/>
  <c r="D96" i="9"/>
  <c r="D97" i="9"/>
  <c r="D98" i="9"/>
  <c r="D99" i="9"/>
  <c r="D100" i="9"/>
  <c r="G100" i="9"/>
  <c r="L100" i="9"/>
  <c r="G99" i="9"/>
  <c r="L99" i="9"/>
  <c r="G98" i="9"/>
  <c r="L98" i="9"/>
  <c r="G97" i="9"/>
  <c r="L97" i="9"/>
  <c r="G96" i="9"/>
  <c r="L96" i="9"/>
  <c r="G95" i="9"/>
  <c r="L95" i="9"/>
  <c r="G94" i="9"/>
  <c r="L94" i="9"/>
  <c r="G93" i="9"/>
  <c r="L93" i="9"/>
  <c r="G92" i="9"/>
  <c r="L92" i="9"/>
  <c r="G91" i="9"/>
  <c r="L91" i="9"/>
  <c r="M91" i="9"/>
  <c r="M101" i="9"/>
  <c r="C106" i="9"/>
  <c r="C121" i="9"/>
  <c r="D121" i="9"/>
  <c r="N121" i="9"/>
  <c r="G121" i="9"/>
  <c r="P121" i="9"/>
  <c r="H121" i="9"/>
  <c r="K109" i="9"/>
  <c r="I121" i="9"/>
  <c r="F121" i="9"/>
  <c r="C120" i="9"/>
  <c r="D120" i="9"/>
  <c r="O121" i="9"/>
  <c r="N120" i="9"/>
  <c r="G120" i="9"/>
  <c r="Q121" i="9"/>
  <c r="P120" i="9"/>
  <c r="H120" i="9"/>
  <c r="I120" i="9"/>
  <c r="F120" i="9"/>
  <c r="C119" i="9"/>
  <c r="D119" i="9"/>
  <c r="O120" i="9"/>
  <c r="N119" i="9"/>
  <c r="G119" i="9"/>
  <c r="Q120" i="9"/>
  <c r="P119" i="9"/>
  <c r="H119" i="9"/>
  <c r="I119" i="9"/>
  <c r="F119" i="9"/>
  <c r="C125" i="9"/>
  <c r="D125" i="9"/>
  <c r="N125" i="9"/>
  <c r="G125" i="9"/>
  <c r="P125" i="9"/>
  <c r="H125" i="9"/>
  <c r="I125" i="9"/>
  <c r="F125" i="9"/>
  <c r="C124" i="9"/>
  <c r="D124" i="9"/>
  <c r="O125" i="9"/>
  <c r="N124" i="9"/>
  <c r="G124" i="9"/>
  <c r="Q125" i="9"/>
  <c r="P124" i="9"/>
  <c r="H124" i="9"/>
  <c r="I124" i="9"/>
  <c r="F124" i="9"/>
  <c r="C123" i="9"/>
  <c r="D123" i="9"/>
  <c r="O124" i="9"/>
  <c r="N123" i="9"/>
  <c r="G123" i="9"/>
  <c r="Q124" i="9"/>
  <c r="P123" i="9"/>
  <c r="H123" i="9"/>
  <c r="I123" i="9"/>
  <c r="F123" i="9"/>
  <c r="C131" i="9"/>
  <c r="D131" i="9"/>
  <c r="N131" i="9"/>
  <c r="G131" i="9"/>
  <c r="P131" i="9"/>
  <c r="H131" i="9"/>
  <c r="I131" i="9"/>
  <c r="F131" i="9"/>
  <c r="C130" i="9"/>
  <c r="D130" i="9"/>
  <c r="O131" i="9"/>
  <c r="N130" i="9"/>
  <c r="G130" i="9"/>
  <c r="Q131" i="9"/>
  <c r="P130" i="9"/>
  <c r="H130" i="9"/>
  <c r="I130" i="9"/>
  <c r="F130" i="9"/>
  <c r="C142" i="9"/>
  <c r="D142" i="9"/>
  <c r="N142" i="9"/>
  <c r="G142" i="9"/>
  <c r="P142" i="9"/>
  <c r="H142" i="9"/>
  <c r="I142" i="9"/>
  <c r="F142" i="9"/>
  <c r="C141" i="9"/>
  <c r="D141" i="9"/>
  <c r="O142" i="9"/>
  <c r="N141" i="9"/>
  <c r="G141" i="9"/>
  <c r="Q142" i="9"/>
  <c r="P141" i="9"/>
  <c r="H141" i="9"/>
  <c r="I141" i="9"/>
  <c r="F141" i="9"/>
  <c r="C140" i="9"/>
  <c r="D140" i="9"/>
  <c r="O141" i="9"/>
  <c r="N140" i="9"/>
  <c r="G140" i="9"/>
  <c r="Q141" i="9"/>
  <c r="P140" i="9"/>
  <c r="H140" i="9"/>
  <c r="I140" i="9"/>
  <c r="F140" i="9"/>
  <c r="C139" i="9"/>
  <c r="D139" i="9"/>
  <c r="O140" i="9"/>
  <c r="N139" i="9"/>
  <c r="G139" i="9"/>
  <c r="Q140" i="9"/>
  <c r="P139" i="9"/>
  <c r="H139" i="9"/>
  <c r="I139" i="9"/>
  <c r="F139" i="9"/>
  <c r="C138" i="9"/>
  <c r="D138" i="9"/>
  <c r="O139" i="9"/>
  <c r="N138" i="9"/>
  <c r="G138" i="9"/>
  <c r="Q139" i="9"/>
  <c r="P138" i="9"/>
  <c r="H138" i="9"/>
  <c r="I138" i="9"/>
  <c r="F138" i="9"/>
  <c r="C137" i="9"/>
  <c r="D137" i="9"/>
  <c r="O138" i="9"/>
  <c r="N137" i="9"/>
  <c r="G137" i="9"/>
  <c r="Q138" i="9"/>
  <c r="P137" i="9"/>
  <c r="H137" i="9"/>
  <c r="I137" i="9"/>
  <c r="F137" i="9"/>
  <c r="C136" i="9"/>
  <c r="D136" i="9"/>
  <c r="O137" i="9"/>
  <c r="N136" i="9"/>
  <c r="G136" i="9"/>
  <c r="Q137" i="9"/>
  <c r="P136" i="9"/>
  <c r="H136" i="9"/>
  <c r="I136" i="9"/>
  <c r="F136" i="9"/>
  <c r="C135" i="9"/>
  <c r="D135" i="9"/>
  <c r="O136" i="9"/>
  <c r="N135" i="9"/>
  <c r="G135" i="9"/>
  <c r="Q136" i="9"/>
  <c r="P135" i="9"/>
  <c r="H135" i="9"/>
  <c r="I135" i="9"/>
  <c r="F135" i="9"/>
  <c r="C134" i="9"/>
  <c r="D134" i="9"/>
  <c r="O135" i="9"/>
  <c r="N134" i="9"/>
  <c r="G134" i="9"/>
  <c r="Q135" i="9"/>
  <c r="P134" i="9"/>
  <c r="H134" i="9"/>
  <c r="I134" i="9"/>
  <c r="F134" i="9"/>
  <c r="C153" i="9"/>
  <c r="D153" i="9"/>
  <c r="N153" i="9"/>
  <c r="G153" i="9"/>
  <c r="P153" i="9"/>
  <c r="H153" i="9"/>
  <c r="I153" i="9"/>
  <c r="F153" i="9"/>
  <c r="C152" i="9"/>
  <c r="D152" i="9"/>
  <c r="O153" i="9"/>
  <c r="N152" i="9"/>
  <c r="G152" i="9"/>
  <c r="Q153" i="9"/>
  <c r="P152" i="9"/>
  <c r="H152" i="9"/>
  <c r="I152" i="9"/>
  <c r="F152" i="9"/>
  <c r="C151" i="9"/>
  <c r="D151" i="9"/>
  <c r="O152" i="9"/>
  <c r="N151" i="9"/>
  <c r="G151" i="9"/>
  <c r="Q152" i="9"/>
  <c r="P151" i="9"/>
  <c r="H151" i="9"/>
  <c r="I151" i="9"/>
  <c r="F151" i="9"/>
  <c r="C150" i="9"/>
  <c r="D150" i="9"/>
  <c r="O151" i="9"/>
  <c r="N150" i="9"/>
  <c r="G150" i="9"/>
  <c r="Q151" i="9"/>
  <c r="P150" i="9"/>
  <c r="H150" i="9"/>
  <c r="I150" i="9"/>
  <c r="F150" i="9"/>
  <c r="C149" i="9"/>
  <c r="D149" i="9"/>
  <c r="O150" i="9"/>
  <c r="N149" i="9"/>
  <c r="G149" i="9"/>
  <c r="Q150" i="9"/>
  <c r="P149" i="9"/>
  <c r="H149" i="9"/>
  <c r="I149" i="9"/>
  <c r="F149" i="9"/>
  <c r="C148" i="9"/>
  <c r="D148" i="9"/>
  <c r="O149" i="9"/>
  <c r="N148" i="9"/>
  <c r="G148" i="9"/>
  <c r="Q149" i="9"/>
  <c r="P148" i="9"/>
  <c r="H148" i="9"/>
  <c r="I148" i="9"/>
  <c r="F148" i="9"/>
  <c r="C147" i="9"/>
  <c r="D147" i="9"/>
  <c r="O148" i="9"/>
  <c r="N147" i="9"/>
  <c r="G147" i="9"/>
  <c r="Q148" i="9"/>
  <c r="P147" i="9"/>
  <c r="H147" i="9"/>
  <c r="I147" i="9"/>
  <c r="F147" i="9"/>
  <c r="C146" i="9"/>
  <c r="D146" i="9"/>
  <c r="O147" i="9"/>
  <c r="N146" i="9"/>
  <c r="G146" i="9"/>
  <c r="Q147" i="9"/>
  <c r="P146" i="9"/>
  <c r="H146" i="9"/>
  <c r="I146" i="9"/>
  <c r="F146" i="9"/>
  <c r="C145" i="9"/>
  <c r="D145" i="9"/>
  <c r="O146" i="9"/>
  <c r="N145" i="9"/>
  <c r="G145" i="9"/>
  <c r="Q146" i="9"/>
  <c r="P145" i="9"/>
  <c r="H145" i="9"/>
  <c r="I145" i="9"/>
  <c r="F145" i="9"/>
  <c r="C158" i="9"/>
  <c r="D158" i="9"/>
  <c r="N158" i="9"/>
  <c r="G158" i="9"/>
  <c r="P158" i="9"/>
  <c r="H158" i="9"/>
  <c r="I158" i="9"/>
  <c r="F158" i="9"/>
  <c r="C157" i="9"/>
  <c r="D157" i="9"/>
  <c r="O158" i="9"/>
  <c r="N157" i="9"/>
  <c r="G157" i="9"/>
  <c r="Q158" i="9"/>
  <c r="P157" i="9"/>
  <c r="H157" i="9"/>
  <c r="I157" i="9"/>
  <c r="F157" i="9"/>
  <c r="C166" i="9"/>
  <c r="D166" i="9"/>
  <c r="N166" i="9"/>
  <c r="G166" i="9"/>
  <c r="P166" i="9"/>
  <c r="H166" i="9"/>
  <c r="I166" i="9"/>
  <c r="F166" i="9"/>
  <c r="C165" i="9"/>
  <c r="D165" i="9"/>
  <c r="O166" i="9"/>
  <c r="N165" i="9"/>
  <c r="G165" i="9"/>
  <c r="Q166" i="9"/>
  <c r="P165" i="9"/>
  <c r="H165" i="9"/>
  <c r="I165" i="9"/>
  <c r="F165" i="9"/>
  <c r="C164" i="9"/>
  <c r="D164" i="9"/>
  <c r="O165" i="9"/>
  <c r="N164" i="9"/>
  <c r="G164" i="9"/>
  <c r="Q165" i="9"/>
  <c r="P164" i="9"/>
  <c r="H164" i="9"/>
  <c r="I164" i="9"/>
  <c r="F164" i="9"/>
  <c r="C163" i="9"/>
  <c r="D163" i="9"/>
  <c r="O164" i="9"/>
  <c r="N163" i="9"/>
  <c r="G163" i="9"/>
  <c r="Q164" i="9"/>
  <c r="P163" i="9"/>
  <c r="H163" i="9"/>
  <c r="I163" i="9"/>
  <c r="F163" i="9"/>
  <c r="C162" i="9"/>
  <c r="D162" i="9"/>
  <c r="O163" i="9"/>
  <c r="N162" i="9"/>
  <c r="G162" i="9"/>
  <c r="Q163" i="9"/>
  <c r="P162" i="9"/>
  <c r="H162" i="9"/>
  <c r="I162" i="9"/>
  <c r="F162" i="9"/>
  <c r="C161" i="9"/>
  <c r="D161" i="9"/>
  <c r="O162" i="9"/>
  <c r="N161" i="9"/>
  <c r="G161" i="9"/>
  <c r="Q162" i="9"/>
  <c r="P161" i="9"/>
  <c r="H161" i="9"/>
  <c r="I161" i="9"/>
  <c r="F161" i="9"/>
  <c r="C160" i="9"/>
  <c r="D160" i="9"/>
  <c r="O161" i="9"/>
  <c r="N160" i="9"/>
  <c r="G160" i="9"/>
  <c r="Q161" i="9"/>
  <c r="P160" i="9"/>
  <c r="H160" i="9"/>
  <c r="I160" i="9"/>
  <c r="F160" i="9"/>
  <c r="C159" i="9"/>
  <c r="D159" i="9"/>
  <c r="O160" i="9"/>
  <c r="N159" i="9"/>
  <c r="G159" i="9"/>
  <c r="Q160" i="9"/>
  <c r="P159" i="9"/>
  <c r="H159" i="9"/>
  <c r="I159" i="9"/>
  <c r="F159" i="9"/>
  <c r="C156" i="9"/>
  <c r="D156" i="9"/>
  <c r="O157" i="9"/>
  <c r="O159" i="9"/>
  <c r="N156" i="9"/>
  <c r="G156" i="9"/>
  <c r="Q157" i="9"/>
  <c r="Q159" i="9"/>
  <c r="P156" i="9"/>
  <c r="H156" i="9"/>
  <c r="I156" i="9"/>
  <c r="F156" i="9"/>
  <c r="C155" i="9"/>
  <c r="D155" i="9"/>
  <c r="O156" i="9"/>
  <c r="N155" i="9"/>
  <c r="G155" i="9"/>
  <c r="Q156" i="9"/>
  <c r="P155" i="9"/>
  <c r="H155" i="9"/>
  <c r="I155" i="9"/>
  <c r="F155" i="9"/>
  <c r="C154" i="9"/>
  <c r="D154" i="9"/>
  <c r="O155" i="9"/>
  <c r="N154" i="9"/>
  <c r="G154" i="9"/>
  <c r="Q155" i="9"/>
  <c r="P154" i="9"/>
  <c r="H154" i="9"/>
  <c r="I154" i="9"/>
  <c r="F154" i="9"/>
  <c r="C144" i="9"/>
  <c r="D144" i="9"/>
  <c r="O145" i="9"/>
  <c r="O154" i="9"/>
  <c r="N144" i="9"/>
  <c r="G144" i="9"/>
  <c r="Q145" i="9"/>
  <c r="Q154" i="9"/>
  <c r="P144" i="9"/>
  <c r="H144" i="9"/>
  <c r="I144" i="9"/>
  <c r="F144" i="9"/>
  <c r="C143" i="9"/>
  <c r="D143" i="9"/>
  <c r="O144" i="9"/>
  <c r="N143" i="9"/>
  <c r="G143" i="9"/>
  <c r="Q144" i="9"/>
  <c r="P143" i="9"/>
  <c r="H143" i="9"/>
  <c r="I143" i="9"/>
  <c r="F143" i="9"/>
  <c r="C133" i="9"/>
  <c r="D133" i="9"/>
  <c r="O134" i="9"/>
  <c r="O143" i="9"/>
  <c r="N133" i="9"/>
  <c r="G133" i="9"/>
  <c r="Q134" i="9"/>
  <c r="Q143" i="9"/>
  <c r="P133" i="9"/>
  <c r="H133" i="9"/>
  <c r="I133" i="9"/>
  <c r="F133" i="9"/>
  <c r="C132" i="9"/>
  <c r="D132" i="9"/>
  <c r="O133" i="9"/>
  <c r="N132" i="9"/>
  <c r="G132" i="9"/>
  <c r="Q133" i="9"/>
  <c r="P132" i="9"/>
  <c r="H132" i="9"/>
  <c r="I132" i="9"/>
  <c r="F132" i="9"/>
  <c r="C129" i="9"/>
  <c r="D129" i="9"/>
  <c r="O130" i="9"/>
  <c r="O132" i="9"/>
  <c r="N129" i="9"/>
  <c r="G129" i="9"/>
  <c r="Q130" i="9"/>
  <c r="Q132" i="9"/>
  <c r="P129" i="9"/>
  <c r="H129" i="9"/>
  <c r="I129" i="9"/>
  <c r="F129" i="9"/>
  <c r="C128" i="9"/>
  <c r="D128" i="9"/>
  <c r="O129" i="9"/>
  <c r="N128" i="9"/>
  <c r="G128" i="9"/>
  <c r="Q129" i="9"/>
  <c r="P128" i="9"/>
  <c r="H128" i="9"/>
  <c r="I128" i="9"/>
  <c r="F128" i="9"/>
  <c r="C127" i="9"/>
  <c r="D127" i="9"/>
  <c r="O128" i="9"/>
  <c r="N127" i="9"/>
  <c r="G127" i="9"/>
  <c r="Q128" i="9"/>
  <c r="P127" i="9"/>
  <c r="H127" i="9"/>
  <c r="I127" i="9"/>
  <c r="F127" i="9"/>
  <c r="C126" i="9"/>
  <c r="D126" i="9"/>
  <c r="O127" i="9"/>
  <c r="N126" i="9"/>
  <c r="G126" i="9"/>
  <c r="Q127" i="9"/>
  <c r="P126" i="9"/>
  <c r="H126" i="9"/>
  <c r="I126" i="9"/>
  <c r="F126" i="9"/>
  <c r="C122" i="9"/>
  <c r="D122" i="9"/>
  <c r="O123" i="9"/>
  <c r="O126" i="9"/>
  <c r="N122" i="9"/>
  <c r="G122" i="9"/>
  <c r="Q123" i="9"/>
  <c r="Q126" i="9"/>
  <c r="P122" i="9"/>
  <c r="H122" i="9"/>
  <c r="I122" i="9"/>
  <c r="F122" i="9"/>
  <c r="C118" i="9"/>
  <c r="D118" i="9"/>
  <c r="O119" i="9"/>
  <c r="O122" i="9"/>
  <c r="N118" i="9"/>
  <c r="G118" i="9"/>
  <c r="Q119" i="9"/>
  <c r="Q122" i="9"/>
  <c r="P118" i="9"/>
  <c r="H118" i="9"/>
  <c r="I118" i="9"/>
  <c r="F118" i="9"/>
  <c r="C117" i="9"/>
  <c r="D117" i="9"/>
  <c r="O118" i="9"/>
  <c r="N117" i="9"/>
  <c r="G117" i="9"/>
  <c r="Q118" i="9"/>
  <c r="P117" i="9"/>
  <c r="H117" i="9"/>
  <c r="I117" i="9"/>
  <c r="F117" i="9"/>
  <c r="C116" i="9"/>
  <c r="D116" i="9"/>
  <c r="O117" i="9"/>
  <c r="N116" i="9"/>
  <c r="G116" i="9"/>
  <c r="Q117" i="9"/>
  <c r="P116" i="9"/>
  <c r="H116" i="9"/>
  <c r="I116" i="9"/>
  <c r="F116" i="9"/>
  <c r="C115" i="9"/>
  <c r="D115" i="9"/>
  <c r="O116" i="9"/>
  <c r="N115" i="9"/>
  <c r="G115" i="9"/>
  <c r="Q116" i="9"/>
  <c r="P115" i="9"/>
  <c r="H115" i="9"/>
  <c r="I115" i="9"/>
  <c r="F115" i="9"/>
  <c r="C114" i="9"/>
  <c r="D114" i="9"/>
  <c r="O115" i="9"/>
  <c r="N114" i="9"/>
  <c r="G114" i="9"/>
  <c r="Q115" i="9"/>
  <c r="P114" i="9"/>
  <c r="H114" i="9"/>
  <c r="I114" i="9"/>
  <c r="F114" i="9"/>
  <c r="C113" i="9"/>
  <c r="D113" i="9"/>
  <c r="O114" i="9"/>
  <c r="N113" i="9"/>
  <c r="G113" i="9"/>
  <c r="Q114" i="9"/>
  <c r="P113" i="9"/>
  <c r="H113" i="9"/>
  <c r="I113" i="9"/>
  <c r="F113" i="9"/>
  <c r="C112" i="9"/>
  <c r="D112" i="9"/>
  <c r="O113" i="9"/>
  <c r="N112" i="9"/>
  <c r="G112" i="9"/>
  <c r="Q113" i="9"/>
  <c r="P112" i="9"/>
  <c r="H112" i="9"/>
  <c r="I112" i="9"/>
  <c r="F112" i="9"/>
  <c r="C111" i="9"/>
  <c r="D111" i="9"/>
  <c r="O112" i="9"/>
  <c r="N111" i="9"/>
  <c r="G111" i="9"/>
  <c r="Q112" i="9"/>
  <c r="P111" i="9"/>
  <c r="H111" i="9"/>
  <c r="I111" i="9"/>
  <c r="F111" i="9"/>
  <c r="C110" i="9"/>
  <c r="D110" i="9"/>
  <c r="O111" i="9"/>
  <c r="N110" i="9"/>
  <c r="G110" i="9"/>
  <c r="Q111" i="9"/>
  <c r="P110" i="9"/>
  <c r="H110" i="9"/>
  <c r="I110" i="9"/>
  <c r="F110" i="9"/>
  <c r="C109" i="9"/>
  <c r="D109" i="9"/>
  <c r="O110" i="9"/>
  <c r="N109" i="9"/>
  <c r="G109" i="9"/>
  <c r="Q110" i="9"/>
  <c r="P109" i="9"/>
  <c r="H109" i="9"/>
  <c r="I109" i="9"/>
  <c r="F109" i="9"/>
  <c r="J109" i="9"/>
  <c r="L109" i="9"/>
  <c r="M109" i="9"/>
  <c r="K110" i="9"/>
  <c r="J110" i="9"/>
  <c r="L110" i="9"/>
  <c r="M110" i="9"/>
  <c r="K111" i="9"/>
  <c r="J111" i="9"/>
  <c r="L111" i="9"/>
  <c r="M111" i="9"/>
  <c r="K112" i="9"/>
  <c r="J112" i="9"/>
  <c r="L112" i="9"/>
  <c r="M112" i="9"/>
  <c r="K113" i="9"/>
  <c r="J113" i="9"/>
  <c r="L113" i="9"/>
  <c r="M113" i="9"/>
  <c r="K114" i="9"/>
  <c r="J114" i="9"/>
  <c r="L114" i="9"/>
  <c r="M114" i="9"/>
  <c r="K115" i="9"/>
  <c r="J115" i="9"/>
  <c r="L115" i="9"/>
  <c r="M115" i="9"/>
  <c r="K116" i="9"/>
  <c r="J116" i="9"/>
  <c r="L116" i="9"/>
  <c r="M116" i="9"/>
  <c r="K117" i="9"/>
  <c r="J117" i="9"/>
  <c r="L117" i="9"/>
  <c r="M117" i="9"/>
  <c r="K118" i="9"/>
  <c r="J118" i="9"/>
  <c r="L118" i="9"/>
  <c r="M118" i="9"/>
  <c r="K122" i="9"/>
  <c r="J122" i="9"/>
  <c r="L122" i="9"/>
  <c r="M122" i="9"/>
  <c r="K126" i="9"/>
  <c r="J126" i="9"/>
  <c r="L126" i="9"/>
  <c r="M126" i="9"/>
  <c r="K127" i="9"/>
  <c r="J127" i="9"/>
  <c r="L127" i="9"/>
  <c r="M127" i="9"/>
  <c r="K128" i="9"/>
  <c r="J128" i="9"/>
  <c r="L128" i="9"/>
  <c r="M128" i="9"/>
  <c r="K129" i="9"/>
  <c r="J129" i="9"/>
  <c r="L129" i="9"/>
  <c r="M129" i="9"/>
  <c r="K132" i="9"/>
  <c r="J132" i="9"/>
  <c r="L132" i="9"/>
  <c r="M132" i="9"/>
  <c r="K133" i="9"/>
  <c r="J133" i="9"/>
  <c r="L133" i="9"/>
  <c r="M133" i="9"/>
  <c r="K143" i="9"/>
  <c r="J143" i="9"/>
  <c r="L143" i="9"/>
  <c r="M143" i="9"/>
  <c r="K144" i="9"/>
  <c r="J144" i="9"/>
  <c r="L144" i="9"/>
  <c r="M144" i="9"/>
  <c r="K154" i="9"/>
  <c r="J154" i="9"/>
  <c r="L154" i="9"/>
  <c r="M154" i="9"/>
  <c r="K155" i="9"/>
  <c r="J155" i="9"/>
  <c r="L155" i="9"/>
  <c r="M155" i="9"/>
  <c r="K156" i="9"/>
  <c r="J156" i="9"/>
  <c r="L156" i="9"/>
  <c r="M156" i="9"/>
  <c r="K159" i="9"/>
  <c r="J159" i="9"/>
  <c r="L159" i="9"/>
  <c r="M159" i="9"/>
  <c r="K160" i="9"/>
  <c r="J160" i="9"/>
  <c r="L160" i="9"/>
  <c r="M160" i="9"/>
  <c r="K161" i="9"/>
  <c r="J161" i="9"/>
  <c r="L161" i="9"/>
  <c r="M161" i="9"/>
  <c r="K162" i="9"/>
  <c r="J162" i="9"/>
  <c r="L162" i="9"/>
  <c r="M162" i="9"/>
  <c r="K163" i="9"/>
  <c r="J163" i="9"/>
  <c r="L163" i="9"/>
  <c r="M163" i="9"/>
  <c r="K164" i="9"/>
  <c r="J164" i="9"/>
  <c r="L164" i="9"/>
  <c r="M164" i="9"/>
  <c r="K165" i="9"/>
  <c r="J165" i="9"/>
  <c r="L165" i="9"/>
  <c r="M165" i="9"/>
  <c r="M167" i="9"/>
  <c r="H177" i="9"/>
  <c r="O180" i="9"/>
  <c r="I189" i="9"/>
  <c r="K189" i="9"/>
  <c r="F188" i="9"/>
  <c r="H188" i="9"/>
  <c r="I188" i="9"/>
  <c r="K188" i="9"/>
  <c r="F187" i="9"/>
  <c r="H187" i="9"/>
  <c r="I187" i="9"/>
  <c r="K187" i="9"/>
  <c r="F186" i="9"/>
  <c r="H186" i="9"/>
  <c r="I186" i="9"/>
  <c r="K186" i="9"/>
  <c r="F185" i="9"/>
  <c r="H185" i="9"/>
  <c r="I185" i="9"/>
  <c r="K185" i="9"/>
  <c r="F184" i="9"/>
  <c r="H184" i="9"/>
  <c r="I184" i="9"/>
  <c r="K184" i="9"/>
  <c r="F183" i="9"/>
  <c r="H183" i="9"/>
  <c r="I183" i="9"/>
  <c r="K183" i="9"/>
  <c r="F182" i="9"/>
  <c r="H182" i="9"/>
  <c r="I182" i="9"/>
  <c r="K182" i="9"/>
  <c r="F181" i="9"/>
  <c r="H181" i="9"/>
  <c r="I181" i="9"/>
  <c r="K181" i="9"/>
  <c r="F180" i="9"/>
  <c r="H180" i="9"/>
  <c r="I180" i="9"/>
  <c r="K180" i="9"/>
  <c r="D180" i="9"/>
  <c r="D181" i="9"/>
  <c r="D182" i="9"/>
  <c r="D183" i="9"/>
  <c r="D184" i="9"/>
  <c r="D185" i="9"/>
  <c r="D186" i="9"/>
  <c r="D187" i="9"/>
  <c r="D188" i="9"/>
  <c r="D189" i="9"/>
  <c r="G189" i="9"/>
  <c r="L189" i="9"/>
  <c r="G188" i="9"/>
  <c r="L188" i="9"/>
  <c r="G187" i="9"/>
  <c r="L187" i="9"/>
  <c r="G186" i="9"/>
  <c r="L186" i="9"/>
  <c r="G185" i="9"/>
  <c r="L185" i="9"/>
  <c r="G184" i="9"/>
  <c r="L184" i="9"/>
  <c r="G183" i="9"/>
  <c r="L183" i="9"/>
  <c r="G182" i="9"/>
  <c r="L182" i="9"/>
  <c r="G181" i="9"/>
  <c r="L181" i="9"/>
  <c r="G180" i="9"/>
  <c r="L180" i="9"/>
  <c r="M180" i="9"/>
  <c r="M190" i="9"/>
  <c r="D193" i="9"/>
  <c r="C222" i="9"/>
  <c r="D222" i="9"/>
  <c r="O222" i="9"/>
  <c r="G222" i="9"/>
  <c r="Q222" i="9"/>
  <c r="H222" i="9"/>
  <c r="F222" i="9"/>
  <c r="C221" i="9"/>
  <c r="D221" i="9"/>
  <c r="P222" i="9"/>
  <c r="O221" i="9"/>
  <c r="G221" i="9"/>
  <c r="J222" i="9"/>
  <c r="R222" i="9"/>
  <c r="Q221" i="9"/>
  <c r="H221" i="9"/>
  <c r="F221" i="9"/>
  <c r="C233" i="9"/>
  <c r="D233" i="9"/>
  <c r="O233" i="9"/>
  <c r="G233" i="9"/>
  <c r="Q233" i="9"/>
  <c r="H233" i="9"/>
  <c r="F233" i="9"/>
  <c r="C232" i="9"/>
  <c r="D232" i="9"/>
  <c r="P233" i="9"/>
  <c r="O232" i="9"/>
  <c r="G232" i="9"/>
  <c r="J233" i="9"/>
  <c r="R233" i="9"/>
  <c r="Q232" i="9"/>
  <c r="H232" i="9"/>
  <c r="F232" i="9"/>
  <c r="C231" i="9"/>
  <c r="D231" i="9"/>
  <c r="P232" i="9"/>
  <c r="O231" i="9"/>
  <c r="G231" i="9"/>
  <c r="J232" i="9"/>
  <c r="R232" i="9"/>
  <c r="Q231" i="9"/>
  <c r="H231" i="9"/>
  <c r="F231" i="9"/>
  <c r="C230" i="9"/>
  <c r="D230" i="9"/>
  <c r="P231" i="9"/>
  <c r="O230" i="9"/>
  <c r="G230" i="9"/>
  <c r="J231" i="9"/>
  <c r="R231" i="9"/>
  <c r="Q230" i="9"/>
  <c r="H230" i="9"/>
  <c r="F230" i="9"/>
  <c r="C229" i="9"/>
  <c r="D229" i="9"/>
  <c r="P230" i="9"/>
  <c r="O229" i="9"/>
  <c r="G229" i="9"/>
  <c r="J230" i="9"/>
  <c r="R230" i="9"/>
  <c r="Q229" i="9"/>
  <c r="H229" i="9"/>
  <c r="F229" i="9"/>
  <c r="C228" i="9"/>
  <c r="D228" i="9"/>
  <c r="P229" i="9"/>
  <c r="O228" i="9"/>
  <c r="G228" i="9"/>
  <c r="J229" i="9"/>
  <c r="R229" i="9"/>
  <c r="Q228" i="9"/>
  <c r="H228" i="9"/>
  <c r="F228" i="9"/>
  <c r="C227" i="9"/>
  <c r="D227" i="9"/>
  <c r="P228" i="9"/>
  <c r="O227" i="9"/>
  <c r="G227" i="9"/>
  <c r="J228" i="9"/>
  <c r="R228" i="9"/>
  <c r="Q227" i="9"/>
  <c r="H227" i="9"/>
  <c r="F227" i="9"/>
  <c r="C226" i="9"/>
  <c r="D226" i="9"/>
  <c r="P227" i="9"/>
  <c r="O226" i="9"/>
  <c r="G226" i="9"/>
  <c r="J227" i="9"/>
  <c r="R227" i="9"/>
  <c r="Q226" i="9"/>
  <c r="H226" i="9"/>
  <c r="F226" i="9"/>
  <c r="C225" i="9"/>
  <c r="D225" i="9"/>
  <c r="P226" i="9"/>
  <c r="O225" i="9"/>
  <c r="G225" i="9"/>
  <c r="J226" i="9"/>
  <c r="R226" i="9"/>
  <c r="Q225" i="9"/>
  <c r="H225" i="9"/>
  <c r="F225" i="9"/>
  <c r="C244" i="9"/>
  <c r="D244" i="9"/>
  <c r="O244" i="9"/>
  <c r="G244" i="9"/>
  <c r="Q244" i="9"/>
  <c r="H244" i="9"/>
  <c r="F244" i="9"/>
  <c r="C243" i="9"/>
  <c r="D243" i="9"/>
  <c r="P244" i="9"/>
  <c r="O243" i="9"/>
  <c r="G243" i="9"/>
  <c r="J244" i="9"/>
  <c r="R244" i="9"/>
  <c r="Q243" i="9"/>
  <c r="H243" i="9"/>
  <c r="F243" i="9"/>
  <c r="C242" i="9"/>
  <c r="D242" i="9"/>
  <c r="P243" i="9"/>
  <c r="O242" i="9"/>
  <c r="G242" i="9"/>
  <c r="J243" i="9"/>
  <c r="R243" i="9"/>
  <c r="Q242" i="9"/>
  <c r="H242" i="9"/>
  <c r="F242" i="9"/>
  <c r="C241" i="9"/>
  <c r="D241" i="9"/>
  <c r="P242" i="9"/>
  <c r="O241" i="9"/>
  <c r="G241" i="9"/>
  <c r="J242" i="9"/>
  <c r="R242" i="9"/>
  <c r="Q241" i="9"/>
  <c r="H241" i="9"/>
  <c r="F241" i="9"/>
  <c r="C240" i="9"/>
  <c r="D240" i="9"/>
  <c r="P241" i="9"/>
  <c r="O240" i="9"/>
  <c r="G240" i="9"/>
  <c r="J241" i="9"/>
  <c r="R241" i="9"/>
  <c r="Q240" i="9"/>
  <c r="H240" i="9"/>
  <c r="F240" i="9"/>
  <c r="C239" i="9"/>
  <c r="D239" i="9"/>
  <c r="P240" i="9"/>
  <c r="O239" i="9"/>
  <c r="G239" i="9"/>
  <c r="J240" i="9"/>
  <c r="R240" i="9"/>
  <c r="Q239" i="9"/>
  <c r="H239" i="9"/>
  <c r="F239" i="9"/>
  <c r="C238" i="9"/>
  <c r="D238" i="9"/>
  <c r="P239" i="9"/>
  <c r="O238" i="9"/>
  <c r="G238" i="9"/>
  <c r="J239" i="9"/>
  <c r="R239" i="9"/>
  <c r="Q238" i="9"/>
  <c r="H238" i="9"/>
  <c r="F238" i="9"/>
  <c r="C237" i="9"/>
  <c r="D237" i="9"/>
  <c r="P238" i="9"/>
  <c r="O237" i="9"/>
  <c r="G237" i="9"/>
  <c r="J238" i="9"/>
  <c r="R238" i="9"/>
  <c r="Q237" i="9"/>
  <c r="H237" i="9"/>
  <c r="F237" i="9"/>
  <c r="C236" i="9"/>
  <c r="D236" i="9"/>
  <c r="P237" i="9"/>
  <c r="O236" i="9"/>
  <c r="G236" i="9"/>
  <c r="J237" i="9"/>
  <c r="R237" i="9"/>
  <c r="Q236" i="9"/>
  <c r="H236" i="9"/>
  <c r="F236" i="9"/>
  <c r="C249" i="9"/>
  <c r="D249" i="9"/>
  <c r="O249" i="9"/>
  <c r="G249" i="9"/>
  <c r="Q249" i="9"/>
  <c r="H249" i="9"/>
  <c r="F249" i="9"/>
  <c r="C248" i="9"/>
  <c r="D248" i="9"/>
  <c r="P249" i="9"/>
  <c r="O248" i="9"/>
  <c r="G248" i="9"/>
  <c r="J249" i="9"/>
  <c r="R249" i="9"/>
  <c r="Q248" i="9"/>
  <c r="H248" i="9"/>
  <c r="F248" i="9"/>
  <c r="C257" i="9"/>
  <c r="D257" i="9"/>
  <c r="O257" i="9"/>
  <c r="G257" i="9"/>
  <c r="Q257" i="9"/>
  <c r="H257" i="9"/>
  <c r="F257" i="9"/>
  <c r="C256" i="9"/>
  <c r="D256" i="9"/>
  <c r="P257" i="9"/>
  <c r="O256" i="9"/>
  <c r="G256" i="9"/>
  <c r="J257" i="9"/>
  <c r="R257" i="9"/>
  <c r="Q256" i="9"/>
  <c r="H256" i="9"/>
  <c r="F256" i="9"/>
  <c r="C255" i="9"/>
  <c r="D255" i="9"/>
  <c r="P256" i="9"/>
  <c r="O255" i="9"/>
  <c r="G255" i="9"/>
  <c r="J256" i="9"/>
  <c r="R256" i="9"/>
  <c r="Q255" i="9"/>
  <c r="H255" i="9"/>
  <c r="F255" i="9"/>
  <c r="C254" i="9"/>
  <c r="D254" i="9"/>
  <c r="P255" i="9"/>
  <c r="O254" i="9"/>
  <c r="G254" i="9"/>
  <c r="J255" i="9"/>
  <c r="R255" i="9"/>
  <c r="Q254" i="9"/>
  <c r="H254" i="9"/>
  <c r="F254" i="9"/>
  <c r="C253" i="9"/>
  <c r="D253" i="9"/>
  <c r="P254" i="9"/>
  <c r="O253" i="9"/>
  <c r="G253" i="9"/>
  <c r="J254" i="9"/>
  <c r="R254" i="9"/>
  <c r="Q253" i="9"/>
  <c r="H253" i="9"/>
  <c r="F253" i="9"/>
  <c r="C252" i="9"/>
  <c r="D252" i="9"/>
  <c r="P253" i="9"/>
  <c r="O252" i="9"/>
  <c r="G252" i="9"/>
  <c r="J253" i="9"/>
  <c r="R253" i="9"/>
  <c r="Q252" i="9"/>
  <c r="H252" i="9"/>
  <c r="F252" i="9"/>
  <c r="C251" i="9"/>
  <c r="D251" i="9"/>
  <c r="P252" i="9"/>
  <c r="O251" i="9"/>
  <c r="G251" i="9"/>
  <c r="J252" i="9"/>
  <c r="R252" i="9"/>
  <c r="Q251" i="9"/>
  <c r="H251" i="9"/>
  <c r="F251" i="9"/>
  <c r="C250" i="9"/>
  <c r="D250" i="9"/>
  <c r="P251" i="9"/>
  <c r="O250" i="9"/>
  <c r="G250" i="9"/>
  <c r="J251" i="9"/>
  <c r="R251" i="9"/>
  <c r="Q250" i="9"/>
  <c r="H250" i="9"/>
  <c r="F250" i="9"/>
  <c r="C247" i="9"/>
  <c r="D247" i="9"/>
  <c r="P248" i="9"/>
  <c r="P250" i="9"/>
  <c r="O247" i="9"/>
  <c r="G247" i="9"/>
  <c r="J248" i="9"/>
  <c r="R248" i="9"/>
  <c r="J250" i="9"/>
  <c r="R250" i="9"/>
  <c r="Q247" i="9"/>
  <c r="H247" i="9"/>
  <c r="F247" i="9"/>
  <c r="C246" i="9"/>
  <c r="D246" i="9"/>
  <c r="P247" i="9"/>
  <c r="O246" i="9"/>
  <c r="G246" i="9"/>
  <c r="J247" i="9"/>
  <c r="R247" i="9"/>
  <c r="Q246" i="9"/>
  <c r="H246" i="9"/>
  <c r="F246" i="9"/>
  <c r="C245" i="9"/>
  <c r="D245" i="9"/>
  <c r="P246" i="9"/>
  <c r="O245" i="9"/>
  <c r="G245" i="9"/>
  <c r="J246" i="9"/>
  <c r="R246" i="9"/>
  <c r="Q245" i="9"/>
  <c r="H245" i="9"/>
  <c r="F245" i="9"/>
  <c r="C235" i="9"/>
  <c r="D235" i="9"/>
  <c r="P236" i="9"/>
  <c r="P245" i="9"/>
  <c r="O235" i="9"/>
  <c r="G235" i="9"/>
  <c r="J236" i="9"/>
  <c r="R236" i="9"/>
  <c r="J245" i="9"/>
  <c r="R245" i="9"/>
  <c r="Q235" i="9"/>
  <c r="H235" i="9"/>
  <c r="F235" i="9"/>
  <c r="C234" i="9"/>
  <c r="D234" i="9"/>
  <c r="P235" i="9"/>
  <c r="O234" i="9"/>
  <c r="G234" i="9"/>
  <c r="J235" i="9"/>
  <c r="R235" i="9"/>
  <c r="Q234" i="9"/>
  <c r="H234" i="9"/>
  <c r="F234" i="9"/>
  <c r="C224" i="9"/>
  <c r="D224" i="9"/>
  <c r="P225" i="9"/>
  <c r="P234" i="9"/>
  <c r="O224" i="9"/>
  <c r="G224" i="9"/>
  <c r="J225" i="9"/>
  <c r="R225" i="9"/>
  <c r="J234" i="9"/>
  <c r="R234" i="9"/>
  <c r="Q224" i="9"/>
  <c r="H224" i="9"/>
  <c r="F224" i="9"/>
  <c r="C223" i="9"/>
  <c r="D223" i="9"/>
  <c r="P224" i="9"/>
  <c r="O223" i="9"/>
  <c r="G223" i="9"/>
  <c r="J224" i="9"/>
  <c r="R224" i="9"/>
  <c r="Q223" i="9"/>
  <c r="H223" i="9"/>
  <c r="F223" i="9"/>
  <c r="C220" i="9"/>
  <c r="D220" i="9"/>
  <c r="P221" i="9"/>
  <c r="P223" i="9"/>
  <c r="O220" i="9"/>
  <c r="G220" i="9"/>
  <c r="J221" i="9"/>
  <c r="R221" i="9"/>
  <c r="J223" i="9"/>
  <c r="R223" i="9"/>
  <c r="Q220" i="9"/>
  <c r="H220" i="9"/>
  <c r="F220" i="9"/>
  <c r="C219" i="9"/>
  <c r="D219" i="9"/>
  <c r="P220" i="9"/>
  <c r="O219" i="9"/>
  <c r="G219" i="9"/>
  <c r="J220" i="9"/>
  <c r="R220" i="9"/>
  <c r="Q219" i="9"/>
  <c r="H219" i="9"/>
  <c r="F219" i="9"/>
  <c r="C218" i="9"/>
  <c r="D218" i="9"/>
  <c r="P219" i="9"/>
  <c r="O218" i="9"/>
  <c r="G218" i="9"/>
  <c r="J219" i="9"/>
  <c r="R219" i="9"/>
  <c r="Q218" i="9"/>
  <c r="H218" i="9"/>
  <c r="F218" i="9"/>
  <c r="C217" i="9"/>
  <c r="D217" i="9"/>
  <c r="P218" i="9"/>
  <c r="O217" i="9"/>
  <c r="G217" i="9"/>
  <c r="J218" i="9"/>
  <c r="R218" i="9"/>
  <c r="Q217" i="9"/>
  <c r="H217" i="9"/>
  <c r="F217" i="9"/>
  <c r="C216" i="9"/>
  <c r="D216" i="9"/>
  <c r="O216" i="9"/>
  <c r="G216" i="9"/>
  <c r="Q216" i="9"/>
  <c r="H216" i="9"/>
  <c r="F216" i="9"/>
  <c r="C215" i="9"/>
  <c r="D215" i="9"/>
  <c r="G215" i="9"/>
  <c r="J216" i="9"/>
  <c r="R216" i="9"/>
  <c r="Q215" i="9"/>
  <c r="H215" i="9"/>
  <c r="P216" i="9"/>
  <c r="O215" i="9"/>
  <c r="F215" i="9"/>
  <c r="C214" i="9"/>
  <c r="D214" i="9"/>
  <c r="P215" i="9"/>
  <c r="O214" i="9"/>
  <c r="G214" i="9"/>
  <c r="J215" i="9"/>
  <c r="R215" i="9"/>
  <c r="Q214" i="9"/>
  <c r="H214" i="9"/>
  <c r="F214" i="9"/>
  <c r="C213" i="9"/>
  <c r="D213" i="9"/>
  <c r="P214" i="9"/>
  <c r="P217" i="9"/>
  <c r="O213" i="9"/>
  <c r="G213" i="9"/>
  <c r="J214" i="9"/>
  <c r="R214" i="9"/>
  <c r="J217" i="9"/>
  <c r="R217" i="9"/>
  <c r="Q213" i="9"/>
  <c r="H213" i="9"/>
  <c r="F213" i="9"/>
  <c r="C212" i="9"/>
  <c r="D212" i="9"/>
  <c r="O212" i="9"/>
  <c r="G212" i="9"/>
  <c r="Q212" i="9"/>
  <c r="H212" i="9"/>
  <c r="F212" i="9"/>
  <c r="C211" i="9"/>
  <c r="D211" i="9"/>
  <c r="G211" i="9"/>
  <c r="J212" i="9"/>
  <c r="R212" i="9"/>
  <c r="Q211" i="9"/>
  <c r="H211" i="9"/>
  <c r="P212" i="9"/>
  <c r="O211" i="9"/>
  <c r="F211" i="9"/>
  <c r="C210" i="9"/>
  <c r="D210" i="9"/>
  <c r="P211" i="9"/>
  <c r="O210" i="9"/>
  <c r="G210" i="9"/>
  <c r="J211" i="9"/>
  <c r="R211" i="9"/>
  <c r="Q210" i="9"/>
  <c r="H210" i="9"/>
  <c r="F210" i="9"/>
  <c r="C209" i="9"/>
  <c r="D209" i="9"/>
  <c r="P210" i="9"/>
  <c r="P213" i="9"/>
  <c r="O209" i="9"/>
  <c r="G209" i="9"/>
  <c r="J210" i="9"/>
  <c r="R210" i="9"/>
  <c r="J213" i="9"/>
  <c r="R213" i="9"/>
  <c r="Q209" i="9"/>
  <c r="H209" i="9"/>
  <c r="F209" i="9"/>
  <c r="C208" i="9"/>
  <c r="D208" i="9"/>
  <c r="P209" i="9"/>
  <c r="O208" i="9"/>
  <c r="G208" i="9"/>
  <c r="J209" i="9"/>
  <c r="R209" i="9"/>
  <c r="Q208" i="9"/>
  <c r="H208" i="9"/>
  <c r="F208" i="9"/>
  <c r="C207" i="9"/>
  <c r="D207" i="9"/>
  <c r="P208" i="9"/>
  <c r="O207" i="9"/>
  <c r="G207" i="9"/>
  <c r="J208" i="9"/>
  <c r="R208" i="9"/>
  <c r="Q207" i="9"/>
  <c r="H207" i="9"/>
  <c r="F207" i="9"/>
  <c r="C206" i="9"/>
  <c r="D206" i="9"/>
  <c r="P207" i="9"/>
  <c r="O206" i="9"/>
  <c r="G206" i="9"/>
  <c r="J207" i="9"/>
  <c r="R207" i="9"/>
  <c r="Q206" i="9"/>
  <c r="H206" i="9"/>
  <c r="F206" i="9"/>
  <c r="C205" i="9"/>
  <c r="D205" i="9"/>
  <c r="P206" i="9"/>
  <c r="O205" i="9"/>
  <c r="G205" i="9"/>
  <c r="J206" i="9"/>
  <c r="R206" i="9"/>
  <c r="Q205" i="9"/>
  <c r="H205" i="9"/>
  <c r="F205" i="9"/>
  <c r="C204" i="9"/>
  <c r="D204" i="9"/>
  <c r="P205" i="9"/>
  <c r="O204" i="9"/>
  <c r="G204" i="9"/>
  <c r="J205" i="9"/>
  <c r="R205" i="9"/>
  <c r="Q204" i="9"/>
  <c r="H204" i="9"/>
  <c r="F204" i="9"/>
  <c r="C203" i="9"/>
  <c r="D203" i="9"/>
  <c r="P204" i="9"/>
  <c r="O203" i="9"/>
  <c r="G203" i="9"/>
  <c r="J204" i="9"/>
  <c r="R204" i="9"/>
  <c r="Q203" i="9"/>
  <c r="H203" i="9"/>
  <c r="F203" i="9"/>
  <c r="C202" i="9"/>
  <c r="D202" i="9"/>
  <c r="P203" i="9"/>
  <c r="O202" i="9"/>
  <c r="G202" i="9"/>
  <c r="J203" i="9"/>
  <c r="R203" i="9"/>
  <c r="Q202" i="9"/>
  <c r="H202" i="9"/>
  <c r="F202" i="9"/>
  <c r="C201" i="9"/>
  <c r="D201" i="9"/>
  <c r="P202" i="9"/>
  <c r="O201" i="9"/>
  <c r="G201" i="9"/>
  <c r="J202" i="9"/>
  <c r="R202" i="9"/>
  <c r="Q201" i="9"/>
  <c r="H201" i="9"/>
  <c r="F201" i="9"/>
  <c r="C200" i="9"/>
  <c r="D200" i="9"/>
  <c r="P201" i="9"/>
  <c r="O200" i="9"/>
  <c r="G200" i="9"/>
  <c r="J201" i="9"/>
  <c r="R201" i="9"/>
  <c r="Q200" i="9"/>
  <c r="H200" i="9"/>
  <c r="F200" i="9"/>
  <c r="M189" i="9"/>
  <c r="M188" i="9"/>
  <c r="M187" i="9"/>
  <c r="M186" i="9"/>
  <c r="M185" i="9"/>
  <c r="M184" i="9"/>
  <c r="M183" i="9"/>
  <c r="M182" i="9"/>
  <c r="M181" i="9"/>
  <c r="M100" i="9"/>
  <c r="M99" i="9"/>
  <c r="M98" i="9"/>
  <c r="M97" i="9"/>
  <c r="M96" i="9"/>
  <c r="M95" i="9"/>
  <c r="M94" i="9"/>
  <c r="M93" i="9"/>
  <c r="M92" i="9"/>
  <c r="I66" i="7"/>
  <c r="C91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F132" i="7"/>
  <c r="H132" i="7"/>
  <c r="E88" i="7"/>
  <c r="O113" i="7"/>
  <c r="I132" i="7"/>
  <c r="K132" i="7"/>
  <c r="F131" i="7"/>
  <c r="H131" i="7"/>
  <c r="I131" i="7"/>
  <c r="K131" i="7"/>
  <c r="F130" i="7"/>
  <c r="H130" i="7"/>
  <c r="I130" i="7"/>
  <c r="K130" i="7"/>
  <c r="F129" i="7"/>
  <c r="H129" i="7"/>
  <c r="I129" i="7"/>
  <c r="K129" i="7"/>
  <c r="F128" i="7"/>
  <c r="H128" i="7"/>
  <c r="I128" i="7"/>
  <c r="K128" i="7"/>
  <c r="F127" i="7"/>
  <c r="H127" i="7"/>
  <c r="I127" i="7"/>
  <c r="K127" i="7"/>
  <c r="F126" i="7"/>
  <c r="H126" i="7"/>
  <c r="I126" i="7"/>
  <c r="K126" i="7"/>
  <c r="F125" i="7"/>
  <c r="H125" i="7"/>
  <c r="I125" i="7"/>
  <c r="K125" i="7"/>
  <c r="F124" i="7"/>
  <c r="H124" i="7"/>
  <c r="I124" i="7"/>
  <c r="K124" i="7"/>
  <c r="F123" i="7"/>
  <c r="H123" i="7"/>
  <c r="I123" i="7"/>
  <c r="K123" i="7"/>
  <c r="F122" i="7"/>
  <c r="H122" i="7"/>
  <c r="I122" i="7"/>
  <c r="K122" i="7"/>
  <c r="F121" i="7"/>
  <c r="H121" i="7"/>
  <c r="I121" i="7"/>
  <c r="K121" i="7"/>
  <c r="F120" i="7"/>
  <c r="H120" i="7"/>
  <c r="I120" i="7"/>
  <c r="K120" i="7"/>
  <c r="F119" i="7"/>
  <c r="H119" i="7"/>
  <c r="I119" i="7"/>
  <c r="K119" i="7"/>
  <c r="F118" i="7"/>
  <c r="H118" i="7"/>
  <c r="I118" i="7"/>
  <c r="K118" i="7"/>
  <c r="F117" i="7"/>
  <c r="H117" i="7"/>
  <c r="I117" i="7"/>
  <c r="K117" i="7"/>
  <c r="F116" i="7"/>
  <c r="H116" i="7"/>
  <c r="I116" i="7"/>
  <c r="K116" i="7"/>
  <c r="F115" i="7"/>
  <c r="H115" i="7"/>
  <c r="I115" i="7"/>
  <c r="K115" i="7"/>
  <c r="F114" i="7"/>
  <c r="H114" i="7"/>
  <c r="I114" i="7"/>
  <c r="K114" i="7"/>
  <c r="F113" i="7"/>
  <c r="H113" i="7"/>
  <c r="I113" i="7"/>
  <c r="K113" i="7"/>
  <c r="K133" i="7"/>
  <c r="M133" i="7"/>
  <c r="D91" i="7"/>
  <c r="D132" i="7"/>
  <c r="G132" i="7"/>
  <c r="L132" i="7"/>
  <c r="M132" i="7"/>
  <c r="D131" i="7"/>
  <c r="G131" i="7"/>
  <c r="L131" i="7"/>
  <c r="M131" i="7"/>
  <c r="D130" i="7"/>
  <c r="G130" i="7"/>
  <c r="L130" i="7"/>
  <c r="M130" i="7"/>
  <c r="D129" i="7"/>
  <c r="G129" i="7"/>
  <c r="L129" i="7"/>
  <c r="M129" i="7"/>
  <c r="D128" i="7"/>
  <c r="G128" i="7"/>
  <c r="L128" i="7"/>
  <c r="M128" i="7"/>
  <c r="D127" i="7"/>
  <c r="G127" i="7"/>
  <c r="L127" i="7"/>
  <c r="M127" i="7"/>
  <c r="D126" i="7"/>
  <c r="G126" i="7"/>
  <c r="L126" i="7"/>
  <c r="M126" i="7"/>
  <c r="D125" i="7"/>
  <c r="G125" i="7"/>
  <c r="L125" i="7"/>
  <c r="M125" i="7"/>
  <c r="D124" i="7"/>
  <c r="G124" i="7"/>
  <c r="L124" i="7"/>
  <c r="M124" i="7"/>
  <c r="D123" i="7"/>
  <c r="G123" i="7"/>
  <c r="L123" i="7"/>
  <c r="M123" i="7"/>
  <c r="D122" i="7"/>
  <c r="G122" i="7"/>
  <c r="L122" i="7"/>
  <c r="M122" i="7"/>
  <c r="D121" i="7"/>
  <c r="G121" i="7"/>
  <c r="L121" i="7"/>
  <c r="M121" i="7"/>
  <c r="D120" i="7"/>
  <c r="G120" i="7"/>
  <c r="L120" i="7"/>
  <c r="M120" i="7"/>
  <c r="D119" i="7"/>
  <c r="G119" i="7"/>
  <c r="L119" i="7"/>
  <c r="M119" i="7"/>
  <c r="D118" i="7"/>
  <c r="G118" i="7"/>
  <c r="L118" i="7"/>
  <c r="M118" i="7"/>
  <c r="D117" i="7"/>
  <c r="G117" i="7"/>
  <c r="L117" i="7"/>
  <c r="M117" i="7"/>
  <c r="D116" i="7"/>
  <c r="G116" i="7"/>
  <c r="L116" i="7"/>
  <c r="M116" i="7"/>
  <c r="D115" i="7"/>
  <c r="G115" i="7"/>
  <c r="L115" i="7"/>
  <c r="M115" i="7"/>
  <c r="D114" i="7"/>
  <c r="G114" i="7"/>
  <c r="L114" i="7"/>
  <c r="M114" i="7"/>
  <c r="D113" i="7"/>
  <c r="G113" i="7"/>
  <c r="L113" i="7"/>
  <c r="M113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F110" i="7"/>
  <c r="H110" i="7"/>
  <c r="O91" i="7"/>
  <c r="I110" i="7"/>
  <c r="K110" i="7"/>
  <c r="F109" i="7"/>
  <c r="H109" i="7"/>
  <c r="I109" i="7"/>
  <c r="K109" i="7"/>
  <c r="F108" i="7"/>
  <c r="H108" i="7"/>
  <c r="I108" i="7"/>
  <c r="K108" i="7"/>
  <c r="F107" i="7"/>
  <c r="H107" i="7"/>
  <c r="I107" i="7"/>
  <c r="K107" i="7"/>
  <c r="F106" i="7"/>
  <c r="H106" i="7"/>
  <c r="I106" i="7"/>
  <c r="K106" i="7"/>
  <c r="F105" i="7"/>
  <c r="H105" i="7"/>
  <c r="I105" i="7"/>
  <c r="K105" i="7"/>
  <c r="F104" i="7"/>
  <c r="H104" i="7"/>
  <c r="I104" i="7"/>
  <c r="K104" i="7"/>
  <c r="F103" i="7"/>
  <c r="H103" i="7"/>
  <c r="I103" i="7"/>
  <c r="K103" i="7"/>
  <c r="F102" i="7"/>
  <c r="H102" i="7"/>
  <c r="I102" i="7"/>
  <c r="K102" i="7"/>
  <c r="F101" i="7"/>
  <c r="H101" i="7"/>
  <c r="I101" i="7"/>
  <c r="K101" i="7"/>
  <c r="F100" i="7"/>
  <c r="H100" i="7"/>
  <c r="I100" i="7"/>
  <c r="K100" i="7"/>
  <c r="F99" i="7"/>
  <c r="H99" i="7"/>
  <c r="I99" i="7"/>
  <c r="K99" i="7"/>
  <c r="F98" i="7"/>
  <c r="H98" i="7"/>
  <c r="I98" i="7"/>
  <c r="K98" i="7"/>
  <c r="F97" i="7"/>
  <c r="H97" i="7"/>
  <c r="I97" i="7"/>
  <c r="K97" i="7"/>
  <c r="F96" i="7"/>
  <c r="H96" i="7"/>
  <c r="I96" i="7"/>
  <c r="K96" i="7"/>
  <c r="F95" i="7"/>
  <c r="H95" i="7"/>
  <c r="I95" i="7"/>
  <c r="K95" i="7"/>
  <c r="F94" i="7"/>
  <c r="H94" i="7"/>
  <c r="I94" i="7"/>
  <c r="K94" i="7"/>
  <c r="F93" i="7"/>
  <c r="H93" i="7"/>
  <c r="I93" i="7"/>
  <c r="K93" i="7"/>
  <c r="F92" i="7"/>
  <c r="H92" i="7"/>
  <c r="I92" i="7"/>
  <c r="K92" i="7"/>
  <c r="F91" i="7"/>
  <c r="H91" i="7"/>
  <c r="I91" i="7"/>
  <c r="K91" i="7"/>
  <c r="K111" i="7"/>
  <c r="M111" i="7"/>
  <c r="D110" i="7"/>
  <c r="G110" i="7"/>
  <c r="L110" i="7"/>
  <c r="M110" i="7"/>
  <c r="D109" i="7"/>
  <c r="G109" i="7"/>
  <c r="L109" i="7"/>
  <c r="M109" i="7"/>
  <c r="D108" i="7"/>
  <c r="G108" i="7"/>
  <c r="L108" i="7"/>
  <c r="M108" i="7"/>
  <c r="D107" i="7"/>
  <c r="G107" i="7"/>
  <c r="L107" i="7"/>
  <c r="M107" i="7"/>
  <c r="D106" i="7"/>
  <c r="G106" i="7"/>
  <c r="L106" i="7"/>
  <c r="M106" i="7"/>
  <c r="D105" i="7"/>
  <c r="G105" i="7"/>
  <c r="L105" i="7"/>
  <c r="M105" i="7"/>
  <c r="D104" i="7"/>
  <c r="G104" i="7"/>
  <c r="L104" i="7"/>
  <c r="M104" i="7"/>
  <c r="D103" i="7"/>
  <c r="G103" i="7"/>
  <c r="L103" i="7"/>
  <c r="M103" i="7"/>
  <c r="D102" i="7"/>
  <c r="G102" i="7"/>
  <c r="L102" i="7"/>
  <c r="M102" i="7"/>
  <c r="D101" i="7"/>
  <c r="G101" i="7"/>
  <c r="L101" i="7"/>
  <c r="M101" i="7"/>
  <c r="D100" i="7"/>
  <c r="G100" i="7"/>
  <c r="L100" i="7"/>
  <c r="M100" i="7"/>
  <c r="D99" i="7"/>
  <c r="G99" i="7"/>
  <c r="L99" i="7"/>
  <c r="M99" i="7"/>
  <c r="D98" i="7"/>
  <c r="G98" i="7"/>
  <c r="L98" i="7"/>
  <c r="M98" i="7"/>
  <c r="D97" i="7"/>
  <c r="G97" i="7"/>
  <c r="L97" i="7"/>
  <c r="M97" i="7"/>
  <c r="D96" i="7"/>
  <c r="G96" i="7"/>
  <c r="L96" i="7"/>
  <c r="M96" i="7"/>
  <c r="D95" i="7"/>
  <c r="G95" i="7"/>
  <c r="L95" i="7"/>
  <c r="M95" i="7"/>
  <c r="D94" i="7"/>
  <c r="G94" i="7"/>
  <c r="L94" i="7"/>
  <c r="M94" i="7"/>
  <c r="D93" i="7"/>
  <c r="G93" i="7"/>
  <c r="L93" i="7"/>
  <c r="M93" i="7"/>
  <c r="D92" i="7"/>
  <c r="G92" i="7"/>
  <c r="L92" i="7"/>
  <c r="M92" i="7"/>
  <c r="G91" i="7"/>
  <c r="L91" i="7"/>
  <c r="M91" i="7"/>
  <c r="C138" i="7"/>
  <c r="C139" i="7"/>
  <c r="C140" i="7"/>
  <c r="F138" i="7"/>
  <c r="F139" i="7"/>
  <c r="F140" i="7"/>
  <c r="F141" i="7"/>
  <c r="C153" i="7"/>
  <c r="K145" i="7"/>
  <c r="D153" i="7"/>
  <c r="N153" i="7"/>
  <c r="G153" i="7"/>
  <c r="P153" i="7"/>
  <c r="H153" i="7"/>
  <c r="K222" i="7"/>
  <c r="I153" i="7"/>
  <c r="F153" i="7"/>
  <c r="C152" i="7"/>
  <c r="D152" i="7"/>
  <c r="O153" i="7"/>
  <c r="N152" i="7"/>
  <c r="G152" i="7"/>
  <c r="P152" i="7"/>
  <c r="H152" i="7"/>
  <c r="I152" i="7"/>
  <c r="F152" i="7"/>
  <c r="C151" i="7"/>
  <c r="D151" i="7"/>
  <c r="O152" i="7"/>
  <c r="N151" i="7"/>
  <c r="G151" i="7"/>
  <c r="P151" i="7"/>
  <c r="H151" i="7"/>
  <c r="I151" i="7"/>
  <c r="F151" i="7"/>
  <c r="C150" i="7"/>
  <c r="D150" i="7"/>
  <c r="O151" i="7"/>
  <c r="N150" i="7"/>
  <c r="G150" i="7"/>
  <c r="P150" i="7"/>
  <c r="H150" i="7"/>
  <c r="I150" i="7"/>
  <c r="F150" i="7"/>
  <c r="C141" i="7"/>
  <c r="C142" i="7"/>
  <c r="C149" i="7"/>
  <c r="D149" i="7"/>
  <c r="N149" i="7"/>
  <c r="G149" i="7"/>
  <c r="P149" i="7"/>
  <c r="H149" i="7"/>
  <c r="I149" i="7"/>
  <c r="F149" i="7"/>
  <c r="C148" i="7"/>
  <c r="D148" i="7"/>
  <c r="O149" i="7"/>
  <c r="N148" i="7"/>
  <c r="G148" i="7"/>
  <c r="P148" i="7"/>
  <c r="H148" i="7"/>
  <c r="I148" i="7"/>
  <c r="F148" i="7"/>
  <c r="C147" i="7"/>
  <c r="D147" i="7"/>
  <c r="O148" i="7"/>
  <c r="O150" i="7"/>
  <c r="N147" i="7"/>
  <c r="G147" i="7"/>
  <c r="P147" i="7"/>
  <c r="H147" i="7"/>
  <c r="I147" i="7"/>
  <c r="F147" i="7"/>
  <c r="C146" i="7"/>
  <c r="D146" i="7"/>
  <c r="O147" i="7"/>
  <c r="N146" i="7"/>
  <c r="G146" i="7"/>
  <c r="P146" i="7"/>
  <c r="H146" i="7"/>
  <c r="I146" i="7"/>
  <c r="F146" i="7"/>
  <c r="C145" i="7"/>
  <c r="D145" i="7"/>
  <c r="O146" i="7"/>
  <c r="N145" i="7"/>
  <c r="G145" i="7"/>
  <c r="P145" i="7"/>
  <c r="H145" i="7"/>
  <c r="I145" i="7"/>
  <c r="F145" i="7"/>
  <c r="J145" i="7"/>
  <c r="L145" i="7"/>
  <c r="M145" i="7"/>
  <c r="K146" i="7"/>
  <c r="J146" i="7"/>
  <c r="L146" i="7"/>
  <c r="M146" i="7"/>
  <c r="K147" i="7"/>
  <c r="J147" i="7"/>
  <c r="L147" i="7"/>
  <c r="M147" i="7"/>
  <c r="K150" i="7"/>
  <c r="J150" i="7"/>
  <c r="L150" i="7"/>
  <c r="M150" i="7"/>
  <c r="K151" i="7"/>
  <c r="J151" i="7"/>
  <c r="L151" i="7"/>
  <c r="M151" i="7"/>
  <c r="K152" i="7"/>
  <c r="J152" i="7"/>
  <c r="L152" i="7"/>
  <c r="M152" i="7"/>
  <c r="K153" i="7"/>
  <c r="J153" i="7"/>
  <c r="L153" i="7"/>
  <c r="M153" i="7"/>
  <c r="EF164" i="7"/>
  <c r="EM189" i="7"/>
  <c r="EA208" i="7"/>
  <c r="ED208" i="7"/>
  <c r="EF208" i="7"/>
  <c r="EG208" i="7"/>
  <c r="EI208" i="7"/>
  <c r="EA207" i="7"/>
  <c r="ED207" i="7"/>
  <c r="EF207" i="7"/>
  <c r="EG207" i="7"/>
  <c r="EI207" i="7"/>
  <c r="EA206" i="7"/>
  <c r="ED206" i="7"/>
  <c r="EF206" i="7"/>
  <c r="EG206" i="7"/>
  <c r="EI206" i="7"/>
  <c r="EA205" i="7"/>
  <c r="ED205" i="7"/>
  <c r="EF205" i="7"/>
  <c r="EG205" i="7"/>
  <c r="EI205" i="7"/>
  <c r="EA204" i="7"/>
  <c r="ED204" i="7"/>
  <c r="EF204" i="7"/>
  <c r="EG204" i="7"/>
  <c r="EI204" i="7"/>
  <c r="EA203" i="7"/>
  <c r="ED203" i="7"/>
  <c r="EF203" i="7"/>
  <c r="EG203" i="7"/>
  <c r="EI203" i="7"/>
  <c r="EA202" i="7"/>
  <c r="ED202" i="7"/>
  <c r="EF202" i="7"/>
  <c r="EG202" i="7"/>
  <c r="EI202" i="7"/>
  <c r="EA201" i="7"/>
  <c r="ED201" i="7"/>
  <c r="EF201" i="7"/>
  <c r="EG201" i="7"/>
  <c r="EI201" i="7"/>
  <c r="EA200" i="7"/>
  <c r="ED200" i="7"/>
  <c r="EF200" i="7"/>
  <c r="EG200" i="7"/>
  <c r="EI200" i="7"/>
  <c r="EA199" i="7"/>
  <c r="ED199" i="7"/>
  <c r="EF199" i="7"/>
  <c r="EG199" i="7"/>
  <c r="EI199" i="7"/>
  <c r="EA198" i="7"/>
  <c r="ED198" i="7"/>
  <c r="EF198" i="7"/>
  <c r="EG198" i="7"/>
  <c r="EI198" i="7"/>
  <c r="EA197" i="7"/>
  <c r="ED197" i="7"/>
  <c r="EF197" i="7"/>
  <c r="EG197" i="7"/>
  <c r="EI197" i="7"/>
  <c r="EA196" i="7"/>
  <c r="ED196" i="7"/>
  <c r="EF196" i="7"/>
  <c r="EG196" i="7"/>
  <c r="EI196" i="7"/>
  <c r="EA195" i="7"/>
  <c r="ED195" i="7"/>
  <c r="EF195" i="7"/>
  <c r="EG195" i="7"/>
  <c r="EI195" i="7"/>
  <c r="EA194" i="7"/>
  <c r="ED194" i="7"/>
  <c r="EF194" i="7"/>
  <c r="EG194" i="7"/>
  <c r="EI194" i="7"/>
  <c r="EA193" i="7"/>
  <c r="ED193" i="7"/>
  <c r="EF193" i="7"/>
  <c r="EG193" i="7"/>
  <c r="EI193" i="7"/>
  <c r="EA192" i="7"/>
  <c r="ED192" i="7"/>
  <c r="EF192" i="7"/>
  <c r="EG192" i="7"/>
  <c r="EI192" i="7"/>
  <c r="EA191" i="7"/>
  <c r="ED191" i="7"/>
  <c r="EF191" i="7"/>
  <c r="EG191" i="7"/>
  <c r="EI191" i="7"/>
  <c r="EA190" i="7"/>
  <c r="ED190" i="7"/>
  <c r="EF190" i="7"/>
  <c r="EG190" i="7"/>
  <c r="EI190" i="7"/>
  <c r="EA189" i="7"/>
  <c r="ED189" i="7"/>
  <c r="EF189" i="7"/>
  <c r="EG189" i="7"/>
  <c r="EI189" i="7"/>
  <c r="EI209" i="7"/>
  <c r="EK209" i="7"/>
  <c r="EB208" i="7"/>
  <c r="EE208" i="7"/>
  <c r="EJ208" i="7"/>
  <c r="EK208" i="7"/>
  <c r="EB207" i="7"/>
  <c r="EE207" i="7"/>
  <c r="EJ207" i="7"/>
  <c r="EK207" i="7"/>
  <c r="EB206" i="7"/>
  <c r="EE206" i="7"/>
  <c r="EJ206" i="7"/>
  <c r="EK206" i="7"/>
  <c r="EB205" i="7"/>
  <c r="EE205" i="7"/>
  <c r="EJ205" i="7"/>
  <c r="EK205" i="7"/>
  <c r="EB204" i="7"/>
  <c r="EE204" i="7"/>
  <c r="EJ204" i="7"/>
  <c r="EK204" i="7"/>
  <c r="EB203" i="7"/>
  <c r="EE203" i="7"/>
  <c r="EJ203" i="7"/>
  <c r="EK203" i="7"/>
  <c r="EB202" i="7"/>
  <c r="EE202" i="7"/>
  <c r="EJ202" i="7"/>
  <c r="EK202" i="7"/>
  <c r="EB201" i="7"/>
  <c r="EE201" i="7"/>
  <c r="EJ201" i="7"/>
  <c r="EK201" i="7"/>
  <c r="EB200" i="7"/>
  <c r="EE200" i="7"/>
  <c r="EJ200" i="7"/>
  <c r="EK200" i="7"/>
  <c r="EB199" i="7"/>
  <c r="EE199" i="7"/>
  <c r="EJ199" i="7"/>
  <c r="EK199" i="7"/>
  <c r="EB198" i="7"/>
  <c r="EE198" i="7"/>
  <c r="EJ198" i="7"/>
  <c r="EK198" i="7"/>
  <c r="EB197" i="7"/>
  <c r="EE197" i="7"/>
  <c r="EJ197" i="7"/>
  <c r="EK197" i="7"/>
  <c r="EB196" i="7"/>
  <c r="EE196" i="7"/>
  <c r="EJ196" i="7"/>
  <c r="EK196" i="7"/>
  <c r="EB195" i="7"/>
  <c r="EE195" i="7"/>
  <c r="EJ195" i="7"/>
  <c r="EK195" i="7"/>
  <c r="EB194" i="7"/>
  <c r="EE194" i="7"/>
  <c r="EJ194" i="7"/>
  <c r="EK194" i="7"/>
  <c r="EB193" i="7"/>
  <c r="EE193" i="7"/>
  <c r="EJ193" i="7"/>
  <c r="EK193" i="7"/>
  <c r="EB192" i="7"/>
  <c r="EE192" i="7"/>
  <c r="EJ192" i="7"/>
  <c r="EK192" i="7"/>
  <c r="EB191" i="7"/>
  <c r="EE191" i="7"/>
  <c r="EJ191" i="7"/>
  <c r="EK191" i="7"/>
  <c r="EB190" i="7"/>
  <c r="EE190" i="7"/>
  <c r="EJ190" i="7"/>
  <c r="EK190" i="7"/>
  <c r="EB189" i="7"/>
  <c r="EE189" i="7"/>
  <c r="EJ189" i="7"/>
  <c r="EK189" i="7"/>
  <c r="EM167" i="7"/>
  <c r="EA186" i="7"/>
  <c r="ED186" i="7"/>
  <c r="EF186" i="7"/>
  <c r="EG186" i="7"/>
  <c r="EI186" i="7"/>
  <c r="EA185" i="7"/>
  <c r="ED185" i="7"/>
  <c r="EF185" i="7"/>
  <c r="EG185" i="7"/>
  <c r="EI185" i="7"/>
  <c r="EA184" i="7"/>
  <c r="ED184" i="7"/>
  <c r="EF184" i="7"/>
  <c r="EG184" i="7"/>
  <c r="EI184" i="7"/>
  <c r="EA183" i="7"/>
  <c r="ED183" i="7"/>
  <c r="EF183" i="7"/>
  <c r="EG183" i="7"/>
  <c r="EI183" i="7"/>
  <c r="EA182" i="7"/>
  <c r="ED182" i="7"/>
  <c r="EF182" i="7"/>
  <c r="EG182" i="7"/>
  <c r="EI182" i="7"/>
  <c r="EA181" i="7"/>
  <c r="ED181" i="7"/>
  <c r="EF181" i="7"/>
  <c r="EG181" i="7"/>
  <c r="EI181" i="7"/>
  <c r="EA180" i="7"/>
  <c r="ED180" i="7"/>
  <c r="EF180" i="7"/>
  <c r="EG180" i="7"/>
  <c r="EI180" i="7"/>
  <c r="EA179" i="7"/>
  <c r="ED179" i="7"/>
  <c r="EF179" i="7"/>
  <c r="EG179" i="7"/>
  <c r="EI179" i="7"/>
  <c r="EA178" i="7"/>
  <c r="ED178" i="7"/>
  <c r="EF178" i="7"/>
  <c r="EG178" i="7"/>
  <c r="EI178" i="7"/>
  <c r="EA177" i="7"/>
  <c r="ED177" i="7"/>
  <c r="EF177" i="7"/>
  <c r="EG177" i="7"/>
  <c r="EI177" i="7"/>
  <c r="EA176" i="7"/>
  <c r="ED176" i="7"/>
  <c r="EF176" i="7"/>
  <c r="EG176" i="7"/>
  <c r="EI176" i="7"/>
  <c r="EA175" i="7"/>
  <c r="ED175" i="7"/>
  <c r="EF175" i="7"/>
  <c r="EG175" i="7"/>
  <c r="EI175" i="7"/>
  <c r="EA174" i="7"/>
  <c r="ED174" i="7"/>
  <c r="EF174" i="7"/>
  <c r="EG174" i="7"/>
  <c r="EI174" i="7"/>
  <c r="EA173" i="7"/>
  <c r="ED173" i="7"/>
  <c r="EF173" i="7"/>
  <c r="EG173" i="7"/>
  <c r="EI173" i="7"/>
  <c r="EA172" i="7"/>
  <c r="ED172" i="7"/>
  <c r="EF172" i="7"/>
  <c r="EG172" i="7"/>
  <c r="EI172" i="7"/>
  <c r="EA171" i="7"/>
  <c r="ED171" i="7"/>
  <c r="EF171" i="7"/>
  <c r="EG171" i="7"/>
  <c r="EI171" i="7"/>
  <c r="EA170" i="7"/>
  <c r="ED170" i="7"/>
  <c r="EF170" i="7"/>
  <c r="EG170" i="7"/>
  <c r="EI170" i="7"/>
  <c r="EA169" i="7"/>
  <c r="ED169" i="7"/>
  <c r="EF169" i="7"/>
  <c r="EG169" i="7"/>
  <c r="EI169" i="7"/>
  <c r="EA168" i="7"/>
  <c r="ED168" i="7"/>
  <c r="EF168" i="7"/>
  <c r="EG168" i="7"/>
  <c r="EI168" i="7"/>
  <c r="EA167" i="7"/>
  <c r="ED167" i="7"/>
  <c r="EF167" i="7"/>
  <c r="EG167" i="7"/>
  <c r="EI167" i="7"/>
  <c r="EI187" i="7"/>
  <c r="EK187" i="7"/>
  <c r="EB186" i="7"/>
  <c r="EE186" i="7"/>
  <c r="EJ186" i="7"/>
  <c r="EK186" i="7"/>
  <c r="EB185" i="7"/>
  <c r="EE185" i="7"/>
  <c r="EJ185" i="7"/>
  <c r="EK185" i="7"/>
  <c r="EB184" i="7"/>
  <c r="EE184" i="7"/>
  <c r="EJ184" i="7"/>
  <c r="EK184" i="7"/>
  <c r="EB183" i="7"/>
  <c r="EE183" i="7"/>
  <c r="EJ183" i="7"/>
  <c r="EK183" i="7"/>
  <c r="EB182" i="7"/>
  <c r="EE182" i="7"/>
  <c r="EJ182" i="7"/>
  <c r="EK182" i="7"/>
  <c r="EB181" i="7"/>
  <c r="EE181" i="7"/>
  <c r="EJ181" i="7"/>
  <c r="EK181" i="7"/>
  <c r="EB180" i="7"/>
  <c r="EE180" i="7"/>
  <c r="EJ180" i="7"/>
  <c r="EK180" i="7"/>
  <c r="EB179" i="7"/>
  <c r="EE179" i="7"/>
  <c r="EJ179" i="7"/>
  <c r="EK179" i="7"/>
  <c r="EB178" i="7"/>
  <c r="EE178" i="7"/>
  <c r="EJ178" i="7"/>
  <c r="EK178" i="7"/>
  <c r="EB177" i="7"/>
  <c r="EE177" i="7"/>
  <c r="EJ177" i="7"/>
  <c r="EK177" i="7"/>
  <c r="EB176" i="7"/>
  <c r="EE176" i="7"/>
  <c r="EJ176" i="7"/>
  <c r="EK176" i="7"/>
  <c r="EB175" i="7"/>
  <c r="EE175" i="7"/>
  <c r="EJ175" i="7"/>
  <c r="EK175" i="7"/>
  <c r="EB174" i="7"/>
  <c r="EE174" i="7"/>
  <c r="EJ174" i="7"/>
  <c r="EK174" i="7"/>
  <c r="EB173" i="7"/>
  <c r="EE173" i="7"/>
  <c r="EJ173" i="7"/>
  <c r="EK173" i="7"/>
  <c r="EB172" i="7"/>
  <c r="EE172" i="7"/>
  <c r="EJ172" i="7"/>
  <c r="EK172" i="7"/>
  <c r="EB171" i="7"/>
  <c r="EE171" i="7"/>
  <c r="EJ171" i="7"/>
  <c r="EK171" i="7"/>
  <c r="EB170" i="7"/>
  <c r="EE170" i="7"/>
  <c r="EJ170" i="7"/>
  <c r="EK170" i="7"/>
  <c r="EB169" i="7"/>
  <c r="EE169" i="7"/>
  <c r="EJ169" i="7"/>
  <c r="EK169" i="7"/>
  <c r="EB168" i="7"/>
  <c r="EE168" i="7"/>
  <c r="EJ168" i="7"/>
  <c r="EK168" i="7"/>
  <c r="EB167" i="7"/>
  <c r="EE167" i="7"/>
  <c r="EJ167" i="7"/>
  <c r="EK167" i="7"/>
  <c r="DP164" i="7"/>
  <c r="DW189" i="7"/>
  <c r="DK208" i="7"/>
  <c r="DN208" i="7"/>
  <c r="DP208" i="7"/>
  <c r="DQ208" i="7"/>
  <c r="DS208" i="7"/>
  <c r="DK207" i="7"/>
  <c r="DN207" i="7"/>
  <c r="DP207" i="7"/>
  <c r="DQ207" i="7"/>
  <c r="DS207" i="7"/>
  <c r="DK206" i="7"/>
  <c r="DN206" i="7"/>
  <c r="DP206" i="7"/>
  <c r="DQ206" i="7"/>
  <c r="DS206" i="7"/>
  <c r="DK205" i="7"/>
  <c r="DN205" i="7"/>
  <c r="DP205" i="7"/>
  <c r="DQ205" i="7"/>
  <c r="DS205" i="7"/>
  <c r="DK204" i="7"/>
  <c r="DN204" i="7"/>
  <c r="DP204" i="7"/>
  <c r="DQ204" i="7"/>
  <c r="DS204" i="7"/>
  <c r="DK203" i="7"/>
  <c r="DN203" i="7"/>
  <c r="DP203" i="7"/>
  <c r="DQ203" i="7"/>
  <c r="DS203" i="7"/>
  <c r="DK202" i="7"/>
  <c r="DN202" i="7"/>
  <c r="DP202" i="7"/>
  <c r="DQ202" i="7"/>
  <c r="DS202" i="7"/>
  <c r="DK201" i="7"/>
  <c r="DN201" i="7"/>
  <c r="DP201" i="7"/>
  <c r="DQ201" i="7"/>
  <c r="DS201" i="7"/>
  <c r="DK200" i="7"/>
  <c r="DN200" i="7"/>
  <c r="DP200" i="7"/>
  <c r="DQ200" i="7"/>
  <c r="DS200" i="7"/>
  <c r="DK199" i="7"/>
  <c r="DN199" i="7"/>
  <c r="DP199" i="7"/>
  <c r="DQ199" i="7"/>
  <c r="DS199" i="7"/>
  <c r="DK198" i="7"/>
  <c r="DN198" i="7"/>
  <c r="DP198" i="7"/>
  <c r="DQ198" i="7"/>
  <c r="DS198" i="7"/>
  <c r="DK197" i="7"/>
  <c r="DN197" i="7"/>
  <c r="DP197" i="7"/>
  <c r="DQ197" i="7"/>
  <c r="DS197" i="7"/>
  <c r="DK196" i="7"/>
  <c r="DN196" i="7"/>
  <c r="DP196" i="7"/>
  <c r="DQ196" i="7"/>
  <c r="DS196" i="7"/>
  <c r="DK195" i="7"/>
  <c r="DN195" i="7"/>
  <c r="DP195" i="7"/>
  <c r="DQ195" i="7"/>
  <c r="DS195" i="7"/>
  <c r="DK194" i="7"/>
  <c r="DN194" i="7"/>
  <c r="DP194" i="7"/>
  <c r="DQ194" i="7"/>
  <c r="DS194" i="7"/>
  <c r="DK193" i="7"/>
  <c r="DN193" i="7"/>
  <c r="DP193" i="7"/>
  <c r="DQ193" i="7"/>
  <c r="DS193" i="7"/>
  <c r="DK192" i="7"/>
  <c r="DN192" i="7"/>
  <c r="DP192" i="7"/>
  <c r="DQ192" i="7"/>
  <c r="DS192" i="7"/>
  <c r="DK191" i="7"/>
  <c r="DN191" i="7"/>
  <c r="DP191" i="7"/>
  <c r="DQ191" i="7"/>
  <c r="DS191" i="7"/>
  <c r="DK190" i="7"/>
  <c r="DN190" i="7"/>
  <c r="DP190" i="7"/>
  <c r="DQ190" i="7"/>
  <c r="DS190" i="7"/>
  <c r="DK189" i="7"/>
  <c r="DN189" i="7"/>
  <c r="DP189" i="7"/>
  <c r="DQ189" i="7"/>
  <c r="DS189" i="7"/>
  <c r="DS209" i="7"/>
  <c r="DU209" i="7"/>
  <c r="DL208" i="7"/>
  <c r="DO208" i="7"/>
  <c r="DT208" i="7"/>
  <c r="DU208" i="7"/>
  <c r="DL207" i="7"/>
  <c r="DO207" i="7"/>
  <c r="DT207" i="7"/>
  <c r="DU207" i="7"/>
  <c r="DL206" i="7"/>
  <c r="DO206" i="7"/>
  <c r="DT206" i="7"/>
  <c r="DU206" i="7"/>
  <c r="DL205" i="7"/>
  <c r="DO205" i="7"/>
  <c r="DT205" i="7"/>
  <c r="DU205" i="7"/>
  <c r="DL204" i="7"/>
  <c r="DO204" i="7"/>
  <c r="DT204" i="7"/>
  <c r="DU204" i="7"/>
  <c r="DL203" i="7"/>
  <c r="DO203" i="7"/>
  <c r="DT203" i="7"/>
  <c r="DU203" i="7"/>
  <c r="DL202" i="7"/>
  <c r="DO202" i="7"/>
  <c r="DT202" i="7"/>
  <c r="DU202" i="7"/>
  <c r="DL201" i="7"/>
  <c r="DO201" i="7"/>
  <c r="DT201" i="7"/>
  <c r="DU201" i="7"/>
  <c r="DL200" i="7"/>
  <c r="DO200" i="7"/>
  <c r="DT200" i="7"/>
  <c r="DU200" i="7"/>
  <c r="DL199" i="7"/>
  <c r="DO199" i="7"/>
  <c r="DT199" i="7"/>
  <c r="DU199" i="7"/>
  <c r="DL198" i="7"/>
  <c r="DO198" i="7"/>
  <c r="DT198" i="7"/>
  <c r="DU198" i="7"/>
  <c r="DL197" i="7"/>
  <c r="DO197" i="7"/>
  <c r="DT197" i="7"/>
  <c r="DU197" i="7"/>
  <c r="DL196" i="7"/>
  <c r="DO196" i="7"/>
  <c r="DT196" i="7"/>
  <c r="DU196" i="7"/>
  <c r="DL195" i="7"/>
  <c r="DO195" i="7"/>
  <c r="DT195" i="7"/>
  <c r="DU195" i="7"/>
  <c r="DL194" i="7"/>
  <c r="DO194" i="7"/>
  <c r="DT194" i="7"/>
  <c r="DU194" i="7"/>
  <c r="DL193" i="7"/>
  <c r="DO193" i="7"/>
  <c r="DT193" i="7"/>
  <c r="DU193" i="7"/>
  <c r="DL192" i="7"/>
  <c r="DO192" i="7"/>
  <c r="DT192" i="7"/>
  <c r="DU192" i="7"/>
  <c r="DL191" i="7"/>
  <c r="DO191" i="7"/>
  <c r="DT191" i="7"/>
  <c r="DU191" i="7"/>
  <c r="DL190" i="7"/>
  <c r="DO190" i="7"/>
  <c r="DT190" i="7"/>
  <c r="DU190" i="7"/>
  <c r="DL189" i="7"/>
  <c r="DO189" i="7"/>
  <c r="DT189" i="7"/>
  <c r="DU189" i="7"/>
  <c r="DW167" i="7"/>
  <c r="DK186" i="7"/>
  <c r="DN186" i="7"/>
  <c r="DP186" i="7"/>
  <c r="DQ186" i="7"/>
  <c r="DS186" i="7"/>
  <c r="DK185" i="7"/>
  <c r="DN185" i="7"/>
  <c r="DP185" i="7"/>
  <c r="DQ185" i="7"/>
  <c r="DS185" i="7"/>
  <c r="DK184" i="7"/>
  <c r="DN184" i="7"/>
  <c r="DP184" i="7"/>
  <c r="DQ184" i="7"/>
  <c r="DS184" i="7"/>
  <c r="DK183" i="7"/>
  <c r="DN183" i="7"/>
  <c r="DP183" i="7"/>
  <c r="DQ183" i="7"/>
  <c r="DS183" i="7"/>
  <c r="DK182" i="7"/>
  <c r="DN182" i="7"/>
  <c r="DP182" i="7"/>
  <c r="DQ182" i="7"/>
  <c r="DS182" i="7"/>
  <c r="DK181" i="7"/>
  <c r="DN181" i="7"/>
  <c r="DP181" i="7"/>
  <c r="DQ181" i="7"/>
  <c r="DS181" i="7"/>
  <c r="DK180" i="7"/>
  <c r="DN180" i="7"/>
  <c r="DP180" i="7"/>
  <c r="DQ180" i="7"/>
  <c r="DS180" i="7"/>
  <c r="DK179" i="7"/>
  <c r="DN179" i="7"/>
  <c r="DP179" i="7"/>
  <c r="DQ179" i="7"/>
  <c r="DS179" i="7"/>
  <c r="DK178" i="7"/>
  <c r="DN178" i="7"/>
  <c r="DP178" i="7"/>
  <c r="DQ178" i="7"/>
  <c r="DS178" i="7"/>
  <c r="DK177" i="7"/>
  <c r="DN177" i="7"/>
  <c r="DP177" i="7"/>
  <c r="DQ177" i="7"/>
  <c r="DS177" i="7"/>
  <c r="DK176" i="7"/>
  <c r="DN176" i="7"/>
  <c r="DP176" i="7"/>
  <c r="DQ176" i="7"/>
  <c r="DS176" i="7"/>
  <c r="DK175" i="7"/>
  <c r="DN175" i="7"/>
  <c r="DP175" i="7"/>
  <c r="DQ175" i="7"/>
  <c r="DS175" i="7"/>
  <c r="DK174" i="7"/>
  <c r="DN174" i="7"/>
  <c r="DP174" i="7"/>
  <c r="DQ174" i="7"/>
  <c r="DS174" i="7"/>
  <c r="DK173" i="7"/>
  <c r="DN173" i="7"/>
  <c r="DP173" i="7"/>
  <c r="DQ173" i="7"/>
  <c r="DS173" i="7"/>
  <c r="DK172" i="7"/>
  <c r="DN172" i="7"/>
  <c r="DP172" i="7"/>
  <c r="DQ172" i="7"/>
  <c r="DS172" i="7"/>
  <c r="DK171" i="7"/>
  <c r="DN171" i="7"/>
  <c r="DP171" i="7"/>
  <c r="DQ171" i="7"/>
  <c r="DS171" i="7"/>
  <c r="DK170" i="7"/>
  <c r="DN170" i="7"/>
  <c r="DP170" i="7"/>
  <c r="DQ170" i="7"/>
  <c r="DS170" i="7"/>
  <c r="DK169" i="7"/>
  <c r="DN169" i="7"/>
  <c r="DP169" i="7"/>
  <c r="DQ169" i="7"/>
  <c r="DS169" i="7"/>
  <c r="DK168" i="7"/>
  <c r="DN168" i="7"/>
  <c r="DP168" i="7"/>
  <c r="DQ168" i="7"/>
  <c r="DS168" i="7"/>
  <c r="DK167" i="7"/>
  <c r="DN167" i="7"/>
  <c r="DP167" i="7"/>
  <c r="DQ167" i="7"/>
  <c r="DS167" i="7"/>
  <c r="DS187" i="7"/>
  <c r="DU187" i="7"/>
  <c r="DL186" i="7"/>
  <c r="DO186" i="7"/>
  <c r="DT186" i="7"/>
  <c r="DU186" i="7"/>
  <c r="DL185" i="7"/>
  <c r="DO185" i="7"/>
  <c r="DT185" i="7"/>
  <c r="DU185" i="7"/>
  <c r="DL184" i="7"/>
  <c r="DO184" i="7"/>
  <c r="DT184" i="7"/>
  <c r="DU184" i="7"/>
  <c r="DL183" i="7"/>
  <c r="DO183" i="7"/>
  <c r="DT183" i="7"/>
  <c r="DU183" i="7"/>
  <c r="DL182" i="7"/>
  <c r="DO182" i="7"/>
  <c r="DT182" i="7"/>
  <c r="DU182" i="7"/>
  <c r="DL181" i="7"/>
  <c r="DO181" i="7"/>
  <c r="DT181" i="7"/>
  <c r="DU181" i="7"/>
  <c r="DL180" i="7"/>
  <c r="DO180" i="7"/>
  <c r="DT180" i="7"/>
  <c r="DU180" i="7"/>
  <c r="DL179" i="7"/>
  <c r="DO179" i="7"/>
  <c r="DT179" i="7"/>
  <c r="DU179" i="7"/>
  <c r="DL178" i="7"/>
  <c r="DO178" i="7"/>
  <c r="DT178" i="7"/>
  <c r="DU178" i="7"/>
  <c r="DL177" i="7"/>
  <c r="DO177" i="7"/>
  <c r="DT177" i="7"/>
  <c r="DU177" i="7"/>
  <c r="DL176" i="7"/>
  <c r="DO176" i="7"/>
  <c r="DT176" i="7"/>
  <c r="DU176" i="7"/>
  <c r="DL175" i="7"/>
  <c r="DO175" i="7"/>
  <c r="DT175" i="7"/>
  <c r="DU175" i="7"/>
  <c r="DL174" i="7"/>
  <c r="DO174" i="7"/>
  <c r="DT174" i="7"/>
  <c r="DU174" i="7"/>
  <c r="DL173" i="7"/>
  <c r="DO173" i="7"/>
  <c r="DT173" i="7"/>
  <c r="DU173" i="7"/>
  <c r="DL172" i="7"/>
  <c r="DO172" i="7"/>
  <c r="DT172" i="7"/>
  <c r="DU172" i="7"/>
  <c r="DL171" i="7"/>
  <c r="DO171" i="7"/>
  <c r="DT171" i="7"/>
  <c r="DU171" i="7"/>
  <c r="DL170" i="7"/>
  <c r="DO170" i="7"/>
  <c r="DT170" i="7"/>
  <c r="DU170" i="7"/>
  <c r="DL169" i="7"/>
  <c r="DO169" i="7"/>
  <c r="DT169" i="7"/>
  <c r="DU169" i="7"/>
  <c r="DL168" i="7"/>
  <c r="DO168" i="7"/>
  <c r="DT168" i="7"/>
  <c r="DU168" i="7"/>
  <c r="DL167" i="7"/>
  <c r="DO167" i="7"/>
  <c r="DT167" i="7"/>
  <c r="DU167" i="7"/>
  <c r="CZ164" i="7"/>
  <c r="DG189" i="7"/>
  <c r="CU208" i="7"/>
  <c r="CX208" i="7"/>
  <c r="CZ208" i="7"/>
  <c r="DA208" i="7"/>
  <c r="DC208" i="7"/>
  <c r="CU207" i="7"/>
  <c r="CX207" i="7"/>
  <c r="CZ207" i="7"/>
  <c r="DA207" i="7"/>
  <c r="DC207" i="7"/>
  <c r="CU206" i="7"/>
  <c r="CX206" i="7"/>
  <c r="CZ206" i="7"/>
  <c r="DA206" i="7"/>
  <c r="DC206" i="7"/>
  <c r="CU205" i="7"/>
  <c r="CX205" i="7"/>
  <c r="CZ205" i="7"/>
  <c r="DA205" i="7"/>
  <c r="DC205" i="7"/>
  <c r="CU204" i="7"/>
  <c r="CX204" i="7"/>
  <c r="CZ204" i="7"/>
  <c r="DA204" i="7"/>
  <c r="DC204" i="7"/>
  <c r="CU203" i="7"/>
  <c r="CX203" i="7"/>
  <c r="CZ203" i="7"/>
  <c r="DA203" i="7"/>
  <c r="DC203" i="7"/>
  <c r="CU202" i="7"/>
  <c r="CX202" i="7"/>
  <c r="CZ202" i="7"/>
  <c r="DA202" i="7"/>
  <c r="DC202" i="7"/>
  <c r="CU201" i="7"/>
  <c r="CX201" i="7"/>
  <c r="CZ201" i="7"/>
  <c r="DA201" i="7"/>
  <c r="DC201" i="7"/>
  <c r="CU200" i="7"/>
  <c r="CX200" i="7"/>
  <c r="CZ200" i="7"/>
  <c r="DA200" i="7"/>
  <c r="DC200" i="7"/>
  <c r="CU199" i="7"/>
  <c r="CX199" i="7"/>
  <c r="CZ199" i="7"/>
  <c r="DA199" i="7"/>
  <c r="DC199" i="7"/>
  <c r="CU198" i="7"/>
  <c r="CX198" i="7"/>
  <c r="CZ198" i="7"/>
  <c r="DA198" i="7"/>
  <c r="DC198" i="7"/>
  <c r="CU197" i="7"/>
  <c r="CX197" i="7"/>
  <c r="CZ197" i="7"/>
  <c r="DA197" i="7"/>
  <c r="DC197" i="7"/>
  <c r="CU196" i="7"/>
  <c r="CX196" i="7"/>
  <c r="CZ196" i="7"/>
  <c r="DA196" i="7"/>
  <c r="DC196" i="7"/>
  <c r="CU195" i="7"/>
  <c r="CX195" i="7"/>
  <c r="CZ195" i="7"/>
  <c r="DA195" i="7"/>
  <c r="DC195" i="7"/>
  <c r="CU194" i="7"/>
  <c r="CX194" i="7"/>
  <c r="CZ194" i="7"/>
  <c r="DA194" i="7"/>
  <c r="DC194" i="7"/>
  <c r="CU193" i="7"/>
  <c r="CX193" i="7"/>
  <c r="CZ193" i="7"/>
  <c r="DA193" i="7"/>
  <c r="DC193" i="7"/>
  <c r="CU192" i="7"/>
  <c r="CX192" i="7"/>
  <c r="CZ192" i="7"/>
  <c r="DA192" i="7"/>
  <c r="DC192" i="7"/>
  <c r="CU191" i="7"/>
  <c r="CX191" i="7"/>
  <c r="CZ191" i="7"/>
  <c r="DA191" i="7"/>
  <c r="DC191" i="7"/>
  <c r="CU190" i="7"/>
  <c r="CX190" i="7"/>
  <c r="CZ190" i="7"/>
  <c r="DA190" i="7"/>
  <c r="DC190" i="7"/>
  <c r="CU189" i="7"/>
  <c r="CX189" i="7"/>
  <c r="CZ189" i="7"/>
  <c r="DA189" i="7"/>
  <c r="DC189" i="7"/>
  <c r="DC209" i="7"/>
  <c r="DE209" i="7"/>
  <c r="CV208" i="7"/>
  <c r="CY208" i="7"/>
  <c r="DD208" i="7"/>
  <c r="DE208" i="7"/>
  <c r="CV207" i="7"/>
  <c r="CY207" i="7"/>
  <c r="DD207" i="7"/>
  <c r="DE207" i="7"/>
  <c r="CV206" i="7"/>
  <c r="CY206" i="7"/>
  <c r="DD206" i="7"/>
  <c r="DE206" i="7"/>
  <c r="CV205" i="7"/>
  <c r="CY205" i="7"/>
  <c r="DD205" i="7"/>
  <c r="DE205" i="7"/>
  <c r="CV204" i="7"/>
  <c r="CY204" i="7"/>
  <c r="DD204" i="7"/>
  <c r="DE204" i="7"/>
  <c r="CV203" i="7"/>
  <c r="CY203" i="7"/>
  <c r="DD203" i="7"/>
  <c r="DE203" i="7"/>
  <c r="CV202" i="7"/>
  <c r="CY202" i="7"/>
  <c r="DD202" i="7"/>
  <c r="DE202" i="7"/>
  <c r="CV201" i="7"/>
  <c r="CY201" i="7"/>
  <c r="DD201" i="7"/>
  <c r="DE201" i="7"/>
  <c r="CV200" i="7"/>
  <c r="CY200" i="7"/>
  <c r="DD200" i="7"/>
  <c r="DE200" i="7"/>
  <c r="CV199" i="7"/>
  <c r="CY199" i="7"/>
  <c r="DD199" i="7"/>
  <c r="DE199" i="7"/>
  <c r="CV198" i="7"/>
  <c r="CY198" i="7"/>
  <c r="DD198" i="7"/>
  <c r="DE198" i="7"/>
  <c r="CV197" i="7"/>
  <c r="CY197" i="7"/>
  <c r="DD197" i="7"/>
  <c r="DE197" i="7"/>
  <c r="CV196" i="7"/>
  <c r="CY196" i="7"/>
  <c r="DD196" i="7"/>
  <c r="DE196" i="7"/>
  <c r="CV195" i="7"/>
  <c r="CY195" i="7"/>
  <c r="DD195" i="7"/>
  <c r="DE195" i="7"/>
  <c r="CV194" i="7"/>
  <c r="CY194" i="7"/>
  <c r="DD194" i="7"/>
  <c r="DE194" i="7"/>
  <c r="CV193" i="7"/>
  <c r="CY193" i="7"/>
  <c r="DD193" i="7"/>
  <c r="DE193" i="7"/>
  <c r="CV192" i="7"/>
  <c r="CY192" i="7"/>
  <c r="DD192" i="7"/>
  <c r="DE192" i="7"/>
  <c r="CV191" i="7"/>
  <c r="CY191" i="7"/>
  <c r="DD191" i="7"/>
  <c r="DE191" i="7"/>
  <c r="CV190" i="7"/>
  <c r="CY190" i="7"/>
  <c r="DD190" i="7"/>
  <c r="DE190" i="7"/>
  <c r="CV189" i="7"/>
  <c r="CY189" i="7"/>
  <c r="DD189" i="7"/>
  <c r="DE189" i="7"/>
  <c r="DG167" i="7"/>
  <c r="CU186" i="7"/>
  <c r="CX186" i="7"/>
  <c r="CZ186" i="7"/>
  <c r="DA186" i="7"/>
  <c r="DC186" i="7"/>
  <c r="CU185" i="7"/>
  <c r="CX185" i="7"/>
  <c r="CZ185" i="7"/>
  <c r="DA185" i="7"/>
  <c r="DC185" i="7"/>
  <c r="CU184" i="7"/>
  <c r="CX184" i="7"/>
  <c r="CZ184" i="7"/>
  <c r="DA184" i="7"/>
  <c r="DC184" i="7"/>
  <c r="CU183" i="7"/>
  <c r="CX183" i="7"/>
  <c r="CZ183" i="7"/>
  <c r="DA183" i="7"/>
  <c r="DC183" i="7"/>
  <c r="CU182" i="7"/>
  <c r="CX182" i="7"/>
  <c r="CZ182" i="7"/>
  <c r="DA182" i="7"/>
  <c r="DC182" i="7"/>
  <c r="CU181" i="7"/>
  <c r="CX181" i="7"/>
  <c r="CZ181" i="7"/>
  <c r="DA181" i="7"/>
  <c r="DC181" i="7"/>
  <c r="CU180" i="7"/>
  <c r="CX180" i="7"/>
  <c r="CZ180" i="7"/>
  <c r="DA180" i="7"/>
  <c r="DC180" i="7"/>
  <c r="CU179" i="7"/>
  <c r="CX179" i="7"/>
  <c r="CZ179" i="7"/>
  <c r="DA179" i="7"/>
  <c r="DC179" i="7"/>
  <c r="CU178" i="7"/>
  <c r="CX178" i="7"/>
  <c r="CZ178" i="7"/>
  <c r="DA178" i="7"/>
  <c r="DC178" i="7"/>
  <c r="CU177" i="7"/>
  <c r="CX177" i="7"/>
  <c r="CZ177" i="7"/>
  <c r="DA177" i="7"/>
  <c r="DC177" i="7"/>
  <c r="CU176" i="7"/>
  <c r="CX176" i="7"/>
  <c r="CZ176" i="7"/>
  <c r="DA176" i="7"/>
  <c r="DC176" i="7"/>
  <c r="CU175" i="7"/>
  <c r="CX175" i="7"/>
  <c r="CZ175" i="7"/>
  <c r="DA175" i="7"/>
  <c r="DC175" i="7"/>
  <c r="CU174" i="7"/>
  <c r="CX174" i="7"/>
  <c r="CZ174" i="7"/>
  <c r="DA174" i="7"/>
  <c r="DC174" i="7"/>
  <c r="CU173" i="7"/>
  <c r="CX173" i="7"/>
  <c r="CZ173" i="7"/>
  <c r="DA173" i="7"/>
  <c r="DC173" i="7"/>
  <c r="CU172" i="7"/>
  <c r="CX172" i="7"/>
  <c r="CZ172" i="7"/>
  <c r="DA172" i="7"/>
  <c r="DC172" i="7"/>
  <c r="CU171" i="7"/>
  <c r="CX171" i="7"/>
  <c r="CZ171" i="7"/>
  <c r="DA171" i="7"/>
  <c r="DC171" i="7"/>
  <c r="CU170" i="7"/>
  <c r="CX170" i="7"/>
  <c r="CZ170" i="7"/>
  <c r="DA170" i="7"/>
  <c r="DC170" i="7"/>
  <c r="CU169" i="7"/>
  <c r="CX169" i="7"/>
  <c r="CZ169" i="7"/>
  <c r="DA169" i="7"/>
  <c r="DC169" i="7"/>
  <c r="CU168" i="7"/>
  <c r="CX168" i="7"/>
  <c r="CZ168" i="7"/>
  <c r="DA168" i="7"/>
  <c r="DC168" i="7"/>
  <c r="CU167" i="7"/>
  <c r="CX167" i="7"/>
  <c r="CZ167" i="7"/>
  <c r="DA167" i="7"/>
  <c r="DC167" i="7"/>
  <c r="DC187" i="7"/>
  <c r="DE187" i="7"/>
  <c r="CV186" i="7"/>
  <c r="CY186" i="7"/>
  <c r="DD186" i="7"/>
  <c r="DE186" i="7"/>
  <c r="CV185" i="7"/>
  <c r="CY185" i="7"/>
  <c r="DD185" i="7"/>
  <c r="DE185" i="7"/>
  <c r="CV184" i="7"/>
  <c r="CY184" i="7"/>
  <c r="DD184" i="7"/>
  <c r="DE184" i="7"/>
  <c r="CV183" i="7"/>
  <c r="CY183" i="7"/>
  <c r="DD183" i="7"/>
  <c r="DE183" i="7"/>
  <c r="CV182" i="7"/>
  <c r="CY182" i="7"/>
  <c r="DD182" i="7"/>
  <c r="DE182" i="7"/>
  <c r="CV181" i="7"/>
  <c r="CY181" i="7"/>
  <c r="DD181" i="7"/>
  <c r="DE181" i="7"/>
  <c r="CV180" i="7"/>
  <c r="CY180" i="7"/>
  <c r="DD180" i="7"/>
  <c r="DE180" i="7"/>
  <c r="CV179" i="7"/>
  <c r="CY179" i="7"/>
  <c r="DD179" i="7"/>
  <c r="DE179" i="7"/>
  <c r="CV178" i="7"/>
  <c r="CY178" i="7"/>
  <c r="DD178" i="7"/>
  <c r="DE178" i="7"/>
  <c r="CV177" i="7"/>
  <c r="CY177" i="7"/>
  <c r="DD177" i="7"/>
  <c r="DE177" i="7"/>
  <c r="CV176" i="7"/>
  <c r="CY176" i="7"/>
  <c r="DD176" i="7"/>
  <c r="DE176" i="7"/>
  <c r="CV175" i="7"/>
  <c r="CY175" i="7"/>
  <c r="DD175" i="7"/>
  <c r="DE175" i="7"/>
  <c r="CV174" i="7"/>
  <c r="CY174" i="7"/>
  <c r="DD174" i="7"/>
  <c r="DE174" i="7"/>
  <c r="CV173" i="7"/>
  <c r="CY173" i="7"/>
  <c r="DD173" i="7"/>
  <c r="DE173" i="7"/>
  <c r="CV172" i="7"/>
  <c r="CY172" i="7"/>
  <c r="DD172" i="7"/>
  <c r="DE172" i="7"/>
  <c r="CV171" i="7"/>
  <c r="CY171" i="7"/>
  <c r="DD171" i="7"/>
  <c r="DE171" i="7"/>
  <c r="CV170" i="7"/>
  <c r="CY170" i="7"/>
  <c r="DD170" i="7"/>
  <c r="DE170" i="7"/>
  <c r="CV169" i="7"/>
  <c r="CY169" i="7"/>
  <c r="DD169" i="7"/>
  <c r="DE169" i="7"/>
  <c r="CV168" i="7"/>
  <c r="CY168" i="7"/>
  <c r="DD168" i="7"/>
  <c r="DE168" i="7"/>
  <c r="CV167" i="7"/>
  <c r="CY167" i="7"/>
  <c r="DD167" i="7"/>
  <c r="DE167" i="7"/>
  <c r="CJ164" i="7"/>
  <c r="CQ189" i="7"/>
  <c r="CE208" i="7"/>
  <c r="CH208" i="7"/>
  <c r="CJ208" i="7"/>
  <c r="CK208" i="7"/>
  <c r="CM208" i="7"/>
  <c r="CE207" i="7"/>
  <c r="CH207" i="7"/>
  <c r="CJ207" i="7"/>
  <c r="CK207" i="7"/>
  <c r="CM207" i="7"/>
  <c r="CE206" i="7"/>
  <c r="CH206" i="7"/>
  <c r="CJ206" i="7"/>
  <c r="CK206" i="7"/>
  <c r="CM206" i="7"/>
  <c r="CE205" i="7"/>
  <c r="CH205" i="7"/>
  <c r="CJ205" i="7"/>
  <c r="CK205" i="7"/>
  <c r="CM205" i="7"/>
  <c r="CE204" i="7"/>
  <c r="CH204" i="7"/>
  <c r="CJ204" i="7"/>
  <c r="CK204" i="7"/>
  <c r="CM204" i="7"/>
  <c r="CE203" i="7"/>
  <c r="CH203" i="7"/>
  <c r="CJ203" i="7"/>
  <c r="CK203" i="7"/>
  <c r="CM203" i="7"/>
  <c r="CE202" i="7"/>
  <c r="CH202" i="7"/>
  <c r="CJ202" i="7"/>
  <c r="CK202" i="7"/>
  <c r="CM202" i="7"/>
  <c r="CE201" i="7"/>
  <c r="CH201" i="7"/>
  <c r="CJ201" i="7"/>
  <c r="CK201" i="7"/>
  <c r="CM201" i="7"/>
  <c r="CE200" i="7"/>
  <c r="CH200" i="7"/>
  <c r="CJ200" i="7"/>
  <c r="CK200" i="7"/>
  <c r="CM200" i="7"/>
  <c r="CE199" i="7"/>
  <c r="CH199" i="7"/>
  <c r="CJ199" i="7"/>
  <c r="CK199" i="7"/>
  <c r="CM199" i="7"/>
  <c r="CE198" i="7"/>
  <c r="CH198" i="7"/>
  <c r="CJ198" i="7"/>
  <c r="CK198" i="7"/>
  <c r="CM198" i="7"/>
  <c r="CE197" i="7"/>
  <c r="CH197" i="7"/>
  <c r="CJ197" i="7"/>
  <c r="CK197" i="7"/>
  <c r="CM197" i="7"/>
  <c r="CE196" i="7"/>
  <c r="CH196" i="7"/>
  <c r="CJ196" i="7"/>
  <c r="CK196" i="7"/>
  <c r="CM196" i="7"/>
  <c r="CE195" i="7"/>
  <c r="CH195" i="7"/>
  <c r="CJ195" i="7"/>
  <c r="CK195" i="7"/>
  <c r="CM195" i="7"/>
  <c r="CE194" i="7"/>
  <c r="CH194" i="7"/>
  <c r="CJ194" i="7"/>
  <c r="CK194" i="7"/>
  <c r="CM194" i="7"/>
  <c r="CE193" i="7"/>
  <c r="CH193" i="7"/>
  <c r="CJ193" i="7"/>
  <c r="CK193" i="7"/>
  <c r="CM193" i="7"/>
  <c r="CE192" i="7"/>
  <c r="CH192" i="7"/>
  <c r="CJ192" i="7"/>
  <c r="CK192" i="7"/>
  <c r="CM192" i="7"/>
  <c r="CE191" i="7"/>
  <c r="CH191" i="7"/>
  <c r="CJ191" i="7"/>
  <c r="CK191" i="7"/>
  <c r="CM191" i="7"/>
  <c r="CE190" i="7"/>
  <c r="CH190" i="7"/>
  <c r="CJ190" i="7"/>
  <c r="CK190" i="7"/>
  <c r="CM190" i="7"/>
  <c r="CE189" i="7"/>
  <c r="CH189" i="7"/>
  <c r="CJ189" i="7"/>
  <c r="CK189" i="7"/>
  <c r="CM189" i="7"/>
  <c r="CM209" i="7"/>
  <c r="CO209" i="7"/>
  <c r="CF208" i="7"/>
  <c r="CI208" i="7"/>
  <c r="CN208" i="7"/>
  <c r="CO208" i="7"/>
  <c r="CF207" i="7"/>
  <c r="CI207" i="7"/>
  <c r="CN207" i="7"/>
  <c r="CO207" i="7"/>
  <c r="CF206" i="7"/>
  <c r="CI206" i="7"/>
  <c r="CN206" i="7"/>
  <c r="CO206" i="7"/>
  <c r="CF205" i="7"/>
  <c r="CI205" i="7"/>
  <c r="CN205" i="7"/>
  <c r="CO205" i="7"/>
  <c r="CF204" i="7"/>
  <c r="CI204" i="7"/>
  <c r="CN204" i="7"/>
  <c r="CO204" i="7"/>
  <c r="CF203" i="7"/>
  <c r="CI203" i="7"/>
  <c r="CN203" i="7"/>
  <c r="CO203" i="7"/>
  <c r="CF202" i="7"/>
  <c r="CI202" i="7"/>
  <c r="CN202" i="7"/>
  <c r="CO202" i="7"/>
  <c r="CF201" i="7"/>
  <c r="CI201" i="7"/>
  <c r="CN201" i="7"/>
  <c r="CO201" i="7"/>
  <c r="CF200" i="7"/>
  <c r="CI200" i="7"/>
  <c r="CN200" i="7"/>
  <c r="CO200" i="7"/>
  <c r="CF199" i="7"/>
  <c r="CI199" i="7"/>
  <c r="CN199" i="7"/>
  <c r="CO199" i="7"/>
  <c r="CF198" i="7"/>
  <c r="CI198" i="7"/>
  <c r="CN198" i="7"/>
  <c r="CO198" i="7"/>
  <c r="CF197" i="7"/>
  <c r="CI197" i="7"/>
  <c r="CN197" i="7"/>
  <c r="CO197" i="7"/>
  <c r="CF196" i="7"/>
  <c r="CI196" i="7"/>
  <c r="CN196" i="7"/>
  <c r="CO196" i="7"/>
  <c r="CF195" i="7"/>
  <c r="CI195" i="7"/>
  <c r="CN195" i="7"/>
  <c r="CO195" i="7"/>
  <c r="CF194" i="7"/>
  <c r="CI194" i="7"/>
  <c r="CN194" i="7"/>
  <c r="CO194" i="7"/>
  <c r="CF193" i="7"/>
  <c r="CI193" i="7"/>
  <c r="CN193" i="7"/>
  <c r="CO193" i="7"/>
  <c r="CF192" i="7"/>
  <c r="CI192" i="7"/>
  <c r="CN192" i="7"/>
  <c r="CO192" i="7"/>
  <c r="CF191" i="7"/>
  <c r="CI191" i="7"/>
  <c r="CN191" i="7"/>
  <c r="CO191" i="7"/>
  <c r="CF190" i="7"/>
  <c r="CI190" i="7"/>
  <c r="CN190" i="7"/>
  <c r="CO190" i="7"/>
  <c r="CF189" i="7"/>
  <c r="CI189" i="7"/>
  <c r="CN189" i="7"/>
  <c r="CO189" i="7"/>
  <c r="CQ167" i="7"/>
  <c r="CE186" i="7"/>
  <c r="CH186" i="7"/>
  <c r="CJ186" i="7"/>
  <c r="CK186" i="7"/>
  <c r="CM186" i="7"/>
  <c r="CE185" i="7"/>
  <c r="CH185" i="7"/>
  <c r="CJ185" i="7"/>
  <c r="CK185" i="7"/>
  <c r="CM185" i="7"/>
  <c r="CE184" i="7"/>
  <c r="CH184" i="7"/>
  <c r="CJ184" i="7"/>
  <c r="CK184" i="7"/>
  <c r="CM184" i="7"/>
  <c r="CE183" i="7"/>
  <c r="CH183" i="7"/>
  <c r="CJ183" i="7"/>
  <c r="CK183" i="7"/>
  <c r="CM183" i="7"/>
  <c r="CE182" i="7"/>
  <c r="CH182" i="7"/>
  <c r="CJ182" i="7"/>
  <c r="CK182" i="7"/>
  <c r="CM182" i="7"/>
  <c r="CE181" i="7"/>
  <c r="CH181" i="7"/>
  <c r="CJ181" i="7"/>
  <c r="CK181" i="7"/>
  <c r="CM181" i="7"/>
  <c r="CE180" i="7"/>
  <c r="CH180" i="7"/>
  <c r="CJ180" i="7"/>
  <c r="CK180" i="7"/>
  <c r="CM180" i="7"/>
  <c r="CE179" i="7"/>
  <c r="CH179" i="7"/>
  <c r="CJ179" i="7"/>
  <c r="CK179" i="7"/>
  <c r="CM179" i="7"/>
  <c r="CE178" i="7"/>
  <c r="CH178" i="7"/>
  <c r="CJ178" i="7"/>
  <c r="CK178" i="7"/>
  <c r="CM178" i="7"/>
  <c r="CE177" i="7"/>
  <c r="CH177" i="7"/>
  <c r="CJ177" i="7"/>
  <c r="CK177" i="7"/>
  <c r="CM177" i="7"/>
  <c r="CE176" i="7"/>
  <c r="CH176" i="7"/>
  <c r="CJ176" i="7"/>
  <c r="CK176" i="7"/>
  <c r="CM176" i="7"/>
  <c r="CE175" i="7"/>
  <c r="CH175" i="7"/>
  <c r="CJ175" i="7"/>
  <c r="CK175" i="7"/>
  <c r="CM175" i="7"/>
  <c r="CE174" i="7"/>
  <c r="CH174" i="7"/>
  <c r="CJ174" i="7"/>
  <c r="CK174" i="7"/>
  <c r="CM174" i="7"/>
  <c r="CE173" i="7"/>
  <c r="CH173" i="7"/>
  <c r="CJ173" i="7"/>
  <c r="CK173" i="7"/>
  <c r="CM173" i="7"/>
  <c r="CE172" i="7"/>
  <c r="CH172" i="7"/>
  <c r="CJ172" i="7"/>
  <c r="CK172" i="7"/>
  <c r="CM172" i="7"/>
  <c r="CE171" i="7"/>
  <c r="CH171" i="7"/>
  <c r="CJ171" i="7"/>
  <c r="CK171" i="7"/>
  <c r="CM171" i="7"/>
  <c r="CE170" i="7"/>
  <c r="CH170" i="7"/>
  <c r="CJ170" i="7"/>
  <c r="CK170" i="7"/>
  <c r="CM170" i="7"/>
  <c r="CE169" i="7"/>
  <c r="CH169" i="7"/>
  <c r="CJ169" i="7"/>
  <c r="CK169" i="7"/>
  <c r="CM169" i="7"/>
  <c r="CE168" i="7"/>
  <c r="CH168" i="7"/>
  <c r="CJ168" i="7"/>
  <c r="CK168" i="7"/>
  <c r="CM168" i="7"/>
  <c r="CE167" i="7"/>
  <c r="CH167" i="7"/>
  <c r="CJ167" i="7"/>
  <c r="CK167" i="7"/>
  <c r="CM167" i="7"/>
  <c r="CM187" i="7"/>
  <c r="CO187" i="7"/>
  <c r="CF186" i="7"/>
  <c r="CI186" i="7"/>
  <c r="CN186" i="7"/>
  <c r="CO186" i="7"/>
  <c r="CF185" i="7"/>
  <c r="CI185" i="7"/>
  <c r="CN185" i="7"/>
  <c r="CO185" i="7"/>
  <c r="CF184" i="7"/>
  <c r="CI184" i="7"/>
  <c r="CN184" i="7"/>
  <c r="CO184" i="7"/>
  <c r="CF183" i="7"/>
  <c r="CI183" i="7"/>
  <c r="CN183" i="7"/>
  <c r="CO183" i="7"/>
  <c r="CF182" i="7"/>
  <c r="CI182" i="7"/>
  <c r="CN182" i="7"/>
  <c r="CO182" i="7"/>
  <c r="CF181" i="7"/>
  <c r="CI181" i="7"/>
  <c r="CN181" i="7"/>
  <c r="CO181" i="7"/>
  <c r="CF180" i="7"/>
  <c r="CI180" i="7"/>
  <c r="CN180" i="7"/>
  <c r="CO180" i="7"/>
  <c r="CF179" i="7"/>
  <c r="CI179" i="7"/>
  <c r="CN179" i="7"/>
  <c r="CO179" i="7"/>
  <c r="CF178" i="7"/>
  <c r="CI178" i="7"/>
  <c r="CN178" i="7"/>
  <c r="CO178" i="7"/>
  <c r="CF177" i="7"/>
  <c r="CI177" i="7"/>
  <c r="CN177" i="7"/>
  <c r="CO177" i="7"/>
  <c r="CF176" i="7"/>
  <c r="CI176" i="7"/>
  <c r="CN176" i="7"/>
  <c r="CO176" i="7"/>
  <c r="CF175" i="7"/>
  <c r="CI175" i="7"/>
  <c r="CN175" i="7"/>
  <c r="CO175" i="7"/>
  <c r="CF174" i="7"/>
  <c r="CI174" i="7"/>
  <c r="CN174" i="7"/>
  <c r="CO174" i="7"/>
  <c r="CF173" i="7"/>
  <c r="CI173" i="7"/>
  <c r="CN173" i="7"/>
  <c r="CO173" i="7"/>
  <c r="CF172" i="7"/>
  <c r="CI172" i="7"/>
  <c r="CN172" i="7"/>
  <c r="CO172" i="7"/>
  <c r="CF171" i="7"/>
  <c r="CI171" i="7"/>
  <c r="CN171" i="7"/>
  <c r="CO171" i="7"/>
  <c r="CF170" i="7"/>
  <c r="CI170" i="7"/>
  <c r="CN170" i="7"/>
  <c r="CO170" i="7"/>
  <c r="CF169" i="7"/>
  <c r="CI169" i="7"/>
  <c r="CN169" i="7"/>
  <c r="CO169" i="7"/>
  <c r="CF168" i="7"/>
  <c r="CI168" i="7"/>
  <c r="CN168" i="7"/>
  <c r="CO168" i="7"/>
  <c r="CF167" i="7"/>
  <c r="CI167" i="7"/>
  <c r="CN167" i="7"/>
  <c r="CO167" i="7"/>
  <c r="K148" i="7"/>
  <c r="J148" i="7"/>
  <c r="L148" i="7"/>
  <c r="M148" i="7"/>
  <c r="K149" i="7"/>
  <c r="J149" i="7"/>
  <c r="L149" i="7"/>
  <c r="M149" i="7"/>
  <c r="BT164" i="7"/>
  <c r="CA189" i="7"/>
  <c r="BO208" i="7"/>
  <c r="BR208" i="7"/>
  <c r="BT208" i="7"/>
  <c r="BU208" i="7"/>
  <c r="BW208" i="7"/>
  <c r="BO207" i="7"/>
  <c r="BR207" i="7"/>
  <c r="BT207" i="7"/>
  <c r="BU207" i="7"/>
  <c r="BW207" i="7"/>
  <c r="BO206" i="7"/>
  <c r="BR206" i="7"/>
  <c r="BT206" i="7"/>
  <c r="BU206" i="7"/>
  <c r="BW206" i="7"/>
  <c r="BO205" i="7"/>
  <c r="BR205" i="7"/>
  <c r="BT205" i="7"/>
  <c r="BU205" i="7"/>
  <c r="BW205" i="7"/>
  <c r="BO204" i="7"/>
  <c r="BR204" i="7"/>
  <c r="BT204" i="7"/>
  <c r="BU204" i="7"/>
  <c r="BW204" i="7"/>
  <c r="BO203" i="7"/>
  <c r="BR203" i="7"/>
  <c r="BT203" i="7"/>
  <c r="BU203" i="7"/>
  <c r="BW203" i="7"/>
  <c r="BO202" i="7"/>
  <c r="BR202" i="7"/>
  <c r="BT202" i="7"/>
  <c r="BU202" i="7"/>
  <c r="BW202" i="7"/>
  <c r="BO201" i="7"/>
  <c r="BR201" i="7"/>
  <c r="BT201" i="7"/>
  <c r="BU201" i="7"/>
  <c r="BW201" i="7"/>
  <c r="BO200" i="7"/>
  <c r="BR200" i="7"/>
  <c r="BT200" i="7"/>
  <c r="BU200" i="7"/>
  <c r="BW200" i="7"/>
  <c r="BO199" i="7"/>
  <c r="BR199" i="7"/>
  <c r="BT199" i="7"/>
  <c r="BU199" i="7"/>
  <c r="BW199" i="7"/>
  <c r="BO198" i="7"/>
  <c r="BR198" i="7"/>
  <c r="BT198" i="7"/>
  <c r="BU198" i="7"/>
  <c r="BW198" i="7"/>
  <c r="BO197" i="7"/>
  <c r="BR197" i="7"/>
  <c r="BT197" i="7"/>
  <c r="BU197" i="7"/>
  <c r="BW197" i="7"/>
  <c r="BO196" i="7"/>
  <c r="BR196" i="7"/>
  <c r="BT196" i="7"/>
  <c r="BU196" i="7"/>
  <c r="BW196" i="7"/>
  <c r="BO195" i="7"/>
  <c r="BR195" i="7"/>
  <c r="BT195" i="7"/>
  <c r="BU195" i="7"/>
  <c r="BW195" i="7"/>
  <c r="BO194" i="7"/>
  <c r="BR194" i="7"/>
  <c r="BT194" i="7"/>
  <c r="BU194" i="7"/>
  <c r="BW194" i="7"/>
  <c r="BO193" i="7"/>
  <c r="BR193" i="7"/>
  <c r="BT193" i="7"/>
  <c r="BU193" i="7"/>
  <c r="BW193" i="7"/>
  <c r="BO192" i="7"/>
  <c r="BR192" i="7"/>
  <c r="BT192" i="7"/>
  <c r="BU192" i="7"/>
  <c r="BW192" i="7"/>
  <c r="BO191" i="7"/>
  <c r="BR191" i="7"/>
  <c r="BT191" i="7"/>
  <c r="BU191" i="7"/>
  <c r="BW191" i="7"/>
  <c r="BO190" i="7"/>
  <c r="BR190" i="7"/>
  <c r="BT190" i="7"/>
  <c r="BU190" i="7"/>
  <c r="BW190" i="7"/>
  <c r="BO189" i="7"/>
  <c r="BR189" i="7"/>
  <c r="BT189" i="7"/>
  <c r="BU189" i="7"/>
  <c r="BW189" i="7"/>
  <c r="BW209" i="7"/>
  <c r="BY209" i="7"/>
  <c r="BP208" i="7"/>
  <c r="BS208" i="7"/>
  <c r="BX208" i="7"/>
  <c r="BY208" i="7"/>
  <c r="BP207" i="7"/>
  <c r="BS207" i="7"/>
  <c r="BX207" i="7"/>
  <c r="BY207" i="7"/>
  <c r="BP206" i="7"/>
  <c r="BS206" i="7"/>
  <c r="BX206" i="7"/>
  <c r="BY206" i="7"/>
  <c r="BP205" i="7"/>
  <c r="BS205" i="7"/>
  <c r="BX205" i="7"/>
  <c r="BY205" i="7"/>
  <c r="BP204" i="7"/>
  <c r="BS204" i="7"/>
  <c r="BX204" i="7"/>
  <c r="BY204" i="7"/>
  <c r="BP203" i="7"/>
  <c r="BS203" i="7"/>
  <c r="BX203" i="7"/>
  <c r="BY203" i="7"/>
  <c r="BP202" i="7"/>
  <c r="BS202" i="7"/>
  <c r="BX202" i="7"/>
  <c r="BY202" i="7"/>
  <c r="BP201" i="7"/>
  <c r="BS201" i="7"/>
  <c r="BX201" i="7"/>
  <c r="BY201" i="7"/>
  <c r="BP200" i="7"/>
  <c r="BS200" i="7"/>
  <c r="BX200" i="7"/>
  <c r="BY200" i="7"/>
  <c r="BP199" i="7"/>
  <c r="BS199" i="7"/>
  <c r="BX199" i="7"/>
  <c r="BY199" i="7"/>
  <c r="BP198" i="7"/>
  <c r="BS198" i="7"/>
  <c r="BX198" i="7"/>
  <c r="BY198" i="7"/>
  <c r="BP197" i="7"/>
  <c r="BS197" i="7"/>
  <c r="BX197" i="7"/>
  <c r="BY197" i="7"/>
  <c r="BP196" i="7"/>
  <c r="BS196" i="7"/>
  <c r="BX196" i="7"/>
  <c r="BY196" i="7"/>
  <c r="BP195" i="7"/>
  <c r="BS195" i="7"/>
  <c r="BX195" i="7"/>
  <c r="BY195" i="7"/>
  <c r="BP194" i="7"/>
  <c r="BS194" i="7"/>
  <c r="BX194" i="7"/>
  <c r="BY194" i="7"/>
  <c r="BP193" i="7"/>
  <c r="BS193" i="7"/>
  <c r="BX193" i="7"/>
  <c r="BY193" i="7"/>
  <c r="BP192" i="7"/>
  <c r="BS192" i="7"/>
  <c r="BX192" i="7"/>
  <c r="BY192" i="7"/>
  <c r="BP191" i="7"/>
  <c r="BS191" i="7"/>
  <c r="BX191" i="7"/>
  <c r="BY191" i="7"/>
  <c r="BP190" i="7"/>
  <c r="BS190" i="7"/>
  <c r="BX190" i="7"/>
  <c r="BY190" i="7"/>
  <c r="BP189" i="7"/>
  <c r="BS189" i="7"/>
  <c r="BX189" i="7"/>
  <c r="BY189" i="7"/>
  <c r="CA167" i="7"/>
  <c r="BO186" i="7"/>
  <c r="BR186" i="7"/>
  <c r="BT186" i="7"/>
  <c r="BU186" i="7"/>
  <c r="BW186" i="7"/>
  <c r="BO185" i="7"/>
  <c r="BR185" i="7"/>
  <c r="BT185" i="7"/>
  <c r="BU185" i="7"/>
  <c r="BW185" i="7"/>
  <c r="BO184" i="7"/>
  <c r="BR184" i="7"/>
  <c r="BT184" i="7"/>
  <c r="BU184" i="7"/>
  <c r="BW184" i="7"/>
  <c r="BO183" i="7"/>
  <c r="BR183" i="7"/>
  <c r="BT183" i="7"/>
  <c r="BU183" i="7"/>
  <c r="BW183" i="7"/>
  <c r="BO182" i="7"/>
  <c r="BR182" i="7"/>
  <c r="BT182" i="7"/>
  <c r="BU182" i="7"/>
  <c r="BW182" i="7"/>
  <c r="BO181" i="7"/>
  <c r="BR181" i="7"/>
  <c r="BT181" i="7"/>
  <c r="BU181" i="7"/>
  <c r="BW181" i="7"/>
  <c r="BO180" i="7"/>
  <c r="BR180" i="7"/>
  <c r="BT180" i="7"/>
  <c r="BU180" i="7"/>
  <c r="BW180" i="7"/>
  <c r="BO179" i="7"/>
  <c r="BR179" i="7"/>
  <c r="BT179" i="7"/>
  <c r="BU179" i="7"/>
  <c r="BW179" i="7"/>
  <c r="BO178" i="7"/>
  <c r="BR178" i="7"/>
  <c r="BT178" i="7"/>
  <c r="BU178" i="7"/>
  <c r="BW178" i="7"/>
  <c r="BO177" i="7"/>
  <c r="BR177" i="7"/>
  <c r="BT177" i="7"/>
  <c r="BU177" i="7"/>
  <c r="BW177" i="7"/>
  <c r="BO176" i="7"/>
  <c r="BR176" i="7"/>
  <c r="BT176" i="7"/>
  <c r="BU176" i="7"/>
  <c r="BW176" i="7"/>
  <c r="BO175" i="7"/>
  <c r="BR175" i="7"/>
  <c r="BT175" i="7"/>
  <c r="BU175" i="7"/>
  <c r="BW175" i="7"/>
  <c r="BO174" i="7"/>
  <c r="BR174" i="7"/>
  <c r="BT174" i="7"/>
  <c r="BU174" i="7"/>
  <c r="BW174" i="7"/>
  <c r="BO173" i="7"/>
  <c r="BR173" i="7"/>
  <c r="BT173" i="7"/>
  <c r="BU173" i="7"/>
  <c r="BW173" i="7"/>
  <c r="BO172" i="7"/>
  <c r="BR172" i="7"/>
  <c r="BT172" i="7"/>
  <c r="BU172" i="7"/>
  <c r="BW172" i="7"/>
  <c r="BO171" i="7"/>
  <c r="BR171" i="7"/>
  <c r="BT171" i="7"/>
  <c r="BU171" i="7"/>
  <c r="BW171" i="7"/>
  <c r="BO170" i="7"/>
  <c r="BR170" i="7"/>
  <c r="BT170" i="7"/>
  <c r="BU170" i="7"/>
  <c r="BW170" i="7"/>
  <c r="BO169" i="7"/>
  <c r="BR169" i="7"/>
  <c r="BT169" i="7"/>
  <c r="BU169" i="7"/>
  <c r="BW169" i="7"/>
  <c r="BO168" i="7"/>
  <c r="BR168" i="7"/>
  <c r="BT168" i="7"/>
  <c r="BU168" i="7"/>
  <c r="BW168" i="7"/>
  <c r="BO167" i="7"/>
  <c r="BR167" i="7"/>
  <c r="BT167" i="7"/>
  <c r="BU167" i="7"/>
  <c r="BW167" i="7"/>
  <c r="BW187" i="7"/>
  <c r="BY187" i="7"/>
  <c r="BP186" i="7"/>
  <c r="BS186" i="7"/>
  <c r="BX186" i="7"/>
  <c r="BY186" i="7"/>
  <c r="BP185" i="7"/>
  <c r="BS185" i="7"/>
  <c r="BX185" i="7"/>
  <c r="BY185" i="7"/>
  <c r="BP184" i="7"/>
  <c r="BS184" i="7"/>
  <c r="BX184" i="7"/>
  <c r="BY184" i="7"/>
  <c r="BP183" i="7"/>
  <c r="BS183" i="7"/>
  <c r="BX183" i="7"/>
  <c r="BY183" i="7"/>
  <c r="BP182" i="7"/>
  <c r="BS182" i="7"/>
  <c r="BX182" i="7"/>
  <c r="BY182" i="7"/>
  <c r="BP181" i="7"/>
  <c r="BS181" i="7"/>
  <c r="BX181" i="7"/>
  <c r="BY181" i="7"/>
  <c r="BP180" i="7"/>
  <c r="BS180" i="7"/>
  <c r="BX180" i="7"/>
  <c r="BY180" i="7"/>
  <c r="BP179" i="7"/>
  <c r="BS179" i="7"/>
  <c r="BX179" i="7"/>
  <c r="BY179" i="7"/>
  <c r="BP178" i="7"/>
  <c r="BS178" i="7"/>
  <c r="BX178" i="7"/>
  <c r="BY178" i="7"/>
  <c r="BP177" i="7"/>
  <c r="BS177" i="7"/>
  <c r="BX177" i="7"/>
  <c r="BY177" i="7"/>
  <c r="BP176" i="7"/>
  <c r="BS176" i="7"/>
  <c r="BX176" i="7"/>
  <c r="BY176" i="7"/>
  <c r="BP175" i="7"/>
  <c r="BS175" i="7"/>
  <c r="BX175" i="7"/>
  <c r="BY175" i="7"/>
  <c r="BP174" i="7"/>
  <c r="BS174" i="7"/>
  <c r="BX174" i="7"/>
  <c r="BY174" i="7"/>
  <c r="BP173" i="7"/>
  <c r="BS173" i="7"/>
  <c r="BX173" i="7"/>
  <c r="BY173" i="7"/>
  <c r="BP172" i="7"/>
  <c r="BS172" i="7"/>
  <c r="BX172" i="7"/>
  <c r="BY172" i="7"/>
  <c r="BP171" i="7"/>
  <c r="BS171" i="7"/>
  <c r="BX171" i="7"/>
  <c r="BY171" i="7"/>
  <c r="BP170" i="7"/>
  <c r="BS170" i="7"/>
  <c r="BX170" i="7"/>
  <c r="BY170" i="7"/>
  <c r="BP169" i="7"/>
  <c r="BS169" i="7"/>
  <c r="BX169" i="7"/>
  <c r="BY169" i="7"/>
  <c r="BP168" i="7"/>
  <c r="BS168" i="7"/>
  <c r="BX168" i="7"/>
  <c r="BY168" i="7"/>
  <c r="BP167" i="7"/>
  <c r="BS167" i="7"/>
  <c r="BX167" i="7"/>
  <c r="BY167" i="7"/>
  <c r="BD164" i="7"/>
  <c r="BK189" i="7"/>
  <c r="AY208" i="7"/>
  <c r="BB208" i="7"/>
  <c r="BD208" i="7"/>
  <c r="BE208" i="7"/>
  <c r="BG208" i="7"/>
  <c r="AY207" i="7"/>
  <c r="BB207" i="7"/>
  <c r="BD207" i="7"/>
  <c r="BE207" i="7"/>
  <c r="BG207" i="7"/>
  <c r="AY206" i="7"/>
  <c r="BB206" i="7"/>
  <c r="BD206" i="7"/>
  <c r="BE206" i="7"/>
  <c r="BG206" i="7"/>
  <c r="AY205" i="7"/>
  <c r="BB205" i="7"/>
  <c r="BD205" i="7"/>
  <c r="BE205" i="7"/>
  <c r="BG205" i="7"/>
  <c r="AY204" i="7"/>
  <c r="BB204" i="7"/>
  <c r="BD204" i="7"/>
  <c r="BE204" i="7"/>
  <c r="BG204" i="7"/>
  <c r="AY203" i="7"/>
  <c r="BB203" i="7"/>
  <c r="BD203" i="7"/>
  <c r="BE203" i="7"/>
  <c r="BG203" i="7"/>
  <c r="AY202" i="7"/>
  <c r="BB202" i="7"/>
  <c r="BD202" i="7"/>
  <c r="BE202" i="7"/>
  <c r="BG202" i="7"/>
  <c r="AY201" i="7"/>
  <c r="BB201" i="7"/>
  <c r="BD201" i="7"/>
  <c r="BE201" i="7"/>
  <c r="BG201" i="7"/>
  <c r="AY200" i="7"/>
  <c r="BB200" i="7"/>
  <c r="BD200" i="7"/>
  <c r="BE200" i="7"/>
  <c r="BG200" i="7"/>
  <c r="AY199" i="7"/>
  <c r="BB199" i="7"/>
  <c r="BD199" i="7"/>
  <c r="BE199" i="7"/>
  <c r="BG199" i="7"/>
  <c r="AY198" i="7"/>
  <c r="BB198" i="7"/>
  <c r="BD198" i="7"/>
  <c r="BE198" i="7"/>
  <c r="BG198" i="7"/>
  <c r="AY197" i="7"/>
  <c r="BB197" i="7"/>
  <c r="BD197" i="7"/>
  <c r="BE197" i="7"/>
  <c r="BG197" i="7"/>
  <c r="AY196" i="7"/>
  <c r="BB196" i="7"/>
  <c r="BD196" i="7"/>
  <c r="BE196" i="7"/>
  <c r="BG196" i="7"/>
  <c r="AY195" i="7"/>
  <c r="BB195" i="7"/>
  <c r="BD195" i="7"/>
  <c r="BE195" i="7"/>
  <c r="BG195" i="7"/>
  <c r="AY194" i="7"/>
  <c r="BB194" i="7"/>
  <c r="BD194" i="7"/>
  <c r="BE194" i="7"/>
  <c r="BG194" i="7"/>
  <c r="AY193" i="7"/>
  <c r="BB193" i="7"/>
  <c r="BD193" i="7"/>
  <c r="BE193" i="7"/>
  <c r="BG193" i="7"/>
  <c r="AY192" i="7"/>
  <c r="BB192" i="7"/>
  <c r="BD192" i="7"/>
  <c r="BE192" i="7"/>
  <c r="BG192" i="7"/>
  <c r="AY191" i="7"/>
  <c r="BB191" i="7"/>
  <c r="BD191" i="7"/>
  <c r="BE191" i="7"/>
  <c r="BG191" i="7"/>
  <c r="AY190" i="7"/>
  <c r="BB190" i="7"/>
  <c r="BD190" i="7"/>
  <c r="BE190" i="7"/>
  <c r="BG190" i="7"/>
  <c r="AY189" i="7"/>
  <c r="BB189" i="7"/>
  <c r="BD189" i="7"/>
  <c r="BE189" i="7"/>
  <c r="BG189" i="7"/>
  <c r="BG209" i="7"/>
  <c r="BI209" i="7"/>
  <c r="AZ208" i="7"/>
  <c r="BC208" i="7"/>
  <c r="BH208" i="7"/>
  <c r="BI208" i="7"/>
  <c r="AZ207" i="7"/>
  <c r="BC207" i="7"/>
  <c r="BH207" i="7"/>
  <c r="BI207" i="7"/>
  <c r="AZ206" i="7"/>
  <c r="BC206" i="7"/>
  <c r="BH206" i="7"/>
  <c r="BI206" i="7"/>
  <c r="AZ205" i="7"/>
  <c r="BC205" i="7"/>
  <c r="BH205" i="7"/>
  <c r="BI205" i="7"/>
  <c r="AZ204" i="7"/>
  <c r="BC204" i="7"/>
  <c r="BH204" i="7"/>
  <c r="BI204" i="7"/>
  <c r="AZ203" i="7"/>
  <c r="BC203" i="7"/>
  <c r="BH203" i="7"/>
  <c r="BI203" i="7"/>
  <c r="AZ202" i="7"/>
  <c r="BC202" i="7"/>
  <c r="BH202" i="7"/>
  <c r="BI202" i="7"/>
  <c r="AZ201" i="7"/>
  <c r="BC201" i="7"/>
  <c r="BH201" i="7"/>
  <c r="BI201" i="7"/>
  <c r="AZ200" i="7"/>
  <c r="BC200" i="7"/>
  <c r="BH200" i="7"/>
  <c r="BI200" i="7"/>
  <c r="AZ199" i="7"/>
  <c r="BC199" i="7"/>
  <c r="BH199" i="7"/>
  <c r="BI199" i="7"/>
  <c r="AZ198" i="7"/>
  <c r="BC198" i="7"/>
  <c r="BH198" i="7"/>
  <c r="BI198" i="7"/>
  <c r="AZ197" i="7"/>
  <c r="BC197" i="7"/>
  <c r="BH197" i="7"/>
  <c r="BI197" i="7"/>
  <c r="AZ196" i="7"/>
  <c r="BC196" i="7"/>
  <c r="BH196" i="7"/>
  <c r="BI196" i="7"/>
  <c r="AZ195" i="7"/>
  <c r="BC195" i="7"/>
  <c r="BH195" i="7"/>
  <c r="BI195" i="7"/>
  <c r="AZ194" i="7"/>
  <c r="BC194" i="7"/>
  <c r="BH194" i="7"/>
  <c r="BI194" i="7"/>
  <c r="AZ193" i="7"/>
  <c r="BC193" i="7"/>
  <c r="BH193" i="7"/>
  <c r="BI193" i="7"/>
  <c r="AZ192" i="7"/>
  <c r="BC192" i="7"/>
  <c r="BH192" i="7"/>
  <c r="BI192" i="7"/>
  <c r="AZ191" i="7"/>
  <c r="BC191" i="7"/>
  <c r="BH191" i="7"/>
  <c r="BI191" i="7"/>
  <c r="AZ190" i="7"/>
  <c r="BC190" i="7"/>
  <c r="BH190" i="7"/>
  <c r="BI190" i="7"/>
  <c r="AZ189" i="7"/>
  <c r="BC189" i="7"/>
  <c r="BH189" i="7"/>
  <c r="BI189" i="7"/>
  <c r="BK167" i="7"/>
  <c r="AY186" i="7"/>
  <c r="BB186" i="7"/>
  <c r="BD186" i="7"/>
  <c r="BE186" i="7"/>
  <c r="BG186" i="7"/>
  <c r="AY185" i="7"/>
  <c r="BB185" i="7"/>
  <c r="BD185" i="7"/>
  <c r="BE185" i="7"/>
  <c r="BG185" i="7"/>
  <c r="AY184" i="7"/>
  <c r="BB184" i="7"/>
  <c r="BD184" i="7"/>
  <c r="BE184" i="7"/>
  <c r="BG184" i="7"/>
  <c r="AY183" i="7"/>
  <c r="BB183" i="7"/>
  <c r="BD183" i="7"/>
  <c r="BE183" i="7"/>
  <c r="BG183" i="7"/>
  <c r="AY182" i="7"/>
  <c r="BB182" i="7"/>
  <c r="BD182" i="7"/>
  <c r="BE182" i="7"/>
  <c r="BG182" i="7"/>
  <c r="AY181" i="7"/>
  <c r="BB181" i="7"/>
  <c r="BD181" i="7"/>
  <c r="BE181" i="7"/>
  <c r="BG181" i="7"/>
  <c r="AY180" i="7"/>
  <c r="BB180" i="7"/>
  <c r="BD180" i="7"/>
  <c r="BE180" i="7"/>
  <c r="BG180" i="7"/>
  <c r="AY179" i="7"/>
  <c r="BB179" i="7"/>
  <c r="BD179" i="7"/>
  <c r="BE179" i="7"/>
  <c r="BG179" i="7"/>
  <c r="AY178" i="7"/>
  <c r="BB178" i="7"/>
  <c r="BD178" i="7"/>
  <c r="BE178" i="7"/>
  <c r="BG178" i="7"/>
  <c r="AY177" i="7"/>
  <c r="BB177" i="7"/>
  <c r="BD177" i="7"/>
  <c r="BE177" i="7"/>
  <c r="BG177" i="7"/>
  <c r="AY176" i="7"/>
  <c r="BB176" i="7"/>
  <c r="BD176" i="7"/>
  <c r="BE176" i="7"/>
  <c r="BG176" i="7"/>
  <c r="AY175" i="7"/>
  <c r="BB175" i="7"/>
  <c r="BD175" i="7"/>
  <c r="BE175" i="7"/>
  <c r="BG175" i="7"/>
  <c r="AY174" i="7"/>
  <c r="BB174" i="7"/>
  <c r="BD174" i="7"/>
  <c r="BE174" i="7"/>
  <c r="BG174" i="7"/>
  <c r="AY173" i="7"/>
  <c r="BB173" i="7"/>
  <c r="BD173" i="7"/>
  <c r="BE173" i="7"/>
  <c r="BG173" i="7"/>
  <c r="AY172" i="7"/>
  <c r="BB172" i="7"/>
  <c r="BD172" i="7"/>
  <c r="BE172" i="7"/>
  <c r="BG172" i="7"/>
  <c r="AY171" i="7"/>
  <c r="BB171" i="7"/>
  <c r="BD171" i="7"/>
  <c r="BE171" i="7"/>
  <c r="BG171" i="7"/>
  <c r="AY170" i="7"/>
  <c r="BB170" i="7"/>
  <c r="BD170" i="7"/>
  <c r="BE170" i="7"/>
  <c r="BG170" i="7"/>
  <c r="AY169" i="7"/>
  <c r="BB169" i="7"/>
  <c r="BD169" i="7"/>
  <c r="BE169" i="7"/>
  <c r="BG169" i="7"/>
  <c r="AY168" i="7"/>
  <c r="BB168" i="7"/>
  <c r="BD168" i="7"/>
  <c r="BE168" i="7"/>
  <c r="BG168" i="7"/>
  <c r="AY167" i="7"/>
  <c r="BB167" i="7"/>
  <c r="BD167" i="7"/>
  <c r="BE167" i="7"/>
  <c r="BG167" i="7"/>
  <c r="BG187" i="7"/>
  <c r="BI187" i="7"/>
  <c r="AZ186" i="7"/>
  <c r="BC186" i="7"/>
  <c r="BH186" i="7"/>
  <c r="BI186" i="7"/>
  <c r="AZ185" i="7"/>
  <c r="BC185" i="7"/>
  <c r="BH185" i="7"/>
  <c r="BI185" i="7"/>
  <c r="AZ184" i="7"/>
  <c r="BC184" i="7"/>
  <c r="BH184" i="7"/>
  <c r="BI184" i="7"/>
  <c r="AZ183" i="7"/>
  <c r="BC183" i="7"/>
  <c r="BH183" i="7"/>
  <c r="BI183" i="7"/>
  <c r="AZ182" i="7"/>
  <c r="BC182" i="7"/>
  <c r="BH182" i="7"/>
  <c r="BI182" i="7"/>
  <c r="AZ181" i="7"/>
  <c r="BC181" i="7"/>
  <c r="BH181" i="7"/>
  <c r="BI181" i="7"/>
  <c r="AZ180" i="7"/>
  <c r="BC180" i="7"/>
  <c r="BH180" i="7"/>
  <c r="BI180" i="7"/>
  <c r="AZ179" i="7"/>
  <c r="BC179" i="7"/>
  <c r="BH179" i="7"/>
  <c r="BI179" i="7"/>
  <c r="AZ178" i="7"/>
  <c r="BC178" i="7"/>
  <c r="BH178" i="7"/>
  <c r="BI178" i="7"/>
  <c r="AZ177" i="7"/>
  <c r="BC177" i="7"/>
  <c r="BH177" i="7"/>
  <c r="BI177" i="7"/>
  <c r="AZ176" i="7"/>
  <c r="BC176" i="7"/>
  <c r="BH176" i="7"/>
  <c r="BI176" i="7"/>
  <c r="AZ175" i="7"/>
  <c r="BC175" i="7"/>
  <c r="BH175" i="7"/>
  <c r="BI175" i="7"/>
  <c r="AZ174" i="7"/>
  <c r="BC174" i="7"/>
  <c r="BH174" i="7"/>
  <c r="BI174" i="7"/>
  <c r="AZ173" i="7"/>
  <c r="BC173" i="7"/>
  <c r="BH173" i="7"/>
  <c r="BI173" i="7"/>
  <c r="AZ172" i="7"/>
  <c r="BC172" i="7"/>
  <c r="BH172" i="7"/>
  <c r="BI172" i="7"/>
  <c r="AZ171" i="7"/>
  <c r="BC171" i="7"/>
  <c r="BH171" i="7"/>
  <c r="BI171" i="7"/>
  <c r="AZ170" i="7"/>
  <c r="BC170" i="7"/>
  <c r="BH170" i="7"/>
  <c r="BI170" i="7"/>
  <c r="AZ169" i="7"/>
  <c r="BC169" i="7"/>
  <c r="BH169" i="7"/>
  <c r="BI169" i="7"/>
  <c r="AZ168" i="7"/>
  <c r="BC168" i="7"/>
  <c r="BH168" i="7"/>
  <c r="BI168" i="7"/>
  <c r="AZ167" i="7"/>
  <c r="BC167" i="7"/>
  <c r="BH167" i="7"/>
  <c r="BI167" i="7"/>
  <c r="AN164" i="7"/>
  <c r="AU189" i="7"/>
  <c r="AI208" i="7"/>
  <c r="AL208" i="7"/>
  <c r="AN208" i="7"/>
  <c r="AO208" i="7"/>
  <c r="AQ208" i="7"/>
  <c r="AI207" i="7"/>
  <c r="AL207" i="7"/>
  <c r="AN207" i="7"/>
  <c r="AO207" i="7"/>
  <c r="AQ207" i="7"/>
  <c r="AI206" i="7"/>
  <c r="AL206" i="7"/>
  <c r="AN206" i="7"/>
  <c r="AO206" i="7"/>
  <c r="AQ206" i="7"/>
  <c r="AI205" i="7"/>
  <c r="AL205" i="7"/>
  <c r="AN205" i="7"/>
  <c r="AO205" i="7"/>
  <c r="AQ205" i="7"/>
  <c r="AI204" i="7"/>
  <c r="AL204" i="7"/>
  <c r="AN204" i="7"/>
  <c r="AO204" i="7"/>
  <c r="AQ204" i="7"/>
  <c r="AI203" i="7"/>
  <c r="AL203" i="7"/>
  <c r="AN203" i="7"/>
  <c r="AO203" i="7"/>
  <c r="AQ203" i="7"/>
  <c r="AI202" i="7"/>
  <c r="AL202" i="7"/>
  <c r="AN202" i="7"/>
  <c r="AO202" i="7"/>
  <c r="AQ202" i="7"/>
  <c r="AI201" i="7"/>
  <c r="AL201" i="7"/>
  <c r="AN201" i="7"/>
  <c r="AO201" i="7"/>
  <c r="AQ201" i="7"/>
  <c r="AI200" i="7"/>
  <c r="AL200" i="7"/>
  <c r="AN200" i="7"/>
  <c r="AO200" i="7"/>
  <c r="AQ200" i="7"/>
  <c r="AI199" i="7"/>
  <c r="AL199" i="7"/>
  <c r="AN199" i="7"/>
  <c r="AO199" i="7"/>
  <c r="AQ199" i="7"/>
  <c r="AI198" i="7"/>
  <c r="AL198" i="7"/>
  <c r="AN198" i="7"/>
  <c r="AO198" i="7"/>
  <c r="AQ198" i="7"/>
  <c r="AI197" i="7"/>
  <c r="AL197" i="7"/>
  <c r="AN197" i="7"/>
  <c r="AO197" i="7"/>
  <c r="AQ197" i="7"/>
  <c r="AI196" i="7"/>
  <c r="AL196" i="7"/>
  <c r="AN196" i="7"/>
  <c r="AO196" i="7"/>
  <c r="AQ196" i="7"/>
  <c r="AI195" i="7"/>
  <c r="AL195" i="7"/>
  <c r="AN195" i="7"/>
  <c r="AO195" i="7"/>
  <c r="AQ195" i="7"/>
  <c r="AI194" i="7"/>
  <c r="AL194" i="7"/>
  <c r="AN194" i="7"/>
  <c r="AO194" i="7"/>
  <c r="AQ194" i="7"/>
  <c r="AI193" i="7"/>
  <c r="AL193" i="7"/>
  <c r="AN193" i="7"/>
  <c r="AO193" i="7"/>
  <c r="AQ193" i="7"/>
  <c r="AI192" i="7"/>
  <c r="AL192" i="7"/>
  <c r="AN192" i="7"/>
  <c r="AO192" i="7"/>
  <c r="AQ192" i="7"/>
  <c r="AI191" i="7"/>
  <c r="AL191" i="7"/>
  <c r="AN191" i="7"/>
  <c r="AO191" i="7"/>
  <c r="AQ191" i="7"/>
  <c r="AI190" i="7"/>
  <c r="AL190" i="7"/>
  <c r="AN190" i="7"/>
  <c r="AO190" i="7"/>
  <c r="AQ190" i="7"/>
  <c r="AI189" i="7"/>
  <c r="AL189" i="7"/>
  <c r="AN189" i="7"/>
  <c r="AO189" i="7"/>
  <c r="AQ189" i="7"/>
  <c r="AQ209" i="7"/>
  <c r="AS209" i="7"/>
  <c r="AJ208" i="7"/>
  <c r="AM208" i="7"/>
  <c r="AR208" i="7"/>
  <c r="AS208" i="7"/>
  <c r="AJ207" i="7"/>
  <c r="AM207" i="7"/>
  <c r="AR207" i="7"/>
  <c r="AS207" i="7"/>
  <c r="AJ206" i="7"/>
  <c r="AM206" i="7"/>
  <c r="AR206" i="7"/>
  <c r="AS206" i="7"/>
  <c r="AJ205" i="7"/>
  <c r="AM205" i="7"/>
  <c r="AR205" i="7"/>
  <c r="AS205" i="7"/>
  <c r="AJ204" i="7"/>
  <c r="AM204" i="7"/>
  <c r="AR204" i="7"/>
  <c r="AS204" i="7"/>
  <c r="AJ203" i="7"/>
  <c r="AM203" i="7"/>
  <c r="AR203" i="7"/>
  <c r="AS203" i="7"/>
  <c r="AJ202" i="7"/>
  <c r="AM202" i="7"/>
  <c r="AR202" i="7"/>
  <c r="AS202" i="7"/>
  <c r="AJ201" i="7"/>
  <c r="AM201" i="7"/>
  <c r="AR201" i="7"/>
  <c r="AS201" i="7"/>
  <c r="AJ200" i="7"/>
  <c r="AM200" i="7"/>
  <c r="AR200" i="7"/>
  <c r="AS200" i="7"/>
  <c r="AJ199" i="7"/>
  <c r="AM199" i="7"/>
  <c r="AR199" i="7"/>
  <c r="AS199" i="7"/>
  <c r="AJ198" i="7"/>
  <c r="AM198" i="7"/>
  <c r="AR198" i="7"/>
  <c r="AS198" i="7"/>
  <c r="AJ197" i="7"/>
  <c r="AM197" i="7"/>
  <c r="AR197" i="7"/>
  <c r="AS197" i="7"/>
  <c r="AJ196" i="7"/>
  <c r="AM196" i="7"/>
  <c r="AR196" i="7"/>
  <c r="AS196" i="7"/>
  <c r="AJ195" i="7"/>
  <c r="AM195" i="7"/>
  <c r="AR195" i="7"/>
  <c r="AS195" i="7"/>
  <c r="AJ194" i="7"/>
  <c r="AM194" i="7"/>
  <c r="AR194" i="7"/>
  <c r="AS194" i="7"/>
  <c r="AJ193" i="7"/>
  <c r="AM193" i="7"/>
  <c r="AR193" i="7"/>
  <c r="AS193" i="7"/>
  <c r="AJ192" i="7"/>
  <c r="AM192" i="7"/>
  <c r="AR192" i="7"/>
  <c r="AS192" i="7"/>
  <c r="AJ191" i="7"/>
  <c r="AM191" i="7"/>
  <c r="AR191" i="7"/>
  <c r="AS191" i="7"/>
  <c r="AJ190" i="7"/>
  <c r="AM190" i="7"/>
  <c r="AR190" i="7"/>
  <c r="AS190" i="7"/>
  <c r="AJ189" i="7"/>
  <c r="AM189" i="7"/>
  <c r="AR189" i="7"/>
  <c r="AS189" i="7"/>
  <c r="AU167" i="7"/>
  <c r="AI186" i="7"/>
  <c r="AL186" i="7"/>
  <c r="AN186" i="7"/>
  <c r="AO186" i="7"/>
  <c r="AQ186" i="7"/>
  <c r="AI185" i="7"/>
  <c r="AL185" i="7"/>
  <c r="AN185" i="7"/>
  <c r="AO185" i="7"/>
  <c r="AQ185" i="7"/>
  <c r="AI184" i="7"/>
  <c r="AL184" i="7"/>
  <c r="AN184" i="7"/>
  <c r="AO184" i="7"/>
  <c r="AQ184" i="7"/>
  <c r="AI183" i="7"/>
  <c r="AL183" i="7"/>
  <c r="AN183" i="7"/>
  <c r="AO183" i="7"/>
  <c r="AQ183" i="7"/>
  <c r="AI182" i="7"/>
  <c r="AL182" i="7"/>
  <c r="AN182" i="7"/>
  <c r="AO182" i="7"/>
  <c r="AQ182" i="7"/>
  <c r="AI181" i="7"/>
  <c r="AL181" i="7"/>
  <c r="AN181" i="7"/>
  <c r="AO181" i="7"/>
  <c r="AQ181" i="7"/>
  <c r="AI180" i="7"/>
  <c r="AL180" i="7"/>
  <c r="AN180" i="7"/>
  <c r="AO180" i="7"/>
  <c r="AQ180" i="7"/>
  <c r="AI179" i="7"/>
  <c r="AL179" i="7"/>
  <c r="AN179" i="7"/>
  <c r="AO179" i="7"/>
  <c r="AQ179" i="7"/>
  <c r="AI178" i="7"/>
  <c r="AL178" i="7"/>
  <c r="AN178" i="7"/>
  <c r="AO178" i="7"/>
  <c r="AQ178" i="7"/>
  <c r="AI177" i="7"/>
  <c r="AL177" i="7"/>
  <c r="AN177" i="7"/>
  <c r="AO177" i="7"/>
  <c r="AQ177" i="7"/>
  <c r="AI176" i="7"/>
  <c r="AL176" i="7"/>
  <c r="AN176" i="7"/>
  <c r="AO176" i="7"/>
  <c r="AQ176" i="7"/>
  <c r="AI175" i="7"/>
  <c r="AL175" i="7"/>
  <c r="AN175" i="7"/>
  <c r="AO175" i="7"/>
  <c r="AQ175" i="7"/>
  <c r="AI174" i="7"/>
  <c r="AL174" i="7"/>
  <c r="AN174" i="7"/>
  <c r="AO174" i="7"/>
  <c r="AQ174" i="7"/>
  <c r="AI173" i="7"/>
  <c r="AL173" i="7"/>
  <c r="AN173" i="7"/>
  <c r="AO173" i="7"/>
  <c r="AQ173" i="7"/>
  <c r="AI172" i="7"/>
  <c r="AL172" i="7"/>
  <c r="AN172" i="7"/>
  <c r="AO172" i="7"/>
  <c r="AQ172" i="7"/>
  <c r="AI171" i="7"/>
  <c r="AL171" i="7"/>
  <c r="AN171" i="7"/>
  <c r="AO171" i="7"/>
  <c r="AQ171" i="7"/>
  <c r="AI170" i="7"/>
  <c r="AL170" i="7"/>
  <c r="AN170" i="7"/>
  <c r="AO170" i="7"/>
  <c r="AQ170" i="7"/>
  <c r="AI169" i="7"/>
  <c r="AL169" i="7"/>
  <c r="AN169" i="7"/>
  <c r="AO169" i="7"/>
  <c r="AQ169" i="7"/>
  <c r="AI168" i="7"/>
  <c r="AL168" i="7"/>
  <c r="AN168" i="7"/>
  <c r="AO168" i="7"/>
  <c r="AQ168" i="7"/>
  <c r="AI167" i="7"/>
  <c r="AL167" i="7"/>
  <c r="AN167" i="7"/>
  <c r="AO167" i="7"/>
  <c r="AQ167" i="7"/>
  <c r="AQ187" i="7"/>
  <c r="AS187" i="7"/>
  <c r="AJ186" i="7"/>
  <c r="AM186" i="7"/>
  <c r="AR186" i="7"/>
  <c r="AS186" i="7"/>
  <c r="AJ185" i="7"/>
  <c r="AM185" i="7"/>
  <c r="AR185" i="7"/>
  <c r="AS185" i="7"/>
  <c r="AJ184" i="7"/>
  <c r="AM184" i="7"/>
  <c r="AR184" i="7"/>
  <c r="AS184" i="7"/>
  <c r="AJ183" i="7"/>
  <c r="AM183" i="7"/>
  <c r="AR183" i="7"/>
  <c r="AS183" i="7"/>
  <c r="AJ182" i="7"/>
  <c r="AM182" i="7"/>
  <c r="AR182" i="7"/>
  <c r="AS182" i="7"/>
  <c r="AJ181" i="7"/>
  <c r="AM181" i="7"/>
  <c r="AR181" i="7"/>
  <c r="AS181" i="7"/>
  <c r="AJ180" i="7"/>
  <c r="AM180" i="7"/>
  <c r="AR180" i="7"/>
  <c r="AS180" i="7"/>
  <c r="AJ179" i="7"/>
  <c r="AM179" i="7"/>
  <c r="AR179" i="7"/>
  <c r="AS179" i="7"/>
  <c r="AJ178" i="7"/>
  <c r="AM178" i="7"/>
  <c r="AR178" i="7"/>
  <c r="AS178" i="7"/>
  <c r="AJ177" i="7"/>
  <c r="AM177" i="7"/>
  <c r="AR177" i="7"/>
  <c r="AS177" i="7"/>
  <c r="AJ176" i="7"/>
  <c r="AM176" i="7"/>
  <c r="AR176" i="7"/>
  <c r="AS176" i="7"/>
  <c r="AJ175" i="7"/>
  <c r="AM175" i="7"/>
  <c r="AR175" i="7"/>
  <c r="AS175" i="7"/>
  <c r="AJ174" i="7"/>
  <c r="AM174" i="7"/>
  <c r="AR174" i="7"/>
  <c r="AS174" i="7"/>
  <c r="AJ173" i="7"/>
  <c r="AM173" i="7"/>
  <c r="AR173" i="7"/>
  <c r="AS173" i="7"/>
  <c r="AJ172" i="7"/>
  <c r="AM172" i="7"/>
  <c r="AR172" i="7"/>
  <c r="AS172" i="7"/>
  <c r="AJ171" i="7"/>
  <c r="AM171" i="7"/>
  <c r="AR171" i="7"/>
  <c r="AS171" i="7"/>
  <c r="AJ170" i="7"/>
  <c r="AM170" i="7"/>
  <c r="AR170" i="7"/>
  <c r="AS170" i="7"/>
  <c r="AJ169" i="7"/>
  <c r="AM169" i="7"/>
  <c r="AR169" i="7"/>
  <c r="AS169" i="7"/>
  <c r="AJ168" i="7"/>
  <c r="AM168" i="7"/>
  <c r="AR168" i="7"/>
  <c r="AS168" i="7"/>
  <c r="AJ167" i="7"/>
  <c r="AM167" i="7"/>
  <c r="AR167" i="7"/>
  <c r="AS167" i="7"/>
  <c r="X164" i="7"/>
  <c r="AE189" i="7"/>
  <c r="S208" i="7"/>
  <c r="V208" i="7"/>
  <c r="X208" i="7"/>
  <c r="Y208" i="7"/>
  <c r="AA208" i="7"/>
  <c r="S207" i="7"/>
  <c r="V207" i="7"/>
  <c r="X207" i="7"/>
  <c r="Y207" i="7"/>
  <c r="AA207" i="7"/>
  <c r="S206" i="7"/>
  <c r="V206" i="7"/>
  <c r="X206" i="7"/>
  <c r="Y206" i="7"/>
  <c r="AA206" i="7"/>
  <c r="S205" i="7"/>
  <c r="V205" i="7"/>
  <c r="X205" i="7"/>
  <c r="Y205" i="7"/>
  <c r="AA205" i="7"/>
  <c r="S204" i="7"/>
  <c r="V204" i="7"/>
  <c r="X204" i="7"/>
  <c r="Y204" i="7"/>
  <c r="AA204" i="7"/>
  <c r="S203" i="7"/>
  <c r="V203" i="7"/>
  <c r="X203" i="7"/>
  <c r="Y203" i="7"/>
  <c r="AA203" i="7"/>
  <c r="S202" i="7"/>
  <c r="V202" i="7"/>
  <c r="X202" i="7"/>
  <c r="Y202" i="7"/>
  <c r="AA202" i="7"/>
  <c r="S201" i="7"/>
  <c r="V201" i="7"/>
  <c r="X201" i="7"/>
  <c r="Y201" i="7"/>
  <c r="AA201" i="7"/>
  <c r="S200" i="7"/>
  <c r="V200" i="7"/>
  <c r="X200" i="7"/>
  <c r="Y200" i="7"/>
  <c r="AA200" i="7"/>
  <c r="S199" i="7"/>
  <c r="V199" i="7"/>
  <c r="X199" i="7"/>
  <c r="Y199" i="7"/>
  <c r="AA199" i="7"/>
  <c r="S198" i="7"/>
  <c r="V198" i="7"/>
  <c r="X198" i="7"/>
  <c r="Y198" i="7"/>
  <c r="AA198" i="7"/>
  <c r="S197" i="7"/>
  <c r="V197" i="7"/>
  <c r="X197" i="7"/>
  <c r="Y197" i="7"/>
  <c r="AA197" i="7"/>
  <c r="S196" i="7"/>
  <c r="V196" i="7"/>
  <c r="X196" i="7"/>
  <c r="Y196" i="7"/>
  <c r="AA196" i="7"/>
  <c r="S195" i="7"/>
  <c r="V195" i="7"/>
  <c r="X195" i="7"/>
  <c r="Y195" i="7"/>
  <c r="AA195" i="7"/>
  <c r="S194" i="7"/>
  <c r="V194" i="7"/>
  <c r="X194" i="7"/>
  <c r="Y194" i="7"/>
  <c r="AA194" i="7"/>
  <c r="S193" i="7"/>
  <c r="V193" i="7"/>
  <c r="X193" i="7"/>
  <c r="Y193" i="7"/>
  <c r="AA193" i="7"/>
  <c r="S192" i="7"/>
  <c r="V192" i="7"/>
  <c r="X192" i="7"/>
  <c r="Y192" i="7"/>
  <c r="AA192" i="7"/>
  <c r="S191" i="7"/>
  <c r="V191" i="7"/>
  <c r="X191" i="7"/>
  <c r="Y191" i="7"/>
  <c r="AA191" i="7"/>
  <c r="S190" i="7"/>
  <c r="V190" i="7"/>
  <c r="X190" i="7"/>
  <c r="Y190" i="7"/>
  <c r="AA190" i="7"/>
  <c r="S189" i="7"/>
  <c r="V189" i="7"/>
  <c r="X189" i="7"/>
  <c r="Y189" i="7"/>
  <c r="AA189" i="7"/>
  <c r="AA209" i="7"/>
  <c r="AC209" i="7"/>
  <c r="T208" i="7"/>
  <c r="W208" i="7"/>
  <c r="AB208" i="7"/>
  <c r="AC208" i="7"/>
  <c r="T207" i="7"/>
  <c r="W207" i="7"/>
  <c r="AB207" i="7"/>
  <c r="AC207" i="7"/>
  <c r="T206" i="7"/>
  <c r="W206" i="7"/>
  <c r="AB206" i="7"/>
  <c r="AC206" i="7"/>
  <c r="T205" i="7"/>
  <c r="W205" i="7"/>
  <c r="AB205" i="7"/>
  <c r="AC205" i="7"/>
  <c r="T204" i="7"/>
  <c r="W204" i="7"/>
  <c r="AB204" i="7"/>
  <c r="AC204" i="7"/>
  <c r="T203" i="7"/>
  <c r="W203" i="7"/>
  <c r="AB203" i="7"/>
  <c r="AC203" i="7"/>
  <c r="T202" i="7"/>
  <c r="W202" i="7"/>
  <c r="AB202" i="7"/>
  <c r="AC202" i="7"/>
  <c r="T201" i="7"/>
  <c r="W201" i="7"/>
  <c r="AB201" i="7"/>
  <c r="AC201" i="7"/>
  <c r="T200" i="7"/>
  <c r="W200" i="7"/>
  <c r="AB200" i="7"/>
  <c r="AC200" i="7"/>
  <c r="T199" i="7"/>
  <c r="W199" i="7"/>
  <c r="AB199" i="7"/>
  <c r="AC199" i="7"/>
  <c r="T198" i="7"/>
  <c r="W198" i="7"/>
  <c r="AB198" i="7"/>
  <c r="AC198" i="7"/>
  <c r="T197" i="7"/>
  <c r="W197" i="7"/>
  <c r="AB197" i="7"/>
  <c r="AC197" i="7"/>
  <c r="T196" i="7"/>
  <c r="W196" i="7"/>
  <c r="AB196" i="7"/>
  <c r="AC196" i="7"/>
  <c r="T195" i="7"/>
  <c r="W195" i="7"/>
  <c r="AB195" i="7"/>
  <c r="AC195" i="7"/>
  <c r="T194" i="7"/>
  <c r="W194" i="7"/>
  <c r="AB194" i="7"/>
  <c r="AC194" i="7"/>
  <c r="T193" i="7"/>
  <c r="W193" i="7"/>
  <c r="AB193" i="7"/>
  <c r="AC193" i="7"/>
  <c r="T192" i="7"/>
  <c r="W192" i="7"/>
  <c r="AB192" i="7"/>
  <c r="AC192" i="7"/>
  <c r="T191" i="7"/>
  <c r="W191" i="7"/>
  <c r="AB191" i="7"/>
  <c r="AC191" i="7"/>
  <c r="T190" i="7"/>
  <c r="W190" i="7"/>
  <c r="AB190" i="7"/>
  <c r="AC190" i="7"/>
  <c r="T189" i="7"/>
  <c r="W189" i="7"/>
  <c r="AB189" i="7"/>
  <c r="AC189" i="7"/>
  <c r="AE167" i="7"/>
  <c r="S186" i="7"/>
  <c r="V186" i="7"/>
  <c r="X186" i="7"/>
  <c r="Y186" i="7"/>
  <c r="AA186" i="7"/>
  <c r="S185" i="7"/>
  <c r="V185" i="7"/>
  <c r="X185" i="7"/>
  <c r="Y185" i="7"/>
  <c r="AA185" i="7"/>
  <c r="S184" i="7"/>
  <c r="V184" i="7"/>
  <c r="X184" i="7"/>
  <c r="Y184" i="7"/>
  <c r="AA184" i="7"/>
  <c r="S183" i="7"/>
  <c r="V183" i="7"/>
  <c r="X183" i="7"/>
  <c r="Y183" i="7"/>
  <c r="AA183" i="7"/>
  <c r="S182" i="7"/>
  <c r="V182" i="7"/>
  <c r="X182" i="7"/>
  <c r="Y182" i="7"/>
  <c r="AA182" i="7"/>
  <c r="S181" i="7"/>
  <c r="V181" i="7"/>
  <c r="X181" i="7"/>
  <c r="Y181" i="7"/>
  <c r="AA181" i="7"/>
  <c r="S180" i="7"/>
  <c r="V180" i="7"/>
  <c r="X180" i="7"/>
  <c r="Y180" i="7"/>
  <c r="AA180" i="7"/>
  <c r="S179" i="7"/>
  <c r="V179" i="7"/>
  <c r="X179" i="7"/>
  <c r="Y179" i="7"/>
  <c r="AA179" i="7"/>
  <c r="S178" i="7"/>
  <c r="V178" i="7"/>
  <c r="X178" i="7"/>
  <c r="Y178" i="7"/>
  <c r="AA178" i="7"/>
  <c r="S177" i="7"/>
  <c r="V177" i="7"/>
  <c r="X177" i="7"/>
  <c r="Y177" i="7"/>
  <c r="AA177" i="7"/>
  <c r="S176" i="7"/>
  <c r="V176" i="7"/>
  <c r="X176" i="7"/>
  <c r="Y176" i="7"/>
  <c r="AA176" i="7"/>
  <c r="S175" i="7"/>
  <c r="V175" i="7"/>
  <c r="X175" i="7"/>
  <c r="Y175" i="7"/>
  <c r="AA175" i="7"/>
  <c r="S174" i="7"/>
  <c r="V174" i="7"/>
  <c r="X174" i="7"/>
  <c r="Y174" i="7"/>
  <c r="AA174" i="7"/>
  <c r="S173" i="7"/>
  <c r="V173" i="7"/>
  <c r="X173" i="7"/>
  <c r="Y173" i="7"/>
  <c r="AA173" i="7"/>
  <c r="S172" i="7"/>
  <c r="V172" i="7"/>
  <c r="X172" i="7"/>
  <c r="Y172" i="7"/>
  <c r="AA172" i="7"/>
  <c r="S171" i="7"/>
  <c r="V171" i="7"/>
  <c r="X171" i="7"/>
  <c r="Y171" i="7"/>
  <c r="AA171" i="7"/>
  <c r="S170" i="7"/>
  <c r="V170" i="7"/>
  <c r="X170" i="7"/>
  <c r="Y170" i="7"/>
  <c r="AA170" i="7"/>
  <c r="S169" i="7"/>
  <c r="V169" i="7"/>
  <c r="X169" i="7"/>
  <c r="Y169" i="7"/>
  <c r="AA169" i="7"/>
  <c r="S168" i="7"/>
  <c r="V168" i="7"/>
  <c r="X168" i="7"/>
  <c r="Y168" i="7"/>
  <c r="AA168" i="7"/>
  <c r="S167" i="7"/>
  <c r="V167" i="7"/>
  <c r="X167" i="7"/>
  <c r="Y167" i="7"/>
  <c r="AA167" i="7"/>
  <c r="AA187" i="7"/>
  <c r="AC187" i="7"/>
  <c r="T186" i="7"/>
  <c r="W186" i="7"/>
  <c r="AB186" i="7"/>
  <c r="AC186" i="7"/>
  <c r="T185" i="7"/>
  <c r="W185" i="7"/>
  <c r="AB185" i="7"/>
  <c r="AC185" i="7"/>
  <c r="T184" i="7"/>
  <c r="W184" i="7"/>
  <c r="AB184" i="7"/>
  <c r="AC184" i="7"/>
  <c r="T183" i="7"/>
  <c r="W183" i="7"/>
  <c r="AB183" i="7"/>
  <c r="AC183" i="7"/>
  <c r="T182" i="7"/>
  <c r="W182" i="7"/>
  <c r="AB182" i="7"/>
  <c r="AC182" i="7"/>
  <c r="T181" i="7"/>
  <c r="W181" i="7"/>
  <c r="AB181" i="7"/>
  <c r="AC181" i="7"/>
  <c r="T180" i="7"/>
  <c r="W180" i="7"/>
  <c r="AB180" i="7"/>
  <c r="AC180" i="7"/>
  <c r="T179" i="7"/>
  <c r="W179" i="7"/>
  <c r="AB179" i="7"/>
  <c r="AC179" i="7"/>
  <c r="T178" i="7"/>
  <c r="W178" i="7"/>
  <c r="AB178" i="7"/>
  <c r="AC178" i="7"/>
  <c r="T177" i="7"/>
  <c r="W177" i="7"/>
  <c r="AB177" i="7"/>
  <c r="AC177" i="7"/>
  <c r="T176" i="7"/>
  <c r="W176" i="7"/>
  <c r="AB176" i="7"/>
  <c r="AC176" i="7"/>
  <c r="T175" i="7"/>
  <c r="W175" i="7"/>
  <c r="AB175" i="7"/>
  <c r="AC175" i="7"/>
  <c r="T174" i="7"/>
  <c r="W174" i="7"/>
  <c r="AB174" i="7"/>
  <c r="AC174" i="7"/>
  <c r="T173" i="7"/>
  <c r="W173" i="7"/>
  <c r="AB173" i="7"/>
  <c r="AC173" i="7"/>
  <c r="T172" i="7"/>
  <c r="W172" i="7"/>
  <c r="AB172" i="7"/>
  <c r="AC172" i="7"/>
  <c r="T171" i="7"/>
  <c r="W171" i="7"/>
  <c r="AB171" i="7"/>
  <c r="AC171" i="7"/>
  <c r="T170" i="7"/>
  <c r="W170" i="7"/>
  <c r="AB170" i="7"/>
  <c r="AC170" i="7"/>
  <c r="T169" i="7"/>
  <c r="W169" i="7"/>
  <c r="AB169" i="7"/>
  <c r="AC169" i="7"/>
  <c r="T168" i="7"/>
  <c r="W168" i="7"/>
  <c r="AB168" i="7"/>
  <c r="AC168" i="7"/>
  <c r="T167" i="7"/>
  <c r="W167" i="7"/>
  <c r="AB167" i="7"/>
  <c r="AC167" i="7"/>
  <c r="H164" i="7"/>
  <c r="O189" i="7"/>
  <c r="C208" i="7"/>
  <c r="F208" i="7"/>
  <c r="H208" i="7"/>
  <c r="I208" i="7"/>
  <c r="K208" i="7"/>
  <c r="C207" i="7"/>
  <c r="F207" i="7"/>
  <c r="H207" i="7"/>
  <c r="I207" i="7"/>
  <c r="K207" i="7"/>
  <c r="C206" i="7"/>
  <c r="F206" i="7"/>
  <c r="H206" i="7"/>
  <c r="I206" i="7"/>
  <c r="K206" i="7"/>
  <c r="C205" i="7"/>
  <c r="F205" i="7"/>
  <c r="H205" i="7"/>
  <c r="I205" i="7"/>
  <c r="K205" i="7"/>
  <c r="C204" i="7"/>
  <c r="F204" i="7"/>
  <c r="H204" i="7"/>
  <c r="I204" i="7"/>
  <c r="K204" i="7"/>
  <c r="C203" i="7"/>
  <c r="F203" i="7"/>
  <c r="H203" i="7"/>
  <c r="I203" i="7"/>
  <c r="K203" i="7"/>
  <c r="C202" i="7"/>
  <c r="F202" i="7"/>
  <c r="H202" i="7"/>
  <c r="I202" i="7"/>
  <c r="K202" i="7"/>
  <c r="C201" i="7"/>
  <c r="F201" i="7"/>
  <c r="H201" i="7"/>
  <c r="I201" i="7"/>
  <c r="K201" i="7"/>
  <c r="C200" i="7"/>
  <c r="F200" i="7"/>
  <c r="H200" i="7"/>
  <c r="I200" i="7"/>
  <c r="K200" i="7"/>
  <c r="C199" i="7"/>
  <c r="F199" i="7"/>
  <c r="H199" i="7"/>
  <c r="I199" i="7"/>
  <c r="K199" i="7"/>
  <c r="C198" i="7"/>
  <c r="F198" i="7"/>
  <c r="H198" i="7"/>
  <c r="I198" i="7"/>
  <c r="K198" i="7"/>
  <c r="C197" i="7"/>
  <c r="F197" i="7"/>
  <c r="H197" i="7"/>
  <c r="I197" i="7"/>
  <c r="K197" i="7"/>
  <c r="C196" i="7"/>
  <c r="F196" i="7"/>
  <c r="H196" i="7"/>
  <c r="I196" i="7"/>
  <c r="K196" i="7"/>
  <c r="C195" i="7"/>
  <c r="F195" i="7"/>
  <c r="H195" i="7"/>
  <c r="I195" i="7"/>
  <c r="K195" i="7"/>
  <c r="C194" i="7"/>
  <c r="F194" i="7"/>
  <c r="H194" i="7"/>
  <c r="I194" i="7"/>
  <c r="K194" i="7"/>
  <c r="C193" i="7"/>
  <c r="F193" i="7"/>
  <c r="H193" i="7"/>
  <c r="I193" i="7"/>
  <c r="K193" i="7"/>
  <c r="C192" i="7"/>
  <c r="F192" i="7"/>
  <c r="H192" i="7"/>
  <c r="I192" i="7"/>
  <c r="K192" i="7"/>
  <c r="C191" i="7"/>
  <c r="F191" i="7"/>
  <c r="H191" i="7"/>
  <c r="I191" i="7"/>
  <c r="K191" i="7"/>
  <c r="C190" i="7"/>
  <c r="F190" i="7"/>
  <c r="H190" i="7"/>
  <c r="I190" i="7"/>
  <c r="K190" i="7"/>
  <c r="C189" i="7"/>
  <c r="F189" i="7"/>
  <c r="H189" i="7"/>
  <c r="I189" i="7"/>
  <c r="K189" i="7"/>
  <c r="K209" i="7"/>
  <c r="M209" i="7"/>
  <c r="D208" i="7"/>
  <c r="G208" i="7"/>
  <c r="L208" i="7"/>
  <c r="M208" i="7"/>
  <c r="D207" i="7"/>
  <c r="G207" i="7"/>
  <c r="L207" i="7"/>
  <c r="M207" i="7"/>
  <c r="D206" i="7"/>
  <c r="G206" i="7"/>
  <c r="L206" i="7"/>
  <c r="M206" i="7"/>
  <c r="D205" i="7"/>
  <c r="G205" i="7"/>
  <c r="L205" i="7"/>
  <c r="M205" i="7"/>
  <c r="D204" i="7"/>
  <c r="G204" i="7"/>
  <c r="L204" i="7"/>
  <c r="M204" i="7"/>
  <c r="D203" i="7"/>
  <c r="G203" i="7"/>
  <c r="L203" i="7"/>
  <c r="M203" i="7"/>
  <c r="D202" i="7"/>
  <c r="G202" i="7"/>
  <c r="L202" i="7"/>
  <c r="M202" i="7"/>
  <c r="D201" i="7"/>
  <c r="G201" i="7"/>
  <c r="L201" i="7"/>
  <c r="M201" i="7"/>
  <c r="D200" i="7"/>
  <c r="G200" i="7"/>
  <c r="L200" i="7"/>
  <c r="M200" i="7"/>
  <c r="D199" i="7"/>
  <c r="G199" i="7"/>
  <c r="L199" i="7"/>
  <c r="M199" i="7"/>
  <c r="D198" i="7"/>
  <c r="G198" i="7"/>
  <c r="L198" i="7"/>
  <c r="M198" i="7"/>
  <c r="D197" i="7"/>
  <c r="G197" i="7"/>
  <c r="L197" i="7"/>
  <c r="M197" i="7"/>
  <c r="D196" i="7"/>
  <c r="G196" i="7"/>
  <c r="L196" i="7"/>
  <c r="M196" i="7"/>
  <c r="D195" i="7"/>
  <c r="G195" i="7"/>
  <c r="L195" i="7"/>
  <c r="M195" i="7"/>
  <c r="D194" i="7"/>
  <c r="G194" i="7"/>
  <c r="L194" i="7"/>
  <c r="M194" i="7"/>
  <c r="D193" i="7"/>
  <c r="G193" i="7"/>
  <c r="L193" i="7"/>
  <c r="M193" i="7"/>
  <c r="D192" i="7"/>
  <c r="G192" i="7"/>
  <c r="L192" i="7"/>
  <c r="M192" i="7"/>
  <c r="D191" i="7"/>
  <c r="G191" i="7"/>
  <c r="L191" i="7"/>
  <c r="M191" i="7"/>
  <c r="D190" i="7"/>
  <c r="G190" i="7"/>
  <c r="L190" i="7"/>
  <c r="M190" i="7"/>
  <c r="D189" i="7"/>
  <c r="G189" i="7"/>
  <c r="L189" i="7"/>
  <c r="M189" i="7"/>
  <c r="O167" i="7"/>
  <c r="C186" i="7"/>
  <c r="F186" i="7"/>
  <c r="H186" i="7"/>
  <c r="I186" i="7"/>
  <c r="K186" i="7"/>
  <c r="C185" i="7"/>
  <c r="F185" i="7"/>
  <c r="H185" i="7"/>
  <c r="I185" i="7"/>
  <c r="K185" i="7"/>
  <c r="C184" i="7"/>
  <c r="F184" i="7"/>
  <c r="H184" i="7"/>
  <c r="I184" i="7"/>
  <c r="K184" i="7"/>
  <c r="C183" i="7"/>
  <c r="F183" i="7"/>
  <c r="H183" i="7"/>
  <c r="I183" i="7"/>
  <c r="K183" i="7"/>
  <c r="C182" i="7"/>
  <c r="F182" i="7"/>
  <c r="H182" i="7"/>
  <c r="I182" i="7"/>
  <c r="K182" i="7"/>
  <c r="C181" i="7"/>
  <c r="F181" i="7"/>
  <c r="H181" i="7"/>
  <c r="I181" i="7"/>
  <c r="K181" i="7"/>
  <c r="C180" i="7"/>
  <c r="F180" i="7"/>
  <c r="H180" i="7"/>
  <c r="I180" i="7"/>
  <c r="K180" i="7"/>
  <c r="C179" i="7"/>
  <c r="F179" i="7"/>
  <c r="H179" i="7"/>
  <c r="I179" i="7"/>
  <c r="K179" i="7"/>
  <c r="C178" i="7"/>
  <c r="F178" i="7"/>
  <c r="H178" i="7"/>
  <c r="I178" i="7"/>
  <c r="K178" i="7"/>
  <c r="C177" i="7"/>
  <c r="F177" i="7"/>
  <c r="H177" i="7"/>
  <c r="I177" i="7"/>
  <c r="K177" i="7"/>
  <c r="C176" i="7"/>
  <c r="F176" i="7"/>
  <c r="H176" i="7"/>
  <c r="I176" i="7"/>
  <c r="K176" i="7"/>
  <c r="C175" i="7"/>
  <c r="F175" i="7"/>
  <c r="H175" i="7"/>
  <c r="I175" i="7"/>
  <c r="K175" i="7"/>
  <c r="C174" i="7"/>
  <c r="F174" i="7"/>
  <c r="H174" i="7"/>
  <c r="I174" i="7"/>
  <c r="K174" i="7"/>
  <c r="C173" i="7"/>
  <c r="F173" i="7"/>
  <c r="H173" i="7"/>
  <c r="I173" i="7"/>
  <c r="K173" i="7"/>
  <c r="C172" i="7"/>
  <c r="F172" i="7"/>
  <c r="H172" i="7"/>
  <c r="I172" i="7"/>
  <c r="K172" i="7"/>
  <c r="C171" i="7"/>
  <c r="F171" i="7"/>
  <c r="H171" i="7"/>
  <c r="I171" i="7"/>
  <c r="K171" i="7"/>
  <c r="C170" i="7"/>
  <c r="F170" i="7"/>
  <c r="H170" i="7"/>
  <c r="I170" i="7"/>
  <c r="K170" i="7"/>
  <c r="C169" i="7"/>
  <c r="F169" i="7"/>
  <c r="H169" i="7"/>
  <c r="I169" i="7"/>
  <c r="K169" i="7"/>
  <c r="C168" i="7"/>
  <c r="F168" i="7"/>
  <c r="H168" i="7"/>
  <c r="I168" i="7"/>
  <c r="K168" i="7"/>
  <c r="C167" i="7"/>
  <c r="F167" i="7"/>
  <c r="H167" i="7"/>
  <c r="I167" i="7"/>
  <c r="K167" i="7"/>
  <c r="K187" i="7"/>
  <c r="M187" i="7"/>
  <c r="D186" i="7"/>
  <c r="G186" i="7"/>
  <c r="L186" i="7"/>
  <c r="M186" i="7"/>
  <c r="D185" i="7"/>
  <c r="G185" i="7"/>
  <c r="L185" i="7"/>
  <c r="M185" i="7"/>
  <c r="D184" i="7"/>
  <c r="G184" i="7"/>
  <c r="L184" i="7"/>
  <c r="M184" i="7"/>
  <c r="D183" i="7"/>
  <c r="G183" i="7"/>
  <c r="L183" i="7"/>
  <c r="M183" i="7"/>
  <c r="D182" i="7"/>
  <c r="G182" i="7"/>
  <c r="L182" i="7"/>
  <c r="M182" i="7"/>
  <c r="D181" i="7"/>
  <c r="G181" i="7"/>
  <c r="L181" i="7"/>
  <c r="M181" i="7"/>
  <c r="D180" i="7"/>
  <c r="G180" i="7"/>
  <c r="L180" i="7"/>
  <c r="M180" i="7"/>
  <c r="D179" i="7"/>
  <c r="G179" i="7"/>
  <c r="L179" i="7"/>
  <c r="M179" i="7"/>
  <c r="D178" i="7"/>
  <c r="G178" i="7"/>
  <c r="L178" i="7"/>
  <c r="M178" i="7"/>
  <c r="D177" i="7"/>
  <c r="G177" i="7"/>
  <c r="L177" i="7"/>
  <c r="M177" i="7"/>
  <c r="D176" i="7"/>
  <c r="G176" i="7"/>
  <c r="L176" i="7"/>
  <c r="M176" i="7"/>
  <c r="D175" i="7"/>
  <c r="G175" i="7"/>
  <c r="L175" i="7"/>
  <c r="M175" i="7"/>
  <c r="D174" i="7"/>
  <c r="G174" i="7"/>
  <c r="L174" i="7"/>
  <c r="M174" i="7"/>
  <c r="D173" i="7"/>
  <c r="G173" i="7"/>
  <c r="L173" i="7"/>
  <c r="M173" i="7"/>
  <c r="D172" i="7"/>
  <c r="G172" i="7"/>
  <c r="L172" i="7"/>
  <c r="M172" i="7"/>
  <c r="D171" i="7"/>
  <c r="G171" i="7"/>
  <c r="L171" i="7"/>
  <c r="M171" i="7"/>
  <c r="D170" i="7"/>
  <c r="G170" i="7"/>
  <c r="L170" i="7"/>
  <c r="M170" i="7"/>
  <c r="D169" i="7"/>
  <c r="G169" i="7"/>
  <c r="L169" i="7"/>
  <c r="M169" i="7"/>
  <c r="D168" i="7"/>
  <c r="G168" i="7"/>
  <c r="L168" i="7"/>
  <c r="M168" i="7"/>
  <c r="D167" i="7"/>
  <c r="G167" i="7"/>
  <c r="L167" i="7"/>
  <c r="M167" i="7"/>
  <c r="D211" i="7"/>
  <c r="C215" i="7"/>
  <c r="T211" i="7"/>
  <c r="C216" i="7"/>
  <c r="AJ211" i="7"/>
  <c r="C217" i="7"/>
  <c r="AZ211" i="7"/>
  <c r="C218" i="7"/>
  <c r="BP211" i="7"/>
  <c r="C219" i="7"/>
  <c r="C226" i="7"/>
  <c r="D226" i="7"/>
  <c r="N226" i="7"/>
  <c r="G226" i="7"/>
  <c r="P226" i="7"/>
  <c r="H226" i="7"/>
  <c r="I226" i="7"/>
  <c r="F226" i="7"/>
  <c r="C225" i="7"/>
  <c r="D225" i="7"/>
  <c r="O226" i="7"/>
  <c r="N225" i="7"/>
  <c r="G225" i="7"/>
  <c r="P225" i="7"/>
  <c r="H225" i="7"/>
  <c r="I225" i="7"/>
  <c r="F225" i="7"/>
  <c r="CF211" i="7"/>
  <c r="F215" i="7"/>
  <c r="CV211" i="7"/>
  <c r="F216" i="7"/>
  <c r="DL211" i="7"/>
  <c r="F217" i="7"/>
  <c r="EB211" i="7"/>
  <c r="F218" i="7"/>
  <c r="C230" i="7"/>
  <c r="D230" i="7"/>
  <c r="N230" i="7"/>
  <c r="G230" i="7"/>
  <c r="P230" i="7"/>
  <c r="H230" i="7"/>
  <c r="I230" i="7"/>
  <c r="F230" i="7"/>
  <c r="C229" i="7"/>
  <c r="D229" i="7"/>
  <c r="O230" i="7"/>
  <c r="N229" i="7"/>
  <c r="G229" i="7"/>
  <c r="P229" i="7"/>
  <c r="H229" i="7"/>
  <c r="I229" i="7"/>
  <c r="F229" i="7"/>
  <c r="C228" i="7"/>
  <c r="D228" i="7"/>
  <c r="O229" i="7"/>
  <c r="N228" i="7"/>
  <c r="G228" i="7"/>
  <c r="P228" i="7"/>
  <c r="H228" i="7"/>
  <c r="I228" i="7"/>
  <c r="F228" i="7"/>
  <c r="C227" i="7"/>
  <c r="D227" i="7"/>
  <c r="O228" i="7"/>
  <c r="N227" i="7"/>
  <c r="G227" i="7"/>
  <c r="P227" i="7"/>
  <c r="H227" i="7"/>
  <c r="I227" i="7"/>
  <c r="F227" i="7"/>
  <c r="C224" i="7"/>
  <c r="D224" i="7"/>
  <c r="O225" i="7"/>
  <c r="O227" i="7"/>
  <c r="N224" i="7"/>
  <c r="G224" i="7"/>
  <c r="P224" i="7"/>
  <c r="H224" i="7"/>
  <c r="I224" i="7"/>
  <c r="F224" i="7"/>
  <c r="C223" i="7"/>
  <c r="D223" i="7"/>
  <c r="O224" i="7"/>
  <c r="N223" i="7"/>
  <c r="G223" i="7"/>
  <c r="P223" i="7"/>
  <c r="H223" i="7"/>
  <c r="I223" i="7"/>
  <c r="F223" i="7"/>
  <c r="C222" i="7"/>
  <c r="D222" i="7"/>
  <c r="O223" i="7"/>
  <c r="N222" i="7"/>
  <c r="G222" i="7"/>
  <c r="P222" i="7"/>
  <c r="H222" i="7"/>
  <c r="I222" i="7"/>
  <c r="F222" i="7"/>
  <c r="J222" i="7"/>
  <c r="L222" i="7"/>
  <c r="M222" i="7"/>
  <c r="K223" i="7"/>
  <c r="J223" i="7"/>
  <c r="L223" i="7"/>
  <c r="M223" i="7"/>
  <c r="K224" i="7"/>
  <c r="J224" i="7"/>
  <c r="L224" i="7"/>
  <c r="M224" i="7"/>
  <c r="K227" i="7"/>
  <c r="J227" i="7"/>
  <c r="L227" i="7"/>
  <c r="M227" i="7"/>
  <c r="K228" i="7"/>
  <c r="J228" i="7"/>
  <c r="L228" i="7"/>
  <c r="M228" i="7"/>
  <c r="K229" i="7"/>
  <c r="J229" i="7"/>
  <c r="L229" i="7"/>
  <c r="M229" i="7"/>
  <c r="K230" i="7"/>
  <c r="J230" i="7"/>
  <c r="L230" i="7"/>
  <c r="M230" i="7"/>
  <c r="EF241" i="7"/>
  <c r="EM266" i="7"/>
  <c r="EA285" i="7"/>
  <c r="ED285" i="7"/>
  <c r="EF285" i="7"/>
  <c r="EG285" i="7"/>
  <c r="EI285" i="7"/>
  <c r="EA284" i="7"/>
  <c r="ED284" i="7"/>
  <c r="EF284" i="7"/>
  <c r="EG284" i="7"/>
  <c r="EI284" i="7"/>
  <c r="EA283" i="7"/>
  <c r="ED283" i="7"/>
  <c r="EF283" i="7"/>
  <c r="EG283" i="7"/>
  <c r="EI283" i="7"/>
  <c r="EA282" i="7"/>
  <c r="ED282" i="7"/>
  <c r="EF282" i="7"/>
  <c r="EG282" i="7"/>
  <c r="EI282" i="7"/>
  <c r="EA281" i="7"/>
  <c r="ED281" i="7"/>
  <c r="EF281" i="7"/>
  <c r="EG281" i="7"/>
  <c r="EI281" i="7"/>
  <c r="EA280" i="7"/>
  <c r="ED280" i="7"/>
  <c r="EF280" i="7"/>
  <c r="EG280" i="7"/>
  <c r="EI280" i="7"/>
  <c r="EA279" i="7"/>
  <c r="ED279" i="7"/>
  <c r="EF279" i="7"/>
  <c r="EG279" i="7"/>
  <c r="EI279" i="7"/>
  <c r="EA278" i="7"/>
  <c r="ED278" i="7"/>
  <c r="EF278" i="7"/>
  <c r="EG278" i="7"/>
  <c r="EI278" i="7"/>
  <c r="EA277" i="7"/>
  <c r="ED277" i="7"/>
  <c r="EF277" i="7"/>
  <c r="EG277" i="7"/>
  <c r="EI277" i="7"/>
  <c r="EA276" i="7"/>
  <c r="ED276" i="7"/>
  <c r="EF276" i="7"/>
  <c r="EG276" i="7"/>
  <c r="EI276" i="7"/>
  <c r="EA275" i="7"/>
  <c r="ED275" i="7"/>
  <c r="EF275" i="7"/>
  <c r="EG275" i="7"/>
  <c r="EI275" i="7"/>
  <c r="EA274" i="7"/>
  <c r="ED274" i="7"/>
  <c r="EF274" i="7"/>
  <c r="EG274" i="7"/>
  <c r="EI274" i="7"/>
  <c r="EA273" i="7"/>
  <c r="ED273" i="7"/>
  <c r="EF273" i="7"/>
  <c r="EG273" i="7"/>
  <c r="EI273" i="7"/>
  <c r="EA272" i="7"/>
  <c r="ED272" i="7"/>
  <c r="EF272" i="7"/>
  <c r="EG272" i="7"/>
  <c r="EI272" i="7"/>
  <c r="EA271" i="7"/>
  <c r="ED271" i="7"/>
  <c r="EF271" i="7"/>
  <c r="EG271" i="7"/>
  <c r="EI271" i="7"/>
  <c r="EA270" i="7"/>
  <c r="ED270" i="7"/>
  <c r="EF270" i="7"/>
  <c r="EG270" i="7"/>
  <c r="EI270" i="7"/>
  <c r="EA269" i="7"/>
  <c r="ED269" i="7"/>
  <c r="EF269" i="7"/>
  <c r="EG269" i="7"/>
  <c r="EI269" i="7"/>
  <c r="EA268" i="7"/>
  <c r="ED268" i="7"/>
  <c r="EF268" i="7"/>
  <c r="EG268" i="7"/>
  <c r="EI268" i="7"/>
  <c r="EA267" i="7"/>
  <c r="ED267" i="7"/>
  <c r="EF267" i="7"/>
  <c r="EG267" i="7"/>
  <c r="EI267" i="7"/>
  <c r="EA266" i="7"/>
  <c r="ED266" i="7"/>
  <c r="EF266" i="7"/>
  <c r="EG266" i="7"/>
  <c r="EI266" i="7"/>
  <c r="EI286" i="7"/>
  <c r="EK286" i="7"/>
  <c r="EB285" i="7"/>
  <c r="EE285" i="7"/>
  <c r="EJ285" i="7"/>
  <c r="EK285" i="7"/>
  <c r="EB284" i="7"/>
  <c r="EE284" i="7"/>
  <c r="EJ284" i="7"/>
  <c r="EK284" i="7"/>
  <c r="EB283" i="7"/>
  <c r="EE283" i="7"/>
  <c r="EJ283" i="7"/>
  <c r="EK283" i="7"/>
  <c r="EB282" i="7"/>
  <c r="EE282" i="7"/>
  <c r="EJ282" i="7"/>
  <c r="EK282" i="7"/>
  <c r="EB281" i="7"/>
  <c r="EE281" i="7"/>
  <c r="EJ281" i="7"/>
  <c r="EK281" i="7"/>
  <c r="EB280" i="7"/>
  <c r="EE280" i="7"/>
  <c r="EJ280" i="7"/>
  <c r="EK280" i="7"/>
  <c r="EB279" i="7"/>
  <c r="EE279" i="7"/>
  <c r="EJ279" i="7"/>
  <c r="EK279" i="7"/>
  <c r="EB278" i="7"/>
  <c r="EE278" i="7"/>
  <c r="EJ278" i="7"/>
  <c r="EK278" i="7"/>
  <c r="EB277" i="7"/>
  <c r="EE277" i="7"/>
  <c r="EJ277" i="7"/>
  <c r="EK277" i="7"/>
  <c r="EB276" i="7"/>
  <c r="EE276" i="7"/>
  <c r="EJ276" i="7"/>
  <c r="EK276" i="7"/>
  <c r="EB275" i="7"/>
  <c r="EE275" i="7"/>
  <c r="EJ275" i="7"/>
  <c r="EK275" i="7"/>
  <c r="EB274" i="7"/>
  <c r="EE274" i="7"/>
  <c r="EJ274" i="7"/>
  <c r="EK274" i="7"/>
  <c r="EB273" i="7"/>
  <c r="EE273" i="7"/>
  <c r="EJ273" i="7"/>
  <c r="EK273" i="7"/>
  <c r="EB272" i="7"/>
  <c r="EE272" i="7"/>
  <c r="EJ272" i="7"/>
  <c r="EK272" i="7"/>
  <c r="EB271" i="7"/>
  <c r="EE271" i="7"/>
  <c r="EJ271" i="7"/>
  <c r="EK271" i="7"/>
  <c r="EB270" i="7"/>
  <c r="EE270" i="7"/>
  <c r="EJ270" i="7"/>
  <c r="EK270" i="7"/>
  <c r="EB269" i="7"/>
  <c r="EE269" i="7"/>
  <c r="EJ269" i="7"/>
  <c r="EK269" i="7"/>
  <c r="EB268" i="7"/>
  <c r="EE268" i="7"/>
  <c r="EJ268" i="7"/>
  <c r="EK268" i="7"/>
  <c r="EB267" i="7"/>
  <c r="EE267" i="7"/>
  <c r="EJ267" i="7"/>
  <c r="EK267" i="7"/>
  <c r="EB266" i="7"/>
  <c r="EE266" i="7"/>
  <c r="EJ266" i="7"/>
  <c r="EK266" i="7"/>
  <c r="EM244" i="7"/>
  <c r="EA263" i="7"/>
  <c r="ED263" i="7"/>
  <c r="EF263" i="7"/>
  <c r="EG263" i="7"/>
  <c r="EI263" i="7"/>
  <c r="EA262" i="7"/>
  <c r="ED262" i="7"/>
  <c r="EF262" i="7"/>
  <c r="EG262" i="7"/>
  <c r="EI262" i="7"/>
  <c r="EA261" i="7"/>
  <c r="ED261" i="7"/>
  <c r="EF261" i="7"/>
  <c r="EG261" i="7"/>
  <c r="EI261" i="7"/>
  <c r="EA260" i="7"/>
  <c r="ED260" i="7"/>
  <c r="EF260" i="7"/>
  <c r="EG260" i="7"/>
  <c r="EI260" i="7"/>
  <c r="EA259" i="7"/>
  <c r="ED259" i="7"/>
  <c r="EF259" i="7"/>
  <c r="EG259" i="7"/>
  <c r="EI259" i="7"/>
  <c r="EA258" i="7"/>
  <c r="ED258" i="7"/>
  <c r="EF258" i="7"/>
  <c r="EG258" i="7"/>
  <c r="EI258" i="7"/>
  <c r="EA257" i="7"/>
  <c r="ED257" i="7"/>
  <c r="EF257" i="7"/>
  <c r="EG257" i="7"/>
  <c r="EI257" i="7"/>
  <c r="EA256" i="7"/>
  <c r="ED256" i="7"/>
  <c r="EF256" i="7"/>
  <c r="EG256" i="7"/>
  <c r="EI256" i="7"/>
  <c r="EA255" i="7"/>
  <c r="ED255" i="7"/>
  <c r="EF255" i="7"/>
  <c r="EG255" i="7"/>
  <c r="EI255" i="7"/>
  <c r="EA254" i="7"/>
  <c r="ED254" i="7"/>
  <c r="EF254" i="7"/>
  <c r="EG254" i="7"/>
  <c r="EI254" i="7"/>
  <c r="EA253" i="7"/>
  <c r="ED253" i="7"/>
  <c r="EF253" i="7"/>
  <c r="EG253" i="7"/>
  <c r="EI253" i="7"/>
  <c r="EA252" i="7"/>
  <c r="ED252" i="7"/>
  <c r="EF252" i="7"/>
  <c r="EG252" i="7"/>
  <c r="EI252" i="7"/>
  <c r="EA251" i="7"/>
  <c r="ED251" i="7"/>
  <c r="EF251" i="7"/>
  <c r="EG251" i="7"/>
  <c r="EI251" i="7"/>
  <c r="EA250" i="7"/>
  <c r="ED250" i="7"/>
  <c r="EF250" i="7"/>
  <c r="EG250" i="7"/>
  <c r="EI250" i="7"/>
  <c r="EA249" i="7"/>
  <c r="ED249" i="7"/>
  <c r="EF249" i="7"/>
  <c r="EG249" i="7"/>
  <c r="EI249" i="7"/>
  <c r="EA248" i="7"/>
  <c r="ED248" i="7"/>
  <c r="EF248" i="7"/>
  <c r="EG248" i="7"/>
  <c r="EI248" i="7"/>
  <c r="EA247" i="7"/>
  <c r="ED247" i="7"/>
  <c r="EF247" i="7"/>
  <c r="EG247" i="7"/>
  <c r="EI247" i="7"/>
  <c r="EA246" i="7"/>
  <c r="ED246" i="7"/>
  <c r="EF246" i="7"/>
  <c r="EG246" i="7"/>
  <c r="EI246" i="7"/>
  <c r="EA245" i="7"/>
  <c r="ED245" i="7"/>
  <c r="EF245" i="7"/>
  <c r="EG245" i="7"/>
  <c r="EI245" i="7"/>
  <c r="EA244" i="7"/>
  <c r="ED244" i="7"/>
  <c r="EF244" i="7"/>
  <c r="EG244" i="7"/>
  <c r="EI244" i="7"/>
  <c r="EI264" i="7"/>
  <c r="EK264" i="7"/>
  <c r="EB263" i="7"/>
  <c r="EE263" i="7"/>
  <c r="EJ263" i="7"/>
  <c r="EK263" i="7"/>
  <c r="EB262" i="7"/>
  <c r="EE262" i="7"/>
  <c r="EJ262" i="7"/>
  <c r="EK262" i="7"/>
  <c r="EB261" i="7"/>
  <c r="EE261" i="7"/>
  <c r="EJ261" i="7"/>
  <c r="EK261" i="7"/>
  <c r="EB260" i="7"/>
  <c r="EE260" i="7"/>
  <c r="EJ260" i="7"/>
  <c r="EK260" i="7"/>
  <c r="EB259" i="7"/>
  <c r="EE259" i="7"/>
  <c r="EJ259" i="7"/>
  <c r="EK259" i="7"/>
  <c r="EB258" i="7"/>
  <c r="EE258" i="7"/>
  <c r="EJ258" i="7"/>
  <c r="EK258" i="7"/>
  <c r="EB257" i="7"/>
  <c r="EE257" i="7"/>
  <c r="EJ257" i="7"/>
  <c r="EK257" i="7"/>
  <c r="EB256" i="7"/>
  <c r="EE256" i="7"/>
  <c r="EJ256" i="7"/>
  <c r="EK256" i="7"/>
  <c r="EB255" i="7"/>
  <c r="EE255" i="7"/>
  <c r="EJ255" i="7"/>
  <c r="EK255" i="7"/>
  <c r="EB254" i="7"/>
  <c r="EE254" i="7"/>
  <c r="EJ254" i="7"/>
  <c r="EK254" i="7"/>
  <c r="EB253" i="7"/>
  <c r="EE253" i="7"/>
  <c r="EJ253" i="7"/>
  <c r="EK253" i="7"/>
  <c r="EB252" i="7"/>
  <c r="EE252" i="7"/>
  <c r="EJ252" i="7"/>
  <c r="EK252" i="7"/>
  <c r="EB251" i="7"/>
  <c r="EE251" i="7"/>
  <c r="EJ251" i="7"/>
  <c r="EK251" i="7"/>
  <c r="EB250" i="7"/>
  <c r="EE250" i="7"/>
  <c r="EJ250" i="7"/>
  <c r="EK250" i="7"/>
  <c r="EB249" i="7"/>
  <c r="EE249" i="7"/>
  <c r="EJ249" i="7"/>
  <c r="EK249" i="7"/>
  <c r="EB248" i="7"/>
  <c r="EE248" i="7"/>
  <c r="EJ248" i="7"/>
  <c r="EK248" i="7"/>
  <c r="EB247" i="7"/>
  <c r="EE247" i="7"/>
  <c r="EJ247" i="7"/>
  <c r="EK247" i="7"/>
  <c r="EB246" i="7"/>
  <c r="EE246" i="7"/>
  <c r="EJ246" i="7"/>
  <c r="EK246" i="7"/>
  <c r="EB245" i="7"/>
  <c r="EE245" i="7"/>
  <c r="EJ245" i="7"/>
  <c r="EK245" i="7"/>
  <c r="EB244" i="7"/>
  <c r="EE244" i="7"/>
  <c r="EJ244" i="7"/>
  <c r="EK244" i="7"/>
  <c r="DP241" i="7"/>
  <c r="DW266" i="7"/>
  <c r="DK285" i="7"/>
  <c r="DN285" i="7"/>
  <c r="DP285" i="7"/>
  <c r="DQ285" i="7"/>
  <c r="DS285" i="7"/>
  <c r="DK284" i="7"/>
  <c r="DN284" i="7"/>
  <c r="DP284" i="7"/>
  <c r="DQ284" i="7"/>
  <c r="DS284" i="7"/>
  <c r="DK283" i="7"/>
  <c r="DN283" i="7"/>
  <c r="DP283" i="7"/>
  <c r="DQ283" i="7"/>
  <c r="DS283" i="7"/>
  <c r="DK282" i="7"/>
  <c r="DN282" i="7"/>
  <c r="DP282" i="7"/>
  <c r="DQ282" i="7"/>
  <c r="DS282" i="7"/>
  <c r="DK281" i="7"/>
  <c r="DN281" i="7"/>
  <c r="DP281" i="7"/>
  <c r="DQ281" i="7"/>
  <c r="DS281" i="7"/>
  <c r="DK280" i="7"/>
  <c r="DN280" i="7"/>
  <c r="DP280" i="7"/>
  <c r="DQ280" i="7"/>
  <c r="DS280" i="7"/>
  <c r="DK279" i="7"/>
  <c r="DN279" i="7"/>
  <c r="DP279" i="7"/>
  <c r="DQ279" i="7"/>
  <c r="DS279" i="7"/>
  <c r="DK278" i="7"/>
  <c r="DN278" i="7"/>
  <c r="DP278" i="7"/>
  <c r="DQ278" i="7"/>
  <c r="DS278" i="7"/>
  <c r="DK277" i="7"/>
  <c r="DN277" i="7"/>
  <c r="DP277" i="7"/>
  <c r="DQ277" i="7"/>
  <c r="DS277" i="7"/>
  <c r="DK276" i="7"/>
  <c r="DN276" i="7"/>
  <c r="DP276" i="7"/>
  <c r="DQ276" i="7"/>
  <c r="DS276" i="7"/>
  <c r="DK275" i="7"/>
  <c r="DN275" i="7"/>
  <c r="DP275" i="7"/>
  <c r="DQ275" i="7"/>
  <c r="DS275" i="7"/>
  <c r="DK274" i="7"/>
  <c r="DN274" i="7"/>
  <c r="DP274" i="7"/>
  <c r="DQ274" i="7"/>
  <c r="DS274" i="7"/>
  <c r="DK273" i="7"/>
  <c r="DN273" i="7"/>
  <c r="DP273" i="7"/>
  <c r="DQ273" i="7"/>
  <c r="DS273" i="7"/>
  <c r="DK272" i="7"/>
  <c r="DN272" i="7"/>
  <c r="DP272" i="7"/>
  <c r="DQ272" i="7"/>
  <c r="DS272" i="7"/>
  <c r="DK271" i="7"/>
  <c r="DN271" i="7"/>
  <c r="DP271" i="7"/>
  <c r="DQ271" i="7"/>
  <c r="DS271" i="7"/>
  <c r="DK270" i="7"/>
  <c r="DN270" i="7"/>
  <c r="DP270" i="7"/>
  <c r="DQ270" i="7"/>
  <c r="DS270" i="7"/>
  <c r="DK269" i="7"/>
  <c r="DN269" i="7"/>
  <c r="DP269" i="7"/>
  <c r="DQ269" i="7"/>
  <c r="DS269" i="7"/>
  <c r="DK268" i="7"/>
  <c r="DN268" i="7"/>
  <c r="DP268" i="7"/>
  <c r="DQ268" i="7"/>
  <c r="DS268" i="7"/>
  <c r="DK267" i="7"/>
  <c r="DN267" i="7"/>
  <c r="DP267" i="7"/>
  <c r="DQ267" i="7"/>
  <c r="DS267" i="7"/>
  <c r="DK266" i="7"/>
  <c r="DN266" i="7"/>
  <c r="DP266" i="7"/>
  <c r="DQ266" i="7"/>
  <c r="DS266" i="7"/>
  <c r="DS286" i="7"/>
  <c r="DU286" i="7"/>
  <c r="DL285" i="7"/>
  <c r="DO285" i="7"/>
  <c r="DT285" i="7"/>
  <c r="DU285" i="7"/>
  <c r="DL284" i="7"/>
  <c r="DO284" i="7"/>
  <c r="DT284" i="7"/>
  <c r="DU284" i="7"/>
  <c r="DL283" i="7"/>
  <c r="DO283" i="7"/>
  <c r="DT283" i="7"/>
  <c r="DU283" i="7"/>
  <c r="DL282" i="7"/>
  <c r="DO282" i="7"/>
  <c r="DT282" i="7"/>
  <c r="DU282" i="7"/>
  <c r="DL281" i="7"/>
  <c r="DO281" i="7"/>
  <c r="DT281" i="7"/>
  <c r="DU281" i="7"/>
  <c r="DL280" i="7"/>
  <c r="DO280" i="7"/>
  <c r="DT280" i="7"/>
  <c r="DU280" i="7"/>
  <c r="DL279" i="7"/>
  <c r="DO279" i="7"/>
  <c r="DT279" i="7"/>
  <c r="DU279" i="7"/>
  <c r="DL278" i="7"/>
  <c r="DO278" i="7"/>
  <c r="DT278" i="7"/>
  <c r="DU278" i="7"/>
  <c r="DL277" i="7"/>
  <c r="DO277" i="7"/>
  <c r="DT277" i="7"/>
  <c r="DU277" i="7"/>
  <c r="DL276" i="7"/>
  <c r="DO276" i="7"/>
  <c r="DT276" i="7"/>
  <c r="DU276" i="7"/>
  <c r="DL275" i="7"/>
  <c r="DO275" i="7"/>
  <c r="DT275" i="7"/>
  <c r="DU275" i="7"/>
  <c r="DL274" i="7"/>
  <c r="DO274" i="7"/>
  <c r="DT274" i="7"/>
  <c r="DU274" i="7"/>
  <c r="DL273" i="7"/>
  <c r="DO273" i="7"/>
  <c r="DT273" i="7"/>
  <c r="DU273" i="7"/>
  <c r="DL272" i="7"/>
  <c r="DO272" i="7"/>
  <c r="DT272" i="7"/>
  <c r="DU272" i="7"/>
  <c r="DL271" i="7"/>
  <c r="DO271" i="7"/>
  <c r="DT271" i="7"/>
  <c r="DU271" i="7"/>
  <c r="DL270" i="7"/>
  <c r="DO270" i="7"/>
  <c r="DT270" i="7"/>
  <c r="DU270" i="7"/>
  <c r="DL269" i="7"/>
  <c r="DO269" i="7"/>
  <c r="DT269" i="7"/>
  <c r="DU269" i="7"/>
  <c r="DL268" i="7"/>
  <c r="DO268" i="7"/>
  <c r="DT268" i="7"/>
  <c r="DU268" i="7"/>
  <c r="DL267" i="7"/>
  <c r="DO267" i="7"/>
  <c r="DT267" i="7"/>
  <c r="DU267" i="7"/>
  <c r="DL266" i="7"/>
  <c r="DO266" i="7"/>
  <c r="DT266" i="7"/>
  <c r="DU266" i="7"/>
  <c r="DW244" i="7"/>
  <c r="DK263" i="7"/>
  <c r="DN263" i="7"/>
  <c r="DP263" i="7"/>
  <c r="DQ263" i="7"/>
  <c r="DS263" i="7"/>
  <c r="DK262" i="7"/>
  <c r="DN262" i="7"/>
  <c r="DP262" i="7"/>
  <c r="DQ262" i="7"/>
  <c r="DS262" i="7"/>
  <c r="DK261" i="7"/>
  <c r="DN261" i="7"/>
  <c r="DP261" i="7"/>
  <c r="DQ261" i="7"/>
  <c r="DS261" i="7"/>
  <c r="DK260" i="7"/>
  <c r="DN260" i="7"/>
  <c r="DP260" i="7"/>
  <c r="DQ260" i="7"/>
  <c r="DS260" i="7"/>
  <c r="DK259" i="7"/>
  <c r="DN259" i="7"/>
  <c r="DP259" i="7"/>
  <c r="DQ259" i="7"/>
  <c r="DS259" i="7"/>
  <c r="DK258" i="7"/>
  <c r="DN258" i="7"/>
  <c r="DP258" i="7"/>
  <c r="DQ258" i="7"/>
  <c r="DS258" i="7"/>
  <c r="DK257" i="7"/>
  <c r="DN257" i="7"/>
  <c r="DP257" i="7"/>
  <c r="DQ257" i="7"/>
  <c r="DS257" i="7"/>
  <c r="DK256" i="7"/>
  <c r="DN256" i="7"/>
  <c r="DP256" i="7"/>
  <c r="DQ256" i="7"/>
  <c r="DS256" i="7"/>
  <c r="DK255" i="7"/>
  <c r="DN255" i="7"/>
  <c r="DP255" i="7"/>
  <c r="DQ255" i="7"/>
  <c r="DS255" i="7"/>
  <c r="DK254" i="7"/>
  <c r="DN254" i="7"/>
  <c r="DP254" i="7"/>
  <c r="DQ254" i="7"/>
  <c r="DS254" i="7"/>
  <c r="DK253" i="7"/>
  <c r="DN253" i="7"/>
  <c r="DP253" i="7"/>
  <c r="DQ253" i="7"/>
  <c r="DS253" i="7"/>
  <c r="DK252" i="7"/>
  <c r="DN252" i="7"/>
  <c r="DP252" i="7"/>
  <c r="DQ252" i="7"/>
  <c r="DS252" i="7"/>
  <c r="DK251" i="7"/>
  <c r="DN251" i="7"/>
  <c r="DP251" i="7"/>
  <c r="DQ251" i="7"/>
  <c r="DS251" i="7"/>
  <c r="DK250" i="7"/>
  <c r="DN250" i="7"/>
  <c r="DP250" i="7"/>
  <c r="DQ250" i="7"/>
  <c r="DS250" i="7"/>
  <c r="DK249" i="7"/>
  <c r="DN249" i="7"/>
  <c r="DP249" i="7"/>
  <c r="DQ249" i="7"/>
  <c r="DS249" i="7"/>
  <c r="DK248" i="7"/>
  <c r="DN248" i="7"/>
  <c r="DP248" i="7"/>
  <c r="DQ248" i="7"/>
  <c r="DS248" i="7"/>
  <c r="DK247" i="7"/>
  <c r="DN247" i="7"/>
  <c r="DP247" i="7"/>
  <c r="DQ247" i="7"/>
  <c r="DS247" i="7"/>
  <c r="DK246" i="7"/>
  <c r="DN246" i="7"/>
  <c r="DP246" i="7"/>
  <c r="DQ246" i="7"/>
  <c r="DS246" i="7"/>
  <c r="DK245" i="7"/>
  <c r="DN245" i="7"/>
  <c r="DP245" i="7"/>
  <c r="DQ245" i="7"/>
  <c r="DS245" i="7"/>
  <c r="DK244" i="7"/>
  <c r="DN244" i="7"/>
  <c r="DP244" i="7"/>
  <c r="DQ244" i="7"/>
  <c r="DS244" i="7"/>
  <c r="DS264" i="7"/>
  <c r="DU264" i="7"/>
  <c r="DL263" i="7"/>
  <c r="DO263" i="7"/>
  <c r="DT263" i="7"/>
  <c r="DU263" i="7"/>
  <c r="DL262" i="7"/>
  <c r="DO262" i="7"/>
  <c r="DT262" i="7"/>
  <c r="DU262" i="7"/>
  <c r="DL261" i="7"/>
  <c r="DO261" i="7"/>
  <c r="DT261" i="7"/>
  <c r="DU261" i="7"/>
  <c r="DL260" i="7"/>
  <c r="DO260" i="7"/>
  <c r="DT260" i="7"/>
  <c r="DU260" i="7"/>
  <c r="DL259" i="7"/>
  <c r="DO259" i="7"/>
  <c r="DT259" i="7"/>
  <c r="DU259" i="7"/>
  <c r="DL258" i="7"/>
  <c r="DO258" i="7"/>
  <c r="DT258" i="7"/>
  <c r="DU258" i="7"/>
  <c r="DL257" i="7"/>
  <c r="DO257" i="7"/>
  <c r="DT257" i="7"/>
  <c r="DU257" i="7"/>
  <c r="DL256" i="7"/>
  <c r="DO256" i="7"/>
  <c r="DT256" i="7"/>
  <c r="DU256" i="7"/>
  <c r="DL255" i="7"/>
  <c r="DO255" i="7"/>
  <c r="DT255" i="7"/>
  <c r="DU255" i="7"/>
  <c r="DL254" i="7"/>
  <c r="DO254" i="7"/>
  <c r="DT254" i="7"/>
  <c r="DU254" i="7"/>
  <c r="DL253" i="7"/>
  <c r="DO253" i="7"/>
  <c r="DT253" i="7"/>
  <c r="DU253" i="7"/>
  <c r="DL252" i="7"/>
  <c r="DO252" i="7"/>
  <c r="DT252" i="7"/>
  <c r="DU252" i="7"/>
  <c r="DL251" i="7"/>
  <c r="DO251" i="7"/>
  <c r="DT251" i="7"/>
  <c r="DU251" i="7"/>
  <c r="DL250" i="7"/>
  <c r="DO250" i="7"/>
  <c r="DT250" i="7"/>
  <c r="DU250" i="7"/>
  <c r="DL249" i="7"/>
  <c r="DO249" i="7"/>
  <c r="DT249" i="7"/>
  <c r="DU249" i="7"/>
  <c r="DL248" i="7"/>
  <c r="DO248" i="7"/>
  <c r="DT248" i="7"/>
  <c r="DU248" i="7"/>
  <c r="DL247" i="7"/>
  <c r="DO247" i="7"/>
  <c r="DT247" i="7"/>
  <c r="DU247" i="7"/>
  <c r="DL246" i="7"/>
  <c r="DO246" i="7"/>
  <c r="DT246" i="7"/>
  <c r="DU246" i="7"/>
  <c r="DL245" i="7"/>
  <c r="DO245" i="7"/>
  <c r="DT245" i="7"/>
  <c r="DU245" i="7"/>
  <c r="DL244" i="7"/>
  <c r="DO244" i="7"/>
  <c r="DT244" i="7"/>
  <c r="DU244" i="7"/>
  <c r="CZ241" i="7"/>
  <c r="DG266" i="7"/>
  <c r="CU285" i="7"/>
  <c r="CX285" i="7"/>
  <c r="CZ285" i="7"/>
  <c r="DA285" i="7"/>
  <c r="DC285" i="7"/>
  <c r="CU284" i="7"/>
  <c r="CX284" i="7"/>
  <c r="CZ284" i="7"/>
  <c r="DA284" i="7"/>
  <c r="DC284" i="7"/>
  <c r="CU283" i="7"/>
  <c r="CX283" i="7"/>
  <c r="CZ283" i="7"/>
  <c r="DA283" i="7"/>
  <c r="DC283" i="7"/>
  <c r="CU282" i="7"/>
  <c r="CX282" i="7"/>
  <c r="CZ282" i="7"/>
  <c r="DA282" i="7"/>
  <c r="DC282" i="7"/>
  <c r="CU281" i="7"/>
  <c r="CX281" i="7"/>
  <c r="CZ281" i="7"/>
  <c r="DA281" i="7"/>
  <c r="DC281" i="7"/>
  <c r="CU280" i="7"/>
  <c r="CX280" i="7"/>
  <c r="CZ280" i="7"/>
  <c r="DA280" i="7"/>
  <c r="DC280" i="7"/>
  <c r="CU279" i="7"/>
  <c r="CX279" i="7"/>
  <c r="CZ279" i="7"/>
  <c r="DA279" i="7"/>
  <c r="DC279" i="7"/>
  <c r="CU278" i="7"/>
  <c r="CX278" i="7"/>
  <c r="CZ278" i="7"/>
  <c r="DA278" i="7"/>
  <c r="DC278" i="7"/>
  <c r="CU277" i="7"/>
  <c r="CX277" i="7"/>
  <c r="CZ277" i="7"/>
  <c r="DA277" i="7"/>
  <c r="DC277" i="7"/>
  <c r="CU276" i="7"/>
  <c r="CX276" i="7"/>
  <c r="CZ276" i="7"/>
  <c r="DA276" i="7"/>
  <c r="DC276" i="7"/>
  <c r="CU275" i="7"/>
  <c r="CX275" i="7"/>
  <c r="CZ275" i="7"/>
  <c r="DA275" i="7"/>
  <c r="DC275" i="7"/>
  <c r="CU274" i="7"/>
  <c r="CX274" i="7"/>
  <c r="CZ274" i="7"/>
  <c r="DA274" i="7"/>
  <c r="DC274" i="7"/>
  <c r="CU273" i="7"/>
  <c r="CX273" i="7"/>
  <c r="CZ273" i="7"/>
  <c r="DA273" i="7"/>
  <c r="DC273" i="7"/>
  <c r="CU272" i="7"/>
  <c r="CX272" i="7"/>
  <c r="CZ272" i="7"/>
  <c r="DA272" i="7"/>
  <c r="DC272" i="7"/>
  <c r="CU271" i="7"/>
  <c r="CX271" i="7"/>
  <c r="CZ271" i="7"/>
  <c r="DA271" i="7"/>
  <c r="DC271" i="7"/>
  <c r="CU270" i="7"/>
  <c r="CX270" i="7"/>
  <c r="CZ270" i="7"/>
  <c r="DA270" i="7"/>
  <c r="DC270" i="7"/>
  <c r="CU269" i="7"/>
  <c r="CX269" i="7"/>
  <c r="CZ269" i="7"/>
  <c r="DA269" i="7"/>
  <c r="DC269" i="7"/>
  <c r="CU268" i="7"/>
  <c r="CX268" i="7"/>
  <c r="CZ268" i="7"/>
  <c r="DA268" i="7"/>
  <c r="DC268" i="7"/>
  <c r="CU267" i="7"/>
  <c r="CX267" i="7"/>
  <c r="CZ267" i="7"/>
  <c r="DA267" i="7"/>
  <c r="DC267" i="7"/>
  <c r="CU266" i="7"/>
  <c r="CX266" i="7"/>
  <c r="CZ266" i="7"/>
  <c r="DA266" i="7"/>
  <c r="DC266" i="7"/>
  <c r="DC286" i="7"/>
  <c r="DE286" i="7"/>
  <c r="CV285" i="7"/>
  <c r="CY285" i="7"/>
  <c r="DD285" i="7"/>
  <c r="DE285" i="7"/>
  <c r="CV284" i="7"/>
  <c r="CY284" i="7"/>
  <c r="DD284" i="7"/>
  <c r="DE284" i="7"/>
  <c r="CV283" i="7"/>
  <c r="CY283" i="7"/>
  <c r="DD283" i="7"/>
  <c r="DE283" i="7"/>
  <c r="CV282" i="7"/>
  <c r="CY282" i="7"/>
  <c r="DD282" i="7"/>
  <c r="DE282" i="7"/>
  <c r="CV281" i="7"/>
  <c r="CY281" i="7"/>
  <c r="DD281" i="7"/>
  <c r="DE281" i="7"/>
  <c r="CV280" i="7"/>
  <c r="CY280" i="7"/>
  <c r="DD280" i="7"/>
  <c r="DE280" i="7"/>
  <c r="CV279" i="7"/>
  <c r="CY279" i="7"/>
  <c r="DD279" i="7"/>
  <c r="DE279" i="7"/>
  <c r="CV278" i="7"/>
  <c r="CY278" i="7"/>
  <c r="DD278" i="7"/>
  <c r="DE278" i="7"/>
  <c r="CV277" i="7"/>
  <c r="CY277" i="7"/>
  <c r="DD277" i="7"/>
  <c r="DE277" i="7"/>
  <c r="CV276" i="7"/>
  <c r="CY276" i="7"/>
  <c r="DD276" i="7"/>
  <c r="DE276" i="7"/>
  <c r="CV275" i="7"/>
  <c r="CY275" i="7"/>
  <c r="DD275" i="7"/>
  <c r="DE275" i="7"/>
  <c r="CV274" i="7"/>
  <c r="CY274" i="7"/>
  <c r="DD274" i="7"/>
  <c r="DE274" i="7"/>
  <c r="CV273" i="7"/>
  <c r="CY273" i="7"/>
  <c r="DD273" i="7"/>
  <c r="DE273" i="7"/>
  <c r="CV272" i="7"/>
  <c r="CY272" i="7"/>
  <c r="DD272" i="7"/>
  <c r="DE272" i="7"/>
  <c r="CV271" i="7"/>
  <c r="CY271" i="7"/>
  <c r="DD271" i="7"/>
  <c r="DE271" i="7"/>
  <c r="CV270" i="7"/>
  <c r="CY270" i="7"/>
  <c r="DD270" i="7"/>
  <c r="DE270" i="7"/>
  <c r="CV269" i="7"/>
  <c r="CY269" i="7"/>
  <c r="DD269" i="7"/>
  <c r="DE269" i="7"/>
  <c r="CV268" i="7"/>
  <c r="CY268" i="7"/>
  <c r="DD268" i="7"/>
  <c r="DE268" i="7"/>
  <c r="CV267" i="7"/>
  <c r="CY267" i="7"/>
  <c r="DD267" i="7"/>
  <c r="DE267" i="7"/>
  <c r="CV266" i="7"/>
  <c r="CY266" i="7"/>
  <c r="DD266" i="7"/>
  <c r="DE266" i="7"/>
  <c r="DG244" i="7"/>
  <c r="CU263" i="7"/>
  <c r="CX263" i="7"/>
  <c r="CZ263" i="7"/>
  <c r="DA263" i="7"/>
  <c r="DC263" i="7"/>
  <c r="CU262" i="7"/>
  <c r="CX262" i="7"/>
  <c r="CZ262" i="7"/>
  <c r="DA262" i="7"/>
  <c r="DC262" i="7"/>
  <c r="CU261" i="7"/>
  <c r="CX261" i="7"/>
  <c r="CZ261" i="7"/>
  <c r="DA261" i="7"/>
  <c r="DC261" i="7"/>
  <c r="CU260" i="7"/>
  <c r="CX260" i="7"/>
  <c r="CZ260" i="7"/>
  <c r="DA260" i="7"/>
  <c r="DC260" i="7"/>
  <c r="CU259" i="7"/>
  <c r="CX259" i="7"/>
  <c r="CZ259" i="7"/>
  <c r="DA259" i="7"/>
  <c r="DC259" i="7"/>
  <c r="CU258" i="7"/>
  <c r="CX258" i="7"/>
  <c r="CZ258" i="7"/>
  <c r="DA258" i="7"/>
  <c r="DC258" i="7"/>
  <c r="CU257" i="7"/>
  <c r="CX257" i="7"/>
  <c r="CZ257" i="7"/>
  <c r="DA257" i="7"/>
  <c r="DC257" i="7"/>
  <c r="CU256" i="7"/>
  <c r="CX256" i="7"/>
  <c r="CZ256" i="7"/>
  <c r="DA256" i="7"/>
  <c r="DC256" i="7"/>
  <c r="CU255" i="7"/>
  <c r="CX255" i="7"/>
  <c r="CZ255" i="7"/>
  <c r="DA255" i="7"/>
  <c r="DC255" i="7"/>
  <c r="CU254" i="7"/>
  <c r="CX254" i="7"/>
  <c r="CZ254" i="7"/>
  <c r="DA254" i="7"/>
  <c r="DC254" i="7"/>
  <c r="CU253" i="7"/>
  <c r="CX253" i="7"/>
  <c r="CZ253" i="7"/>
  <c r="DA253" i="7"/>
  <c r="DC253" i="7"/>
  <c r="CU252" i="7"/>
  <c r="CX252" i="7"/>
  <c r="CZ252" i="7"/>
  <c r="DA252" i="7"/>
  <c r="DC252" i="7"/>
  <c r="CU251" i="7"/>
  <c r="CX251" i="7"/>
  <c r="CZ251" i="7"/>
  <c r="DA251" i="7"/>
  <c r="DC251" i="7"/>
  <c r="CU250" i="7"/>
  <c r="CX250" i="7"/>
  <c r="CZ250" i="7"/>
  <c r="DA250" i="7"/>
  <c r="DC250" i="7"/>
  <c r="CU249" i="7"/>
  <c r="CX249" i="7"/>
  <c r="CZ249" i="7"/>
  <c r="DA249" i="7"/>
  <c r="DC249" i="7"/>
  <c r="CU248" i="7"/>
  <c r="CX248" i="7"/>
  <c r="CZ248" i="7"/>
  <c r="DA248" i="7"/>
  <c r="DC248" i="7"/>
  <c r="CU247" i="7"/>
  <c r="CX247" i="7"/>
  <c r="CZ247" i="7"/>
  <c r="DA247" i="7"/>
  <c r="DC247" i="7"/>
  <c r="CU246" i="7"/>
  <c r="CX246" i="7"/>
  <c r="CZ246" i="7"/>
  <c r="DA246" i="7"/>
  <c r="DC246" i="7"/>
  <c r="CU245" i="7"/>
  <c r="CX245" i="7"/>
  <c r="CZ245" i="7"/>
  <c r="DA245" i="7"/>
  <c r="DC245" i="7"/>
  <c r="CU244" i="7"/>
  <c r="CX244" i="7"/>
  <c r="CZ244" i="7"/>
  <c r="DA244" i="7"/>
  <c r="DC244" i="7"/>
  <c r="DC264" i="7"/>
  <c r="DE264" i="7"/>
  <c r="CV263" i="7"/>
  <c r="CY263" i="7"/>
  <c r="DD263" i="7"/>
  <c r="DE263" i="7"/>
  <c r="CV262" i="7"/>
  <c r="CY262" i="7"/>
  <c r="DD262" i="7"/>
  <c r="DE262" i="7"/>
  <c r="CV261" i="7"/>
  <c r="CY261" i="7"/>
  <c r="DD261" i="7"/>
  <c r="DE261" i="7"/>
  <c r="CV260" i="7"/>
  <c r="CY260" i="7"/>
  <c r="DD260" i="7"/>
  <c r="DE260" i="7"/>
  <c r="CV259" i="7"/>
  <c r="CY259" i="7"/>
  <c r="DD259" i="7"/>
  <c r="DE259" i="7"/>
  <c r="CV258" i="7"/>
  <c r="CY258" i="7"/>
  <c r="DD258" i="7"/>
  <c r="DE258" i="7"/>
  <c r="CV257" i="7"/>
  <c r="CY257" i="7"/>
  <c r="DD257" i="7"/>
  <c r="DE257" i="7"/>
  <c r="CV256" i="7"/>
  <c r="CY256" i="7"/>
  <c r="DD256" i="7"/>
  <c r="DE256" i="7"/>
  <c r="CV255" i="7"/>
  <c r="CY255" i="7"/>
  <c r="DD255" i="7"/>
  <c r="DE255" i="7"/>
  <c r="CV254" i="7"/>
  <c r="CY254" i="7"/>
  <c r="DD254" i="7"/>
  <c r="DE254" i="7"/>
  <c r="CV253" i="7"/>
  <c r="CY253" i="7"/>
  <c r="DD253" i="7"/>
  <c r="DE253" i="7"/>
  <c r="CV252" i="7"/>
  <c r="CY252" i="7"/>
  <c r="DD252" i="7"/>
  <c r="DE252" i="7"/>
  <c r="CV251" i="7"/>
  <c r="CY251" i="7"/>
  <c r="DD251" i="7"/>
  <c r="DE251" i="7"/>
  <c r="CV250" i="7"/>
  <c r="CY250" i="7"/>
  <c r="DD250" i="7"/>
  <c r="DE250" i="7"/>
  <c r="CV249" i="7"/>
  <c r="CY249" i="7"/>
  <c r="DD249" i="7"/>
  <c r="DE249" i="7"/>
  <c r="CV248" i="7"/>
  <c r="CY248" i="7"/>
  <c r="DD248" i="7"/>
  <c r="DE248" i="7"/>
  <c r="CV247" i="7"/>
  <c r="CY247" i="7"/>
  <c r="DD247" i="7"/>
  <c r="DE247" i="7"/>
  <c r="CV246" i="7"/>
  <c r="CY246" i="7"/>
  <c r="DD246" i="7"/>
  <c r="DE246" i="7"/>
  <c r="CV245" i="7"/>
  <c r="CY245" i="7"/>
  <c r="DD245" i="7"/>
  <c r="DE245" i="7"/>
  <c r="CV244" i="7"/>
  <c r="CY244" i="7"/>
  <c r="DD244" i="7"/>
  <c r="DE244" i="7"/>
  <c r="CJ241" i="7"/>
  <c r="CQ266" i="7"/>
  <c r="CE285" i="7"/>
  <c r="CH285" i="7"/>
  <c r="CJ285" i="7"/>
  <c r="CK285" i="7"/>
  <c r="CM285" i="7"/>
  <c r="CE284" i="7"/>
  <c r="CH284" i="7"/>
  <c r="CJ284" i="7"/>
  <c r="CK284" i="7"/>
  <c r="CM284" i="7"/>
  <c r="CE283" i="7"/>
  <c r="CH283" i="7"/>
  <c r="CJ283" i="7"/>
  <c r="CK283" i="7"/>
  <c r="CM283" i="7"/>
  <c r="CE282" i="7"/>
  <c r="CH282" i="7"/>
  <c r="CJ282" i="7"/>
  <c r="CK282" i="7"/>
  <c r="CM282" i="7"/>
  <c r="CE281" i="7"/>
  <c r="CH281" i="7"/>
  <c r="CJ281" i="7"/>
  <c r="CK281" i="7"/>
  <c r="CM281" i="7"/>
  <c r="CE280" i="7"/>
  <c r="CH280" i="7"/>
  <c r="CJ280" i="7"/>
  <c r="CK280" i="7"/>
  <c r="CM280" i="7"/>
  <c r="CE279" i="7"/>
  <c r="CH279" i="7"/>
  <c r="CJ279" i="7"/>
  <c r="CK279" i="7"/>
  <c r="CM279" i="7"/>
  <c r="CE278" i="7"/>
  <c r="CH278" i="7"/>
  <c r="CJ278" i="7"/>
  <c r="CK278" i="7"/>
  <c r="CM278" i="7"/>
  <c r="CE277" i="7"/>
  <c r="CH277" i="7"/>
  <c r="CJ277" i="7"/>
  <c r="CK277" i="7"/>
  <c r="CM277" i="7"/>
  <c r="CE276" i="7"/>
  <c r="CH276" i="7"/>
  <c r="CJ276" i="7"/>
  <c r="CK276" i="7"/>
  <c r="CM276" i="7"/>
  <c r="CE275" i="7"/>
  <c r="CH275" i="7"/>
  <c r="CJ275" i="7"/>
  <c r="CK275" i="7"/>
  <c r="CM275" i="7"/>
  <c r="CE274" i="7"/>
  <c r="CH274" i="7"/>
  <c r="CJ274" i="7"/>
  <c r="CK274" i="7"/>
  <c r="CM274" i="7"/>
  <c r="CE273" i="7"/>
  <c r="CH273" i="7"/>
  <c r="CJ273" i="7"/>
  <c r="CK273" i="7"/>
  <c r="CM273" i="7"/>
  <c r="CE272" i="7"/>
  <c r="CH272" i="7"/>
  <c r="CJ272" i="7"/>
  <c r="CK272" i="7"/>
  <c r="CM272" i="7"/>
  <c r="CE271" i="7"/>
  <c r="CH271" i="7"/>
  <c r="CJ271" i="7"/>
  <c r="CK271" i="7"/>
  <c r="CM271" i="7"/>
  <c r="CE270" i="7"/>
  <c r="CH270" i="7"/>
  <c r="CJ270" i="7"/>
  <c r="CK270" i="7"/>
  <c r="CM270" i="7"/>
  <c r="CE269" i="7"/>
  <c r="CH269" i="7"/>
  <c r="CJ269" i="7"/>
  <c r="CK269" i="7"/>
  <c r="CM269" i="7"/>
  <c r="CE268" i="7"/>
  <c r="CH268" i="7"/>
  <c r="CJ268" i="7"/>
  <c r="CK268" i="7"/>
  <c r="CM268" i="7"/>
  <c r="CE267" i="7"/>
  <c r="CH267" i="7"/>
  <c r="CJ267" i="7"/>
  <c r="CK267" i="7"/>
  <c r="CM267" i="7"/>
  <c r="CE266" i="7"/>
  <c r="CH266" i="7"/>
  <c r="CJ266" i="7"/>
  <c r="CK266" i="7"/>
  <c r="CM266" i="7"/>
  <c r="CM286" i="7"/>
  <c r="CO286" i="7"/>
  <c r="CF285" i="7"/>
  <c r="CI285" i="7"/>
  <c r="CN285" i="7"/>
  <c r="CO285" i="7"/>
  <c r="CF284" i="7"/>
  <c r="CI284" i="7"/>
  <c r="CN284" i="7"/>
  <c r="CO284" i="7"/>
  <c r="CF283" i="7"/>
  <c r="CI283" i="7"/>
  <c r="CN283" i="7"/>
  <c r="CO283" i="7"/>
  <c r="CF282" i="7"/>
  <c r="CI282" i="7"/>
  <c r="CN282" i="7"/>
  <c r="CO282" i="7"/>
  <c r="CF281" i="7"/>
  <c r="CI281" i="7"/>
  <c r="CN281" i="7"/>
  <c r="CO281" i="7"/>
  <c r="CF280" i="7"/>
  <c r="CI280" i="7"/>
  <c r="CN280" i="7"/>
  <c r="CO280" i="7"/>
  <c r="CF279" i="7"/>
  <c r="CI279" i="7"/>
  <c r="CN279" i="7"/>
  <c r="CO279" i="7"/>
  <c r="CF278" i="7"/>
  <c r="CI278" i="7"/>
  <c r="CN278" i="7"/>
  <c r="CO278" i="7"/>
  <c r="CF277" i="7"/>
  <c r="CI277" i="7"/>
  <c r="CN277" i="7"/>
  <c r="CO277" i="7"/>
  <c r="CF276" i="7"/>
  <c r="CI276" i="7"/>
  <c r="CN276" i="7"/>
  <c r="CO276" i="7"/>
  <c r="CF275" i="7"/>
  <c r="CI275" i="7"/>
  <c r="CN275" i="7"/>
  <c r="CO275" i="7"/>
  <c r="CF274" i="7"/>
  <c r="CI274" i="7"/>
  <c r="CN274" i="7"/>
  <c r="CO274" i="7"/>
  <c r="CF273" i="7"/>
  <c r="CI273" i="7"/>
  <c r="CN273" i="7"/>
  <c r="CO273" i="7"/>
  <c r="CF272" i="7"/>
  <c r="CI272" i="7"/>
  <c r="CN272" i="7"/>
  <c r="CO272" i="7"/>
  <c r="CF271" i="7"/>
  <c r="CI271" i="7"/>
  <c r="CN271" i="7"/>
  <c r="CO271" i="7"/>
  <c r="CF270" i="7"/>
  <c r="CI270" i="7"/>
  <c r="CN270" i="7"/>
  <c r="CO270" i="7"/>
  <c r="CF269" i="7"/>
  <c r="CI269" i="7"/>
  <c r="CN269" i="7"/>
  <c r="CO269" i="7"/>
  <c r="CF268" i="7"/>
  <c r="CI268" i="7"/>
  <c r="CN268" i="7"/>
  <c r="CO268" i="7"/>
  <c r="CF267" i="7"/>
  <c r="CI267" i="7"/>
  <c r="CN267" i="7"/>
  <c r="CO267" i="7"/>
  <c r="CF266" i="7"/>
  <c r="CI266" i="7"/>
  <c r="CN266" i="7"/>
  <c r="CO266" i="7"/>
  <c r="CQ244" i="7"/>
  <c r="CE263" i="7"/>
  <c r="CH263" i="7"/>
  <c r="CJ263" i="7"/>
  <c r="CK263" i="7"/>
  <c r="CM263" i="7"/>
  <c r="CE262" i="7"/>
  <c r="CH262" i="7"/>
  <c r="CJ262" i="7"/>
  <c r="CK262" i="7"/>
  <c r="CM262" i="7"/>
  <c r="CE261" i="7"/>
  <c r="CH261" i="7"/>
  <c r="CJ261" i="7"/>
  <c r="CK261" i="7"/>
  <c r="CM261" i="7"/>
  <c r="CE260" i="7"/>
  <c r="CH260" i="7"/>
  <c r="CJ260" i="7"/>
  <c r="CK260" i="7"/>
  <c r="CM260" i="7"/>
  <c r="CE259" i="7"/>
  <c r="CH259" i="7"/>
  <c r="CJ259" i="7"/>
  <c r="CK259" i="7"/>
  <c r="CM259" i="7"/>
  <c r="CE258" i="7"/>
  <c r="CH258" i="7"/>
  <c r="CJ258" i="7"/>
  <c r="CK258" i="7"/>
  <c r="CM258" i="7"/>
  <c r="CE257" i="7"/>
  <c r="CH257" i="7"/>
  <c r="CJ257" i="7"/>
  <c r="CK257" i="7"/>
  <c r="CM257" i="7"/>
  <c r="CE256" i="7"/>
  <c r="CH256" i="7"/>
  <c r="CJ256" i="7"/>
  <c r="CK256" i="7"/>
  <c r="CM256" i="7"/>
  <c r="CE255" i="7"/>
  <c r="CH255" i="7"/>
  <c r="CJ255" i="7"/>
  <c r="CK255" i="7"/>
  <c r="CM255" i="7"/>
  <c r="CE254" i="7"/>
  <c r="CH254" i="7"/>
  <c r="CJ254" i="7"/>
  <c r="CK254" i="7"/>
  <c r="CM254" i="7"/>
  <c r="CE253" i="7"/>
  <c r="CH253" i="7"/>
  <c r="CJ253" i="7"/>
  <c r="CK253" i="7"/>
  <c r="CM253" i="7"/>
  <c r="CE252" i="7"/>
  <c r="CH252" i="7"/>
  <c r="CJ252" i="7"/>
  <c r="CK252" i="7"/>
  <c r="CM252" i="7"/>
  <c r="CE251" i="7"/>
  <c r="CH251" i="7"/>
  <c r="CJ251" i="7"/>
  <c r="CK251" i="7"/>
  <c r="CM251" i="7"/>
  <c r="CE250" i="7"/>
  <c r="CH250" i="7"/>
  <c r="CJ250" i="7"/>
  <c r="CK250" i="7"/>
  <c r="CM250" i="7"/>
  <c r="CE249" i="7"/>
  <c r="CH249" i="7"/>
  <c r="CJ249" i="7"/>
  <c r="CK249" i="7"/>
  <c r="CM249" i="7"/>
  <c r="CE248" i="7"/>
  <c r="CH248" i="7"/>
  <c r="CJ248" i="7"/>
  <c r="CK248" i="7"/>
  <c r="CM248" i="7"/>
  <c r="CE247" i="7"/>
  <c r="CH247" i="7"/>
  <c r="CJ247" i="7"/>
  <c r="CK247" i="7"/>
  <c r="CM247" i="7"/>
  <c r="CE246" i="7"/>
  <c r="CH246" i="7"/>
  <c r="CJ246" i="7"/>
  <c r="CK246" i="7"/>
  <c r="CM246" i="7"/>
  <c r="CE245" i="7"/>
  <c r="CH245" i="7"/>
  <c r="CJ245" i="7"/>
  <c r="CK245" i="7"/>
  <c r="CM245" i="7"/>
  <c r="CE244" i="7"/>
  <c r="CH244" i="7"/>
  <c r="CJ244" i="7"/>
  <c r="CK244" i="7"/>
  <c r="CM244" i="7"/>
  <c r="CM264" i="7"/>
  <c r="CO264" i="7"/>
  <c r="CF263" i="7"/>
  <c r="CI263" i="7"/>
  <c r="CN263" i="7"/>
  <c r="CO263" i="7"/>
  <c r="CF262" i="7"/>
  <c r="CI262" i="7"/>
  <c r="CN262" i="7"/>
  <c r="CO262" i="7"/>
  <c r="CF261" i="7"/>
  <c r="CI261" i="7"/>
  <c r="CN261" i="7"/>
  <c r="CO261" i="7"/>
  <c r="CF260" i="7"/>
  <c r="CI260" i="7"/>
  <c r="CN260" i="7"/>
  <c r="CO260" i="7"/>
  <c r="CF259" i="7"/>
  <c r="CI259" i="7"/>
  <c r="CN259" i="7"/>
  <c r="CO259" i="7"/>
  <c r="CF258" i="7"/>
  <c r="CI258" i="7"/>
  <c r="CN258" i="7"/>
  <c r="CO258" i="7"/>
  <c r="CF257" i="7"/>
  <c r="CI257" i="7"/>
  <c r="CN257" i="7"/>
  <c r="CO257" i="7"/>
  <c r="CF256" i="7"/>
  <c r="CI256" i="7"/>
  <c r="CN256" i="7"/>
  <c r="CO256" i="7"/>
  <c r="CF255" i="7"/>
  <c r="CI255" i="7"/>
  <c r="CN255" i="7"/>
  <c r="CO255" i="7"/>
  <c r="CF254" i="7"/>
  <c r="CI254" i="7"/>
  <c r="CN254" i="7"/>
  <c r="CO254" i="7"/>
  <c r="CF253" i="7"/>
  <c r="CI253" i="7"/>
  <c r="CN253" i="7"/>
  <c r="CO253" i="7"/>
  <c r="CF252" i="7"/>
  <c r="CI252" i="7"/>
  <c r="CN252" i="7"/>
  <c r="CO252" i="7"/>
  <c r="CF251" i="7"/>
  <c r="CI251" i="7"/>
  <c r="CN251" i="7"/>
  <c r="CO251" i="7"/>
  <c r="CF250" i="7"/>
  <c r="CI250" i="7"/>
  <c r="CN250" i="7"/>
  <c r="CO250" i="7"/>
  <c r="CF249" i="7"/>
  <c r="CI249" i="7"/>
  <c r="CN249" i="7"/>
  <c r="CO249" i="7"/>
  <c r="CF248" i="7"/>
  <c r="CI248" i="7"/>
  <c r="CN248" i="7"/>
  <c r="CO248" i="7"/>
  <c r="CF247" i="7"/>
  <c r="CI247" i="7"/>
  <c r="CN247" i="7"/>
  <c r="CO247" i="7"/>
  <c r="CF246" i="7"/>
  <c r="CI246" i="7"/>
  <c r="CN246" i="7"/>
  <c r="CO246" i="7"/>
  <c r="CF245" i="7"/>
  <c r="CI245" i="7"/>
  <c r="CN245" i="7"/>
  <c r="CO245" i="7"/>
  <c r="CF244" i="7"/>
  <c r="CI244" i="7"/>
  <c r="CN244" i="7"/>
  <c r="CO244" i="7"/>
  <c r="K225" i="7"/>
  <c r="J225" i="7"/>
  <c r="L225" i="7"/>
  <c r="M225" i="7"/>
  <c r="K226" i="7"/>
  <c r="J226" i="7"/>
  <c r="L226" i="7"/>
  <c r="M226" i="7"/>
  <c r="BT241" i="7"/>
  <c r="CA266" i="7"/>
  <c r="BO285" i="7"/>
  <c r="BR285" i="7"/>
  <c r="BT285" i="7"/>
  <c r="BU285" i="7"/>
  <c r="BW285" i="7"/>
  <c r="BO284" i="7"/>
  <c r="BR284" i="7"/>
  <c r="BT284" i="7"/>
  <c r="BU284" i="7"/>
  <c r="BW284" i="7"/>
  <c r="BO283" i="7"/>
  <c r="BR283" i="7"/>
  <c r="BT283" i="7"/>
  <c r="BU283" i="7"/>
  <c r="BW283" i="7"/>
  <c r="BO282" i="7"/>
  <c r="BR282" i="7"/>
  <c r="BT282" i="7"/>
  <c r="BU282" i="7"/>
  <c r="BW282" i="7"/>
  <c r="BO281" i="7"/>
  <c r="BR281" i="7"/>
  <c r="BT281" i="7"/>
  <c r="BU281" i="7"/>
  <c r="BW281" i="7"/>
  <c r="BO280" i="7"/>
  <c r="BR280" i="7"/>
  <c r="BT280" i="7"/>
  <c r="BU280" i="7"/>
  <c r="BW280" i="7"/>
  <c r="BO279" i="7"/>
  <c r="BR279" i="7"/>
  <c r="BT279" i="7"/>
  <c r="BU279" i="7"/>
  <c r="BW279" i="7"/>
  <c r="BO278" i="7"/>
  <c r="BR278" i="7"/>
  <c r="BT278" i="7"/>
  <c r="BU278" i="7"/>
  <c r="BW278" i="7"/>
  <c r="BO277" i="7"/>
  <c r="BR277" i="7"/>
  <c r="BT277" i="7"/>
  <c r="BU277" i="7"/>
  <c r="BW277" i="7"/>
  <c r="BO276" i="7"/>
  <c r="BR276" i="7"/>
  <c r="BT276" i="7"/>
  <c r="BU276" i="7"/>
  <c r="BW276" i="7"/>
  <c r="BO275" i="7"/>
  <c r="BR275" i="7"/>
  <c r="BT275" i="7"/>
  <c r="BU275" i="7"/>
  <c r="BW275" i="7"/>
  <c r="BO274" i="7"/>
  <c r="BR274" i="7"/>
  <c r="BT274" i="7"/>
  <c r="BU274" i="7"/>
  <c r="BW274" i="7"/>
  <c r="BO273" i="7"/>
  <c r="BR273" i="7"/>
  <c r="BT273" i="7"/>
  <c r="BU273" i="7"/>
  <c r="BW273" i="7"/>
  <c r="BO272" i="7"/>
  <c r="BR272" i="7"/>
  <c r="BT272" i="7"/>
  <c r="BU272" i="7"/>
  <c r="BW272" i="7"/>
  <c r="BO271" i="7"/>
  <c r="BR271" i="7"/>
  <c r="BT271" i="7"/>
  <c r="BU271" i="7"/>
  <c r="BW271" i="7"/>
  <c r="BO270" i="7"/>
  <c r="BR270" i="7"/>
  <c r="BT270" i="7"/>
  <c r="BU270" i="7"/>
  <c r="BW270" i="7"/>
  <c r="BO269" i="7"/>
  <c r="BR269" i="7"/>
  <c r="BT269" i="7"/>
  <c r="BU269" i="7"/>
  <c r="BW269" i="7"/>
  <c r="BO268" i="7"/>
  <c r="BR268" i="7"/>
  <c r="BT268" i="7"/>
  <c r="BU268" i="7"/>
  <c r="BW268" i="7"/>
  <c r="BO267" i="7"/>
  <c r="BR267" i="7"/>
  <c r="BT267" i="7"/>
  <c r="BU267" i="7"/>
  <c r="BW267" i="7"/>
  <c r="BO266" i="7"/>
  <c r="BR266" i="7"/>
  <c r="BT266" i="7"/>
  <c r="BU266" i="7"/>
  <c r="BW266" i="7"/>
  <c r="BW286" i="7"/>
  <c r="BY286" i="7"/>
  <c r="BP285" i="7"/>
  <c r="BS285" i="7"/>
  <c r="BX285" i="7"/>
  <c r="BY285" i="7"/>
  <c r="BP284" i="7"/>
  <c r="BS284" i="7"/>
  <c r="BX284" i="7"/>
  <c r="BY284" i="7"/>
  <c r="BP283" i="7"/>
  <c r="BS283" i="7"/>
  <c r="BX283" i="7"/>
  <c r="BY283" i="7"/>
  <c r="BP282" i="7"/>
  <c r="BS282" i="7"/>
  <c r="BX282" i="7"/>
  <c r="BY282" i="7"/>
  <c r="BP281" i="7"/>
  <c r="BS281" i="7"/>
  <c r="BX281" i="7"/>
  <c r="BY281" i="7"/>
  <c r="BP280" i="7"/>
  <c r="BS280" i="7"/>
  <c r="BX280" i="7"/>
  <c r="BY280" i="7"/>
  <c r="BP279" i="7"/>
  <c r="BS279" i="7"/>
  <c r="BX279" i="7"/>
  <c r="BY279" i="7"/>
  <c r="BP278" i="7"/>
  <c r="BS278" i="7"/>
  <c r="BX278" i="7"/>
  <c r="BY278" i="7"/>
  <c r="BP277" i="7"/>
  <c r="BS277" i="7"/>
  <c r="BX277" i="7"/>
  <c r="BY277" i="7"/>
  <c r="BP276" i="7"/>
  <c r="BS276" i="7"/>
  <c r="BX276" i="7"/>
  <c r="BY276" i="7"/>
  <c r="BP275" i="7"/>
  <c r="BS275" i="7"/>
  <c r="BX275" i="7"/>
  <c r="BY275" i="7"/>
  <c r="BP274" i="7"/>
  <c r="BS274" i="7"/>
  <c r="BX274" i="7"/>
  <c r="BY274" i="7"/>
  <c r="BP273" i="7"/>
  <c r="BS273" i="7"/>
  <c r="BX273" i="7"/>
  <c r="BY273" i="7"/>
  <c r="BP272" i="7"/>
  <c r="BS272" i="7"/>
  <c r="BX272" i="7"/>
  <c r="BY272" i="7"/>
  <c r="BP271" i="7"/>
  <c r="BS271" i="7"/>
  <c r="BX271" i="7"/>
  <c r="BY271" i="7"/>
  <c r="BP270" i="7"/>
  <c r="BS270" i="7"/>
  <c r="BX270" i="7"/>
  <c r="BY270" i="7"/>
  <c r="BP269" i="7"/>
  <c r="BS269" i="7"/>
  <c r="BX269" i="7"/>
  <c r="BY269" i="7"/>
  <c r="BP268" i="7"/>
  <c r="BS268" i="7"/>
  <c r="BX268" i="7"/>
  <c r="BY268" i="7"/>
  <c r="BP267" i="7"/>
  <c r="BS267" i="7"/>
  <c r="BX267" i="7"/>
  <c r="BY267" i="7"/>
  <c r="BP266" i="7"/>
  <c r="BS266" i="7"/>
  <c r="BX266" i="7"/>
  <c r="BY266" i="7"/>
  <c r="CA244" i="7"/>
  <c r="BO263" i="7"/>
  <c r="BR263" i="7"/>
  <c r="BT263" i="7"/>
  <c r="BU263" i="7"/>
  <c r="BW263" i="7"/>
  <c r="BO262" i="7"/>
  <c r="BR262" i="7"/>
  <c r="BT262" i="7"/>
  <c r="BU262" i="7"/>
  <c r="BW262" i="7"/>
  <c r="BO261" i="7"/>
  <c r="BR261" i="7"/>
  <c r="BT261" i="7"/>
  <c r="BU261" i="7"/>
  <c r="BW261" i="7"/>
  <c r="BO260" i="7"/>
  <c r="BR260" i="7"/>
  <c r="BT260" i="7"/>
  <c r="BU260" i="7"/>
  <c r="BW260" i="7"/>
  <c r="BO259" i="7"/>
  <c r="BR259" i="7"/>
  <c r="BT259" i="7"/>
  <c r="BU259" i="7"/>
  <c r="BW259" i="7"/>
  <c r="BO258" i="7"/>
  <c r="BR258" i="7"/>
  <c r="BT258" i="7"/>
  <c r="BU258" i="7"/>
  <c r="BW258" i="7"/>
  <c r="BO257" i="7"/>
  <c r="BR257" i="7"/>
  <c r="BT257" i="7"/>
  <c r="BU257" i="7"/>
  <c r="BW257" i="7"/>
  <c r="BO256" i="7"/>
  <c r="BR256" i="7"/>
  <c r="BT256" i="7"/>
  <c r="BU256" i="7"/>
  <c r="BW256" i="7"/>
  <c r="BO255" i="7"/>
  <c r="BR255" i="7"/>
  <c r="BT255" i="7"/>
  <c r="BU255" i="7"/>
  <c r="BW255" i="7"/>
  <c r="BO254" i="7"/>
  <c r="BR254" i="7"/>
  <c r="BT254" i="7"/>
  <c r="BU254" i="7"/>
  <c r="BW254" i="7"/>
  <c r="BO253" i="7"/>
  <c r="BR253" i="7"/>
  <c r="BT253" i="7"/>
  <c r="BU253" i="7"/>
  <c r="BW253" i="7"/>
  <c r="BO252" i="7"/>
  <c r="BR252" i="7"/>
  <c r="BT252" i="7"/>
  <c r="BU252" i="7"/>
  <c r="BW252" i="7"/>
  <c r="BO251" i="7"/>
  <c r="BR251" i="7"/>
  <c r="BT251" i="7"/>
  <c r="BU251" i="7"/>
  <c r="BW251" i="7"/>
  <c r="BO250" i="7"/>
  <c r="BR250" i="7"/>
  <c r="BT250" i="7"/>
  <c r="BU250" i="7"/>
  <c r="BW250" i="7"/>
  <c r="BO249" i="7"/>
  <c r="BR249" i="7"/>
  <c r="BT249" i="7"/>
  <c r="BU249" i="7"/>
  <c r="BW249" i="7"/>
  <c r="BO248" i="7"/>
  <c r="BR248" i="7"/>
  <c r="BT248" i="7"/>
  <c r="BU248" i="7"/>
  <c r="BW248" i="7"/>
  <c r="BO247" i="7"/>
  <c r="BR247" i="7"/>
  <c r="BT247" i="7"/>
  <c r="BU247" i="7"/>
  <c r="BW247" i="7"/>
  <c r="BO246" i="7"/>
  <c r="BR246" i="7"/>
  <c r="BT246" i="7"/>
  <c r="BU246" i="7"/>
  <c r="BW246" i="7"/>
  <c r="BO245" i="7"/>
  <c r="BR245" i="7"/>
  <c r="BT245" i="7"/>
  <c r="BU245" i="7"/>
  <c r="BW245" i="7"/>
  <c r="BO244" i="7"/>
  <c r="BR244" i="7"/>
  <c r="BT244" i="7"/>
  <c r="BU244" i="7"/>
  <c r="BW244" i="7"/>
  <c r="BW264" i="7"/>
  <c r="BY264" i="7"/>
  <c r="BP263" i="7"/>
  <c r="BS263" i="7"/>
  <c r="BX263" i="7"/>
  <c r="BY263" i="7"/>
  <c r="BP262" i="7"/>
  <c r="BS262" i="7"/>
  <c r="BX262" i="7"/>
  <c r="BY262" i="7"/>
  <c r="BP261" i="7"/>
  <c r="BS261" i="7"/>
  <c r="BX261" i="7"/>
  <c r="BY261" i="7"/>
  <c r="BP260" i="7"/>
  <c r="BS260" i="7"/>
  <c r="BX260" i="7"/>
  <c r="BY260" i="7"/>
  <c r="BP259" i="7"/>
  <c r="BS259" i="7"/>
  <c r="BX259" i="7"/>
  <c r="BY259" i="7"/>
  <c r="BP258" i="7"/>
  <c r="BS258" i="7"/>
  <c r="BX258" i="7"/>
  <c r="BY258" i="7"/>
  <c r="BP257" i="7"/>
  <c r="BS257" i="7"/>
  <c r="BX257" i="7"/>
  <c r="BY257" i="7"/>
  <c r="BP256" i="7"/>
  <c r="BS256" i="7"/>
  <c r="BX256" i="7"/>
  <c r="BY256" i="7"/>
  <c r="BP255" i="7"/>
  <c r="BS255" i="7"/>
  <c r="BX255" i="7"/>
  <c r="BY255" i="7"/>
  <c r="BP254" i="7"/>
  <c r="BS254" i="7"/>
  <c r="BX254" i="7"/>
  <c r="BY254" i="7"/>
  <c r="BP253" i="7"/>
  <c r="BS253" i="7"/>
  <c r="BX253" i="7"/>
  <c r="BY253" i="7"/>
  <c r="BP252" i="7"/>
  <c r="BS252" i="7"/>
  <c r="BX252" i="7"/>
  <c r="BY252" i="7"/>
  <c r="BP251" i="7"/>
  <c r="BS251" i="7"/>
  <c r="BX251" i="7"/>
  <c r="BY251" i="7"/>
  <c r="BP250" i="7"/>
  <c r="BS250" i="7"/>
  <c r="BX250" i="7"/>
  <c r="BY250" i="7"/>
  <c r="BP249" i="7"/>
  <c r="BS249" i="7"/>
  <c r="BX249" i="7"/>
  <c r="BY249" i="7"/>
  <c r="BP248" i="7"/>
  <c r="BS248" i="7"/>
  <c r="BX248" i="7"/>
  <c r="BY248" i="7"/>
  <c r="BP247" i="7"/>
  <c r="BS247" i="7"/>
  <c r="BX247" i="7"/>
  <c r="BY247" i="7"/>
  <c r="BP246" i="7"/>
  <c r="BS246" i="7"/>
  <c r="BX246" i="7"/>
  <c r="BY246" i="7"/>
  <c r="BP245" i="7"/>
  <c r="BS245" i="7"/>
  <c r="BX245" i="7"/>
  <c r="BY245" i="7"/>
  <c r="BP244" i="7"/>
  <c r="BS244" i="7"/>
  <c r="BX244" i="7"/>
  <c r="BY244" i="7"/>
  <c r="BD241" i="7"/>
  <c r="BK266" i="7"/>
  <c r="AY285" i="7"/>
  <c r="BB285" i="7"/>
  <c r="BD285" i="7"/>
  <c r="BE285" i="7"/>
  <c r="BG285" i="7"/>
  <c r="AY284" i="7"/>
  <c r="BB284" i="7"/>
  <c r="BD284" i="7"/>
  <c r="BE284" i="7"/>
  <c r="BG284" i="7"/>
  <c r="AY283" i="7"/>
  <c r="BB283" i="7"/>
  <c r="BD283" i="7"/>
  <c r="BE283" i="7"/>
  <c r="BG283" i="7"/>
  <c r="AY282" i="7"/>
  <c r="BB282" i="7"/>
  <c r="BD282" i="7"/>
  <c r="BE282" i="7"/>
  <c r="BG282" i="7"/>
  <c r="AY281" i="7"/>
  <c r="BB281" i="7"/>
  <c r="BD281" i="7"/>
  <c r="BE281" i="7"/>
  <c r="BG281" i="7"/>
  <c r="AY280" i="7"/>
  <c r="BB280" i="7"/>
  <c r="BD280" i="7"/>
  <c r="BE280" i="7"/>
  <c r="BG280" i="7"/>
  <c r="AY279" i="7"/>
  <c r="BB279" i="7"/>
  <c r="BD279" i="7"/>
  <c r="BE279" i="7"/>
  <c r="BG279" i="7"/>
  <c r="AY278" i="7"/>
  <c r="BB278" i="7"/>
  <c r="BD278" i="7"/>
  <c r="BE278" i="7"/>
  <c r="BG278" i="7"/>
  <c r="AY277" i="7"/>
  <c r="BB277" i="7"/>
  <c r="BD277" i="7"/>
  <c r="BE277" i="7"/>
  <c r="BG277" i="7"/>
  <c r="AY276" i="7"/>
  <c r="BB276" i="7"/>
  <c r="BD276" i="7"/>
  <c r="BE276" i="7"/>
  <c r="BG276" i="7"/>
  <c r="AY275" i="7"/>
  <c r="BB275" i="7"/>
  <c r="BD275" i="7"/>
  <c r="BE275" i="7"/>
  <c r="BG275" i="7"/>
  <c r="AY274" i="7"/>
  <c r="BB274" i="7"/>
  <c r="BD274" i="7"/>
  <c r="BE274" i="7"/>
  <c r="BG274" i="7"/>
  <c r="AY273" i="7"/>
  <c r="BB273" i="7"/>
  <c r="BD273" i="7"/>
  <c r="BE273" i="7"/>
  <c r="BG273" i="7"/>
  <c r="AY272" i="7"/>
  <c r="BB272" i="7"/>
  <c r="BD272" i="7"/>
  <c r="BE272" i="7"/>
  <c r="BG272" i="7"/>
  <c r="AY271" i="7"/>
  <c r="BB271" i="7"/>
  <c r="BD271" i="7"/>
  <c r="BE271" i="7"/>
  <c r="BG271" i="7"/>
  <c r="AY270" i="7"/>
  <c r="BB270" i="7"/>
  <c r="BD270" i="7"/>
  <c r="BE270" i="7"/>
  <c r="BG270" i="7"/>
  <c r="AY269" i="7"/>
  <c r="BB269" i="7"/>
  <c r="BD269" i="7"/>
  <c r="BE269" i="7"/>
  <c r="BG269" i="7"/>
  <c r="AY268" i="7"/>
  <c r="BB268" i="7"/>
  <c r="BD268" i="7"/>
  <c r="BE268" i="7"/>
  <c r="BG268" i="7"/>
  <c r="AY267" i="7"/>
  <c r="BB267" i="7"/>
  <c r="BD267" i="7"/>
  <c r="BE267" i="7"/>
  <c r="BG267" i="7"/>
  <c r="AY266" i="7"/>
  <c r="BB266" i="7"/>
  <c r="BD266" i="7"/>
  <c r="BE266" i="7"/>
  <c r="BG266" i="7"/>
  <c r="BG286" i="7"/>
  <c r="BI286" i="7"/>
  <c r="AZ285" i="7"/>
  <c r="BC285" i="7"/>
  <c r="BH285" i="7"/>
  <c r="BI285" i="7"/>
  <c r="AZ284" i="7"/>
  <c r="BC284" i="7"/>
  <c r="BH284" i="7"/>
  <c r="BI284" i="7"/>
  <c r="AZ283" i="7"/>
  <c r="BC283" i="7"/>
  <c r="BH283" i="7"/>
  <c r="BI283" i="7"/>
  <c r="AZ282" i="7"/>
  <c r="BC282" i="7"/>
  <c r="BH282" i="7"/>
  <c r="BI282" i="7"/>
  <c r="AZ281" i="7"/>
  <c r="BC281" i="7"/>
  <c r="BH281" i="7"/>
  <c r="BI281" i="7"/>
  <c r="AZ280" i="7"/>
  <c r="BC280" i="7"/>
  <c r="BH280" i="7"/>
  <c r="BI280" i="7"/>
  <c r="AZ279" i="7"/>
  <c r="BC279" i="7"/>
  <c r="BH279" i="7"/>
  <c r="BI279" i="7"/>
  <c r="AZ278" i="7"/>
  <c r="BC278" i="7"/>
  <c r="BH278" i="7"/>
  <c r="BI278" i="7"/>
  <c r="AZ277" i="7"/>
  <c r="BC277" i="7"/>
  <c r="BH277" i="7"/>
  <c r="BI277" i="7"/>
  <c r="AZ276" i="7"/>
  <c r="BC276" i="7"/>
  <c r="BH276" i="7"/>
  <c r="BI276" i="7"/>
  <c r="AZ275" i="7"/>
  <c r="BC275" i="7"/>
  <c r="BH275" i="7"/>
  <c r="BI275" i="7"/>
  <c r="AZ274" i="7"/>
  <c r="BC274" i="7"/>
  <c r="BH274" i="7"/>
  <c r="BI274" i="7"/>
  <c r="AZ273" i="7"/>
  <c r="BC273" i="7"/>
  <c r="BH273" i="7"/>
  <c r="BI273" i="7"/>
  <c r="AZ272" i="7"/>
  <c r="BC272" i="7"/>
  <c r="BH272" i="7"/>
  <c r="BI272" i="7"/>
  <c r="AZ271" i="7"/>
  <c r="BC271" i="7"/>
  <c r="BH271" i="7"/>
  <c r="BI271" i="7"/>
  <c r="AZ270" i="7"/>
  <c r="BC270" i="7"/>
  <c r="BH270" i="7"/>
  <c r="BI270" i="7"/>
  <c r="AZ269" i="7"/>
  <c r="BC269" i="7"/>
  <c r="BH269" i="7"/>
  <c r="BI269" i="7"/>
  <c r="AZ268" i="7"/>
  <c r="BC268" i="7"/>
  <c r="BH268" i="7"/>
  <c r="BI268" i="7"/>
  <c r="AZ267" i="7"/>
  <c r="BC267" i="7"/>
  <c r="BH267" i="7"/>
  <c r="BI267" i="7"/>
  <c r="AZ266" i="7"/>
  <c r="BC266" i="7"/>
  <c r="BH266" i="7"/>
  <c r="BI266" i="7"/>
  <c r="BK244" i="7"/>
  <c r="AY263" i="7"/>
  <c r="BB263" i="7"/>
  <c r="BD263" i="7"/>
  <c r="BE263" i="7"/>
  <c r="BG263" i="7"/>
  <c r="AY262" i="7"/>
  <c r="BB262" i="7"/>
  <c r="BD262" i="7"/>
  <c r="BE262" i="7"/>
  <c r="BG262" i="7"/>
  <c r="AY261" i="7"/>
  <c r="BB261" i="7"/>
  <c r="BD261" i="7"/>
  <c r="BE261" i="7"/>
  <c r="BG261" i="7"/>
  <c r="AY260" i="7"/>
  <c r="BB260" i="7"/>
  <c r="BD260" i="7"/>
  <c r="BE260" i="7"/>
  <c r="BG260" i="7"/>
  <c r="AY259" i="7"/>
  <c r="BB259" i="7"/>
  <c r="BD259" i="7"/>
  <c r="BE259" i="7"/>
  <c r="BG259" i="7"/>
  <c r="AY258" i="7"/>
  <c r="BB258" i="7"/>
  <c r="BD258" i="7"/>
  <c r="BE258" i="7"/>
  <c r="BG258" i="7"/>
  <c r="AY257" i="7"/>
  <c r="BB257" i="7"/>
  <c r="BD257" i="7"/>
  <c r="BE257" i="7"/>
  <c r="BG257" i="7"/>
  <c r="AY256" i="7"/>
  <c r="BB256" i="7"/>
  <c r="BD256" i="7"/>
  <c r="BE256" i="7"/>
  <c r="BG256" i="7"/>
  <c r="AY255" i="7"/>
  <c r="BB255" i="7"/>
  <c r="BD255" i="7"/>
  <c r="BE255" i="7"/>
  <c r="BG255" i="7"/>
  <c r="AY254" i="7"/>
  <c r="BB254" i="7"/>
  <c r="BD254" i="7"/>
  <c r="BE254" i="7"/>
  <c r="BG254" i="7"/>
  <c r="AY253" i="7"/>
  <c r="BB253" i="7"/>
  <c r="BD253" i="7"/>
  <c r="BE253" i="7"/>
  <c r="BG253" i="7"/>
  <c r="AY252" i="7"/>
  <c r="BB252" i="7"/>
  <c r="BD252" i="7"/>
  <c r="BE252" i="7"/>
  <c r="BG252" i="7"/>
  <c r="AY251" i="7"/>
  <c r="BB251" i="7"/>
  <c r="BD251" i="7"/>
  <c r="BE251" i="7"/>
  <c r="BG251" i="7"/>
  <c r="AY250" i="7"/>
  <c r="BB250" i="7"/>
  <c r="BD250" i="7"/>
  <c r="BE250" i="7"/>
  <c r="BG250" i="7"/>
  <c r="AY249" i="7"/>
  <c r="BB249" i="7"/>
  <c r="BD249" i="7"/>
  <c r="BE249" i="7"/>
  <c r="BG249" i="7"/>
  <c r="AY248" i="7"/>
  <c r="BB248" i="7"/>
  <c r="BD248" i="7"/>
  <c r="BE248" i="7"/>
  <c r="BG248" i="7"/>
  <c r="AY247" i="7"/>
  <c r="BB247" i="7"/>
  <c r="BD247" i="7"/>
  <c r="BE247" i="7"/>
  <c r="BG247" i="7"/>
  <c r="AY246" i="7"/>
  <c r="BB246" i="7"/>
  <c r="BD246" i="7"/>
  <c r="BE246" i="7"/>
  <c r="BG246" i="7"/>
  <c r="AY245" i="7"/>
  <c r="BB245" i="7"/>
  <c r="BD245" i="7"/>
  <c r="BE245" i="7"/>
  <c r="BG245" i="7"/>
  <c r="AY244" i="7"/>
  <c r="BB244" i="7"/>
  <c r="BD244" i="7"/>
  <c r="BE244" i="7"/>
  <c r="BG244" i="7"/>
  <c r="BG264" i="7"/>
  <c r="BI264" i="7"/>
  <c r="AZ263" i="7"/>
  <c r="BC263" i="7"/>
  <c r="BH263" i="7"/>
  <c r="BI263" i="7"/>
  <c r="AZ262" i="7"/>
  <c r="BC262" i="7"/>
  <c r="BH262" i="7"/>
  <c r="BI262" i="7"/>
  <c r="AZ261" i="7"/>
  <c r="BC261" i="7"/>
  <c r="BH261" i="7"/>
  <c r="BI261" i="7"/>
  <c r="AZ260" i="7"/>
  <c r="BC260" i="7"/>
  <c r="BH260" i="7"/>
  <c r="BI260" i="7"/>
  <c r="AZ259" i="7"/>
  <c r="BC259" i="7"/>
  <c r="BH259" i="7"/>
  <c r="BI259" i="7"/>
  <c r="AZ258" i="7"/>
  <c r="BC258" i="7"/>
  <c r="BH258" i="7"/>
  <c r="BI258" i="7"/>
  <c r="AZ257" i="7"/>
  <c r="BC257" i="7"/>
  <c r="BH257" i="7"/>
  <c r="BI257" i="7"/>
  <c r="AZ256" i="7"/>
  <c r="BC256" i="7"/>
  <c r="BH256" i="7"/>
  <c r="BI256" i="7"/>
  <c r="AZ255" i="7"/>
  <c r="BC255" i="7"/>
  <c r="BH255" i="7"/>
  <c r="BI255" i="7"/>
  <c r="AZ254" i="7"/>
  <c r="BC254" i="7"/>
  <c r="BH254" i="7"/>
  <c r="BI254" i="7"/>
  <c r="AZ253" i="7"/>
  <c r="BC253" i="7"/>
  <c r="BH253" i="7"/>
  <c r="BI253" i="7"/>
  <c r="AZ252" i="7"/>
  <c r="BC252" i="7"/>
  <c r="BH252" i="7"/>
  <c r="BI252" i="7"/>
  <c r="AZ251" i="7"/>
  <c r="BC251" i="7"/>
  <c r="BH251" i="7"/>
  <c r="BI251" i="7"/>
  <c r="AZ250" i="7"/>
  <c r="BC250" i="7"/>
  <c r="BH250" i="7"/>
  <c r="BI250" i="7"/>
  <c r="AZ249" i="7"/>
  <c r="BC249" i="7"/>
  <c r="BH249" i="7"/>
  <c r="BI249" i="7"/>
  <c r="AZ248" i="7"/>
  <c r="BC248" i="7"/>
  <c r="BH248" i="7"/>
  <c r="BI248" i="7"/>
  <c r="AZ247" i="7"/>
  <c r="BC247" i="7"/>
  <c r="BH247" i="7"/>
  <c r="BI247" i="7"/>
  <c r="AZ246" i="7"/>
  <c r="BC246" i="7"/>
  <c r="BH246" i="7"/>
  <c r="BI246" i="7"/>
  <c r="AZ245" i="7"/>
  <c r="BC245" i="7"/>
  <c r="BH245" i="7"/>
  <c r="BI245" i="7"/>
  <c r="AZ244" i="7"/>
  <c r="BC244" i="7"/>
  <c r="BH244" i="7"/>
  <c r="BI244" i="7"/>
  <c r="AN241" i="7"/>
  <c r="AU266" i="7"/>
  <c r="AI285" i="7"/>
  <c r="AL285" i="7"/>
  <c r="AN285" i="7"/>
  <c r="AO285" i="7"/>
  <c r="AQ285" i="7"/>
  <c r="AI284" i="7"/>
  <c r="AL284" i="7"/>
  <c r="AN284" i="7"/>
  <c r="AO284" i="7"/>
  <c r="AQ284" i="7"/>
  <c r="AI283" i="7"/>
  <c r="AL283" i="7"/>
  <c r="AN283" i="7"/>
  <c r="AO283" i="7"/>
  <c r="AQ283" i="7"/>
  <c r="AI282" i="7"/>
  <c r="AL282" i="7"/>
  <c r="AN282" i="7"/>
  <c r="AO282" i="7"/>
  <c r="AQ282" i="7"/>
  <c r="AI281" i="7"/>
  <c r="AL281" i="7"/>
  <c r="AN281" i="7"/>
  <c r="AO281" i="7"/>
  <c r="AQ281" i="7"/>
  <c r="AI280" i="7"/>
  <c r="AL280" i="7"/>
  <c r="AN280" i="7"/>
  <c r="AO280" i="7"/>
  <c r="AQ280" i="7"/>
  <c r="AI279" i="7"/>
  <c r="AL279" i="7"/>
  <c r="AN279" i="7"/>
  <c r="AO279" i="7"/>
  <c r="AQ279" i="7"/>
  <c r="AI278" i="7"/>
  <c r="AL278" i="7"/>
  <c r="AN278" i="7"/>
  <c r="AO278" i="7"/>
  <c r="AQ278" i="7"/>
  <c r="AI277" i="7"/>
  <c r="AL277" i="7"/>
  <c r="AN277" i="7"/>
  <c r="AO277" i="7"/>
  <c r="AQ277" i="7"/>
  <c r="AI276" i="7"/>
  <c r="AL276" i="7"/>
  <c r="AN276" i="7"/>
  <c r="AO276" i="7"/>
  <c r="AQ276" i="7"/>
  <c r="AI275" i="7"/>
  <c r="AL275" i="7"/>
  <c r="AN275" i="7"/>
  <c r="AO275" i="7"/>
  <c r="AQ275" i="7"/>
  <c r="AI274" i="7"/>
  <c r="AL274" i="7"/>
  <c r="AN274" i="7"/>
  <c r="AO274" i="7"/>
  <c r="AQ274" i="7"/>
  <c r="AI273" i="7"/>
  <c r="AL273" i="7"/>
  <c r="AN273" i="7"/>
  <c r="AO273" i="7"/>
  <c r="AQ273" i="7"/>
  <c r="AI272" i="7"/>
  <c r="AL272" i="7"/>
  <c r="AN272" i="7"/>
  <c r="AO272" i="7"/>
  <c r="AQ272" i="7"/>
  <c r="AI271" i="7"/>
  <c r="AL271" i="7"/>
  <c r="AN271" i="7"/>
  <c r="AO271" i="7"/>
  <c r="AQ271" i="7"/>
  <c r="AI270" i="7"/>
  <c r="AL270" i="7"/>
  <c r="AN270" i="7"/>
  <c r="AO270" i="7"/>
  <c r="AQ270" i="7"/>
  <c r="AI269" i="7"/>
  <c r="AL269" i="7"/>
  <c r="AN269" i="7"/>
  <c r="AO269" i="7"/>
  <c r="AQ269" i="7"/>
  <c r="AI268" i="7"/>
  <c r="AL268" i="7"/>
  <c r="AN268" i="7"/>
  <c r="AO268" i="7"/>
  <c r="AQ268" i="7"/>
  <c r="AI267" i="7"/>
  <c r="AL267" i="7"/>
  <c r="AN267" i="7"/>
  <c r="AO267" i="7"/>
  <c r="AQ267" i="7"/>
  <c r="AI266" i="7"/>
  <c r="AL266" i="7"/>
  <c r="AN266" i="7"/>
  <c r="AO266" i="7"/>
  <c r="AQ266" i="7"/>
  <c r="AQ286" i="7"/>
  <c r="AS286" i="7"/>
  <c r="AJ285" i="7"/>
  <c r="AM285" i="7"/>
  <c r="AR285" i="7"/>
  <c r="AS285" i="7"/>
  <c r="AJ284" i="7"/>
  <c r="AM284" i="7"/>
  <c r="AR284" i="7"/>
  <c r="AS284" i="7"/>
  <c r="AJ283" i="7"/>
  <c r="AM283" i="7"/>
  <c r="AR283" i="7"/>
  <c r="AS283" i="7"/>
  <c r="AJ282" i="7"/>
  <c r="AM282" i="7"/>
  <c r="AR282" i="7"/>
  <c r="AS282" i="7"/>
  <c r="AJ281" i="7"/>
  <c r="AM281" i="7"/>
  <c r="AR281" i="7"/>
  <c r="AS281" i="7"/>
  <c r="AJ280" i="7"/>
  <c r="AM280" i="7"/>
  <c r="AR280" i="7"/>
  <c r="AS280" i="7"/>
  <c r="AJ279" i="7"/>
  <c r="AM279" i="7"/>
  <c r="AR279" i="7"/>
  <c r="AS279" i="7"/>
  <c r="AJ278" i="7"/>
  <c r="AM278" i="7"/>
  <c r="AR278" i="7"/>
  <c r="AS278" i="7"/>
  <c r="AJ277" i="7"/>
  <c r="AM277" i="7"/>
  <c r="AR277" i="7"/>
  <c r="AS277" i="7"/>
  <c r="AJ276" i="7"/>
  <c r="AM276" i="7"/>
  <c r="AR276" i="7"/>
  <c r="AS276" i="7"/>
  <c r="AJ275" i="7"/>
  <c r="AM275" i="7"/>
  <c r="AR275" i="7"/>
  <c r="AS275" i="7"/>
  <c r="AJ274" i="7"/>
  <c r="AM274" i="7"/>
  <c r="AR274" i="7"/>
  <c r="AS274" i="7"/>
  <c r="AJ273" i="7"/>
  <c r="AM273" i="7"/>
  <c r="AR273" i="7"/>
  <c r="AS273" i="7"/>
  <c r="AJ272" i="7"/>
  <c r="AM272" i="7"/>
  <c r="AR272" i="7"/>
  <c r="AS272" i="7"/>
  <c r="AJ271" i="7"/>
  <c r="AM271" i="7"/>
  <c r="AR271" i="7"/>
  <c r="AS271" i="7"/>
  <c r="AJ270" i="7"/>
  <c r="AM270" i="7"/>
  <c r="AR270" i="7"/>
  <c r="AS270" i="7"/>
  <c r="AJ269" i="7"/>
  <c r="AM269" i="7"/>
  <c r="AR269" i="7"/>
  <c r="AS269" i="7"/>
  <c r="AJ268" i="7"/>
  <c r="AM268" i="7"/>
  <c r="AR268" i="7"/>
  <c r="AS268" i="7"/>
  <c r="AJ267" i="7"/>
  <c r="AM267" i="7"/>
  <c r="AR267" i="7"/>
  <c r="AS267" i="7"/>
  <c r="AJ266" i="7"/>
  <c r="AM266" i="7"/>
  <c r="AR266" i="7"/>
  <c r="AS266" i="7"/>
  <c r="AU244" i="7"/>
  <c r="AI263" i="7"/>
  <c r="AL263" i="7"/>
  <c r="AN263" i="7"/>
  <c r="AO263" i="7"/>
  <c r="AQ263" i="7"/>
  <c r="AI262" i="7"/>
  <c r="AL262" i="7"/>
  <c r="AN262" i="7"/>
  <c r="AO262" i="7"/>
  <c r="AQ262" i="7"/>
  <c r="AI261" i="7"/>
  <c r="AL261" i="7"/>
  <c r="AN261" i="7"/>
  <c r="AO261" i="7"/>
  <c r="AQ261" i="7"/>
  <c r="AI260" i="7"/>
  <c r="AL260" i="7"/>
  <c r="AN260" i="7"/>
  <c r="AO260" i="7"/>
  <c r="AQ260" i="7"/>
  <c r="AI259" i="7"/>
  <c r="AL259" i="7"/>
  <c r="AN259" i="7"/>
  <c r="AO259" i="7"/>
  <c r="AQ259" i="7"/>
  <c r="AI258" i="7"/>
  <c r="AL258" i="7"/>
  <c r="AN258" i="7"/>
  <c r="AO258" i="7"/>
  <c r="AQ258" i="7"/>
  <c r="AI257" i="7"/>
  <c r="AL257" i="7"/>
  <c r="AN257" i="7"/>
  <c r="AO257" i="7"/>
  <c r="AQ257" i="7"/>
  <c r="AI256" i="7"/>
  <c r="AL256" i="7"/>
  <c r="AN256" i="7"/>
  <c r="AO256" i="7"/>
  <c r="AQ256" i="7"/>
  <c r="AI255" i="7"/>
  <c r="AL255" i="7"/>
  <c r="AN255" i="7"/>
  <c r="AO255" i="7"/>
  <c r="AQ255" i="7"/>
  <c r="AI254" i="7"/>
  <c r="AL254" i="7"/>
  <c r="AN254" i="7"/>
  <c r="AO254" i="7"/>
  <c r="AQ254" i="7"/>
  <c r="AI253" i="7"/>
  <c r="AL253" i="7"/>
  <c r="AN253" i="7"/>
  <c r="AO253" i="7"/>
  <c r="AQ253" i="7"/>
  <c r="AI252" i="7"/>
  <c r="AL252" i="7"/>
  <c r="AN252" i="7"/>
  <c r="AO252" i="7"/>
  <c r="AQ252" i="7"/>
  <c r="AI251" i="7"/>
  <c r="AL251" i="7"/>
  <c r="AN251" i="7"/>
  <c r="AO251" i="7"/>
  <c r="AQ251" i="7"/>
  <c r="AI250" i="7"/>
  <c r="AL250" i="7"/>
  <c r="AN250" i="7"/>
  <c r="AO250" i="7"/>
  <c r="AQ250" i="7"/>
  <c r="AI249" i="7"/>
  <c r="AL249" i="7"/>
  <c r="AN249" i="7"/>
  <c r="AO249" i="7"/>
  <c r="AQ249" i="7"/>
  <c r="AI248" i="7"/>
  <c r="AL248" i="7"/>
  <c r="AN248" i="7"/>
  <c r="AO248" i="7"/>
  <c r="AQ248" i="7"/>
  <c r="AI247" i="7"/>
  <c r="AL247" i="7"/>
  <c r="AN247" i="7"/>
  <c r="AO247" i="7"/>
  <c r="AQ247" i="7"/>
  <c r="AI246" i="7"/>
  <c r="AL246" i="7"/>
  <c r="AN246" i="7"/>
  <c r="AO246" i="7"/>
  <c r="AQ246" i="7"/>
  <c r="AI245" i="7"/>
  <c r="AL245" i="7"/>
  <c r="AN245" i="7"/>
  <c r="AO245" i="7"/>
  <c r="AQ245" i="7"/>
  <c r="AI244" i="7"/>
  <c r="AL244" i="7"/>
  <c r="AN244" i="7"/>
  <c r="AO244" i="7"/>
  <c r="AQ244" i="7"/>
  <c r="AQ264" i="7"/>
  <c r="AS264" i="7"/>
  <c r="AJ263" i="7"/>
  <c r="AM263" i="7"/>
  <c r="AR263" i="7"/>
  <c r="AS263" i="7"/>
  <c r="AJ262" i="7"/>
  <c r="AM262" i="7"/>
  <c r="AR262" i="7"/>
  <c r="AS262" i="7"/>
  <c r="AJ261" i="7"/>
  <c r="AM261" i="7"/>
  <c r="AR261" i="7"/>
  <c r="AS261" i="7"/>
  <c r="AJ260" i="7"/>
  <c r="AM260" i="7"/>
  <c r="AR260" i="7"/>
  <c r="AS260" i="7"/>
  <c r="AJ259" i="7"/>
  <c r="AM259" i="7"/>
  <c r="AR259" i="7"/>
  <c r="AS259" i="7"/>
  <c r="AJ258" i="7"/>
  <c r="AM258" i="7"/>
  <c r="AR258" i="7"/>
  <c r="AS258" i="7"/>
  <c r="AJ257" i="7"/>
  <c r="AM257" i="7"/>
  <c r="AR257" i="7"/>
  <c r="AS257" i="7"/>
  <c r="AJ256" i="7"/>
  <c r="AM256" i="7"/>
  <c r="AR256" i="7"/>
  <c r="AS256" i="7"/>
  <c r="AJ255" i="7"/>
  <c r="AM255" i="7"/>
  <c r="AR255" i="7"/>
  <c r="AS255" i="7"/>
  <c r="AJ254" i="7"/>
  <c r="AM254" i="7"/>
  <c r="AR254" i="7"/>
  <c r="AS254" i="7"/>
  <c r="AJ253" i="7"/>
  <c r="AM253" i="7"/>
  <c r="AR253" i="7"/>
  <c r="AS253" i="7"/>
  <c r="AJ252" i="7"/>
  <c r="AM252" i="7"/>
  <c r="AR252" i="7"/>
  <c r="AS252" i="7"/>
  <c r="AJ251" i="7"/>
  <c r="AM251" i="7"/>
  <c r="AR251" i="7"/>
  <c r="AS251" i="7"/>
  <c r="AJ250" i="7"/>
  <c r="AM250" i="7"/>
  <c r="AR250" i="7"/>
  <c r="AS250" i="7"/>
  <c r="AJ249" i="7"/>
  <c r="AM249" i="7"/>
  <c r="AR249" i="7"/>
  <c r="AS249" i="7"/>
  <c r="AJ248" i="7"/>
  <c r="AM248" i="7"/>
  <c r="AR248" i="7"/>
  <c r="AS248" i="7"/>
  <c r="AJ247" i="7"/>
  <c r="AM247" i="7"/>
  <c r="AR247" i="7"/>
  <c r="AS247" i="7"/>
  <c r="AJ246" i="7"/>
  <c r="AM246" i="7"/>
  <c r="AR246" i="7"/>
  <c r="AS246" i="7"/>
  <c r="AJ245" i="7"/>
  <c r="AM245" i="7"/>
  <c r="AR245" i="7"/>
  <c r="AS245" i="7"/>
  <c r="AJ244" i="7"/>
  <c r="AM244" i="7"/>
  <c r="AR244" i="7"/>
  <c r="AS244" i="7"/>
  <c r="X241" i="7"/>
  <c r="AE266" i="7"/>
  <c r="S285" i="7"/>
  <c r="V285" i="7"/>
  <c r="X285" i="7"/>
  <c r="Y285" i="7"/>
  <c r="AA285" i="7"/>
  <c r="S284" i="7"/>
  <c r="V284" i="7"/>
  <c r="X284" i="7"/>
  <c r="Y284" i="7"/>
  <c r="AA284" i="7"/>
  <c r="S283" i="7"/>
  <c r="V283" i="7"/>
  <c r="X283" i="7"/>
  <c r="Y283" i="7"/>
  <c r="AA283" i="7"/>
  <c r="S282" i="7"/>
  <c r="V282" i="7"/>
  <c r="X282" i="7"/>
  <c r="Y282" i="7"/>
  <c r="AA282" i="7"/>
  <c r="S281" i="7"/>
  <c r="V281" i="7"/>
  <c r="X281" i="7"/>
  <c r="Y281" i="7"/>
  <c r="AA281" i="7"/>
  <c r="S280" i="7"/>
  <c r="V280" i="7"/>
  <c r="X280" i="7"/>
  <c r="Y280" i="7"/>
  <c r="AA280" i="7"/>
  <c r="S279" i="7"/>
  <c r="V279" i="7"/>
  <c r="X279" i="7"/>
  <c r="Y279" i="7"/>
  <c r="AA279" i="7"/>
  <c r="S278" i="7"/>
  <c r="V278" i="7"/>
  <c r="X278" i="7"/>
  <c r="Y278" i="7"/>
  <c r="AA278" i="7"/>
  <c r="S277" i="7"/>
  <c r="V277" i="7"/>
  <c r="X277" i="7"/>
  <c r="Y277" i="7"/>
  <c r="AA277" i="7"/>
  <c r="S276" i="7"/>
  <c r="V276" i="7"/>
  <c r="X276" i="7"/>
  <c r="Y276" i="7"/>
  <c r="AA276" i="7"/>
  <c r="S275" i="7"/>
  <c r="V275" i="7"/>
  <c r="X275" i="7"/>
  <c r="Y275" i="7"/>
  <c r="AA275" i="7"/>
  <c r="S274" i="7"/>
  <c r="V274" i="7"/>
  <c r="X274" i="7"/>
  <c r="Y274" i="7"/>
  <c r="AA274" i="7"/>
  <c r="S273" i="7"/>
  <c r="V273" i="7"/>
  <c r="X273" i="7"/>
  <c r="Y273" i="7"/>
  <c r="AA273" i="7"/>
  <c r="S272" i="7"/>
  <c r="V272" i="7"/>
  <c r="X272" i="7"/>
  <c r="Y272" i="7"/>
  <c r="AA272" i="7"/>
  <c r="S271" i="7"/>
  <c r="V271" i="7"/>
  <c r="X271" i="7"/>
  <c r="Y271" i="7"/>
  <c r="AA271" i="7"/>
  <c r="S270" i="7"/>
  <c r="V270" i="7"/>
  <c r="X270" i="7"/>
  <c r="Y270" i="7"/>
  <c r="AA270" i="7"/>
  <c r="S269" i="7"/>
  <c r="V269" i="7"/>
  <c r="X269" i="7"/>
  <c r="Y269" i="7"/>
  <c r="AA269" i="7"/>
  <c r="S268" i="7"/>
  <c r="V268" i="7"/>
  <c r="X268" i="7"/>
  <c r="Y268" i="7"/>
  <c r="AA268" i="7"/>
  <c r="S267" i="7"/>
  <c r="V267" i="7"/>
  <c r="X267" i="7"/>
  <c r="Y267" i="7"/>
  <c r="AA267" i="7"/>
  <c r="S266" i="7"/>
  <c r="V266" i="7"/>
  <c r="X266" i="7"/>
  <c r="Y266" i="7"/>
  <c r="AA266" i="7"/>
  <c r="AA286" i="7"/>
  <c r="AC286" i="7"/>
  <c r="T285" i="7"/>
  <c r="W285" i="7"/>
  <c r="AB285" i="7"/>
  <c r="AC285" i="7"/>
  <c r="T284" i="7"/>
  <c r="W284" i="7"/>
  <c r="AB284" i="7"/>
  <c r="AC284" i="7"/>
  <c r="T283" i="7"/>
  <c r="W283" i="7"/>
  <c r="AB283" i="7"/>
  <c r="AC283" i="7"/>
  <c r="T282" i="7"/>
  <c r="W282" i="7"/>
  <c r="AB282" i="7"/>
  <c r="AC282" i="7"/>
  <c r="T281" i="7"/>
  <c r="W281" i="7"/>
  <c r="AB281" i="7"/>
  <c r="AC281" i="7"/>
  <c r="T280" i="7"/>
  <c r="W280" i="7"/>
  <c r="AB280" i="7"/>
  <c r="AC280" i="7"/>
  <c r="T279" i="7"/>
  <c r="W279" i="7"/>
  <c r="AB279" i="7"/>
  <c r="AC279" i="7"/>
  <c r="T278" i="7"/>
  <c r="W278" i="7"/>
  <c r="AB278" i="7"/>
  <c r="AC278" i="7"/>
  <c r="T277" i="7"/>
  <c r="W277" i="7"/>
  <c r="AB277" i="7"/>
  <c r="AC277" i="7"/>
  <c r="T276" i="7"/>
  <c r="W276" i="7"/>
  <c r="AB276" i="7"/>
  <c r="AC276" i="7"/>
  <c r="T275" i="7"/>
  <c r="W275" i="7"/>
  <c r="AB275" i="7"/>
  <c r="AC275" i="7"/>
  <c r="T274" i="7"/>
  <c r="W274" i="7"/>
  <c r="AB274" i="7"/>
  <c r="AC274" i="7"/>
  <c r="T273" i="7"/>
  <c r="W273" i="7"/>
  <c r="AB273" i="7"/>
  <c r="AC273" i="7"/>
  <c r="T272" i="7"/>
  <c r="W272" i="7"/>
  <c r="AB272" i="7"/>
  <c r="AC272" i="7"/>
  <c r="T271" i="7"/>
  <c r="W271" i="7"/>
  <c r="AB271" i="7"/>
  <c r="AC271" i="7"/>
  <c r="T270" i="7"/>
  <c r="W270" i="7"/>
  <c r="AB270" i="7"/>
  <c r="AC270" i="7"/>
  <c r="T269" i="7"/>
  <c r="W269" i="7"/>
  <c r="AB269" i="7"/>
  <c r="AC269" i="7"/>
  <c r="T268" i="7"/>
  <c r="W268" i="7"/>
  <c r="AB268" i="7"/>
  <c r="AC268" i="7"/>
  <c r="T267" i="7"/>
  <c r="W267" i="7"/>
  <c r="AB267" i="7"/>
  <c r="AC267" i="7"/>
  <c r="T266" i="7"/>
  <c r="W266" i="7"/>
  <c r="AB266" i="7"/>
  <c r="AC266" i="7"/>
  <c r="AE244" i="7"/>
  <c r="S263" i="7"/>
  <c r="V263" i="7"/>
  <c r="X263" i="7"/>
  <c r="Y263" i="7"/>
  <c r="AA263" i="7"/>
  <c r="S262" i="7"/>
  <c r="V262" i="7"/>
  <c r="X262" i="7"/>
  <c r="Y262" i="7"/>
  <c r="AA262" i="7"/>
  <c r="S261" i="7"/>
  <c r="V261" i="7"/>
  <c r="X261" i="7"/>
  <c r="Y261" i="7"/>
  <c r="AA261" i="7"/>
  <c r="S260" i="7"/>
  <c r="V260" i="7"/>
  <c r="X260" i="7"/>
  <c r="Y260" i="7"/>
  <c r="AA260" i="7"/>
  <c r="S259" i="7"/>
  <c r="V259" i="7"/>
  <c r="X259" i="7"/>
  <c r="Y259" i="7"/>
  <c r="AA259" i="7"/>
  <c r="S258" i="7"/>
  <c r="V258" i="7"/>
  <c r="X258" i="7"/>
  <c r="Y258" i="7"/>
  <c r="AA258" i="7"/>
  <c r="S257" i="7"/>
  <c r="V257" i="7"/>
  <c r="X257" i="7"/>
  <c r="Y257" i="7"/>
  <c r="AA257" i="7"/>
  <c r="S256" i="7"/>
  <c r="V256" i="7"/>
  <c r="X256" i="7"/>
  <c r="Y256" i="7"/>
  <c r="AA256" i="7"/>
  <c r="S255" i="7"/>
  <c r="V255" i="7"/>
  <c r="X255" i="7"/>
  <c r="Y255" i="7"/>
  <c r="AA255" i="7"/>
  <c r="S254" i="7"/>
  <c r="V254" i="7"/>
  <c r="X254" i="7"/>
  <c r="Y254" i="7"/>
  <c r="AA254" i="7"/>
  <c r="S253" i="7"/>
  <c r="V253" i="7"/>
  <c r="X253" i="7"/>
  <c r="Y253" i="7"/>
  <c r="AA253" i="7"/>
  <c r="S252" i="7"/>
  <c r="V252" i="7"/>
  <c r="X252" i="7"/>
  <c r="Y252" i="7"/>
  <c r="AA252" i="7"/>
  <c r="S251" i="7"/>
  <c r="V251" i="7"/>
  <c r="X251" i="7"/>
  <c r="Y251" i="7"/>
  <c r="AA251" i="7"/>
  <c r="S250" i="7"/>
  <c r="V250" i="7"/>
  <c r="X250" i="7"/>
  <c r="Y250" i="7"/>
  <c r="AA250" i="7"/>
  <c r="S249" i="7"/>
  <c r="V249" i="7"/>
  <c r="X249" i="7"/>
  <c r="Y249" i="7"/>
  <c r="AA249" i="7"/>
  <c r="S248" i="7"/>
  <c r="V248" i="7"/>
  <c r="X248" i="7"/>
  <c r="Y248" i="7"/>
  <c r="AA248" i="7"/>
  <c r="S247" i="7"/>
  <c r="V247" i="7"/>
  <c r="X247" i="7"/>
  <c r="Y247" i="7"/>
  <c r="AA247" i="7"/>
  <c r="S246" i="7"/>
  <c r="V246" i="7"/>
  <c r="X246" i="7"/>
  <c r="Y246" i="7"/>
  <c r="AA246" i="7"/>
  <c r="S245" i="7"/>
  <c r="V245" i="7"/>
  <c r="X245" i="7"/>
  <c r="Y245" i="7"/>
  <c r="AA245" i="7"/>
  <c r="S244" i="7"/>
  <c r="V244" i="7"/>
  <c r="X244" i="7"/>
  <c r="Y244" i="7"/>
  <c r="AA244" i="7"/>
  <c r="AA264" i="7"/>
  <c r="AC264" i="7"/>
  <c r="T263" i="7"/>
  <c r="W263" i="7"/>
  <c r="AB263" i="7"/>
  <c r="AC263" i="7"/>
  <c r="T262" i="7"/>
  <c r="W262" i="7"/>
  <c r="AB262" i="7"/>
  <c r="AC262" i="7"/>
  <c r="T261" i="7"/>
  <c r="W261" i="7"/>
  <c r="AB261" i="7"/>
  <c r="AC261" i="7"/>
  <c r="T260" i="7"/>
  <c r="W260" i="7"/>
  <c r="AB260" i="7"/>
  <c r="AC260" i="7"/>
  <c r="T259" i="7"/>
  <c r="W259" i="7"/>
  <c r="AB259" i="7"/>
  <c r="AC259" i="7"/>
  <c r="T258" i="7"/>
  <c r="W258" i="7"/>
  <c r="AB258" i="7"/>
  <c r="AC258" i="7"/>
  <c r="T257" i="7"/>
  <c r="W257" i="7"/>
  <c r="AB257" i="7"/>
  <c r="AC257" i="7"/>
  <c r="T256" i="7"/>
  <c r="W256" i="7"/>
  <c r="AB256" i="7"/>
  <c r="AC256" i="7"/>
  <c r="T255" i="7"/>
  <c r="W255" i="7"/>
  <c r="AB255" i="7"/>
  <c r="AC255" i="7"/>
  <c r="T254" i="7"/>
  <c r="W254" i="7"/>
  <c r="AB254" i="7"/>
  <c r="AC254" i="7"/>
  <c r="T253" i="7"/>
  <c r="W253" i="7"/>
  <c r="AB253" i="7"/>
  <c r="AC253" i="7"/>
  <c r="T252" i="7"/>
  <c r="W252" i="7"/>
  <c r="AB252" i="7"/>
  <c r="AC252" i="7"/>
  <c r="T251" i="7"/>
  <c r="W251" i="7"/>
  <c r="AB251" i="7"/>
  <c r="AC251" i="7"/>
  <c r="T250" i="7"/>
  <c r="W250" i="7"/>
  <c r="AB250" i="7"/>
  <c r="AC250" i="7"/>
  <c r="T249" i="7"/>
  <c r="W249" i="7"/>
  <c r="AB249" i="7"/>
  <c r="AC249" i="7"/>
  <c r="T248" i="7"/>
  <c r="W248" i="7"/>
  <c r="AB248" i="7"/>
  <c r="AC248" i="7"/>
  <c r="T247" i="7"/>
  <c r="W247" i="7"/>
  <c r="AB247" i="7"/>
  <c r="AC247" i="7"/>
  <c r="T246" i="7"/>
  <c r="W246" i="7"/>
  <c r="AB246" i="7"/>
  <c r="AC246" i="7"/>
  <c r="T245" i="7"/>
  <c r="W245" i="7"/>
  <c r="AB245" i="7"/>
  <c r="AC245" i="7"/>
  <c r="T244" i="7"/>
  <c r="W244" i="7"/>
  <c r="AB244" i="7"/>
  <c r="AC244" i="7"/>
  <c r="H241" i="7"/>
  <c r="O266" i="7"/>
  <c r="C285" i="7"/>
  <c r="F285" i="7"/>
  <c r="H285" i="7"/>
  <c r="I285" i="7"/>
  <c r="K285" i="7"/>
  <c r="C284" i="7"/>
  <c r="F284" i="7"/>
  <c r="H284" i="7"/>
  <c r="I284" i="7"/>
  <c r="K284" i="7"/>
  <c r="C283" i="7"/>
  <c r="F283" i="7"/>
  <c r="H283" i="7"/>
  <c r="I283" i="7"/>
  <c r="K283" i="7"/>
  <c r="C282" i="7"/>
  <c r="F282" i="7"/>
  <c r="H282" i="7"/>
  <c r="I282" i="7"/>
  <c r="K282" i="7"/>
  <c r="C281" i="7"/>
  <c r="F281" i="7"/>
  <c r="H281" i="7"/>
  <c r="I281" i="7"/>
  <c r="K281" i="7"/>
  <c r="C280" i="7"/>
  <c r="F280" i="7"/>
  <c r="H280" i="7"/>
  <c r="I280" i="7"/>
  <c r="K280" i="7"/>
  <c r="C279" i="7"/>
  <c r="F279" i="7"/>
  <c r="H279" i="7"/>
  <c r="I279" i="7"/>
  <c r="K279" i="7"/>
  <c r="C278" i="7"/>
  <c r="F278" i="7"/>
  <c r="H278" i="7"/>
  <c r="I278" i="7"/>
  <c r="K278" i="7"/>
  <c r="C277" i="7"/>
  <c r="F277" i="7"/>
  <c r="H277" i="7"/>
  <c r="I277" i="7"/>
  <c r="K277" i="7"/>
  <c r="C276" i="7"/>
  <c r="F276" i="7"/>
  <c r="H276" i="7"/>
  <c r="I276" i="7"/>
  <c r="K276" i="7"/>
  <c r="C275" i="7"/>
  <c r="F275" i="7"/>
  <c r="H275" i="7"/>
  <c r="I275" i="7"/>
  <c r="K275" i="7"/>
  <c r="C274" i="7"/>
  <c r="F274" i="7"/>
  <c r="H274" i="7"/>
  <c r="I274" i="7"/>
  <c r="K274" i="7"/>
  <c r="C273" i="7"/>
  <c r="F273" i="7"/>
  <c r="H273" i="7"/>
  <c r="I273" i="7"/>
  <c r="K273" i="7"/>
  <c r="C272" i="7"/>
  <c r="F272" i="7"/>
  <c r="H272" i="7"/>
  <c r="I272" i="7"/>
  <c r="K272" i="7"/>
  <c r="C271" i="7"/>
  <c r="F271" i="7"/>
  <c r="H271" i="7"/>
  <c r="I271" i="7"/>
  <c r="K271" i="7"/>
  <c r="C270" i="7"/>
  <c r="F270" i="7"/>
  <c r="H270" i="7"/>
  <c r="I270" i="7"/>
  <c r="K270" i="7"/>
  <c r="C269" i="7"/>
  <c r="F269" i="7"/>
  <c r="H269" i="7"/>
  <c r="I269" i="7"/>
  <c r="K269" i="7"/>
  <c r="C268" i="7"/>
  <c r="F268" i="7"/>
  <c r="H268" i="7"/>
  <c r="I268" i="7"/>
  <c r="K268" i="7"/>
  <c r="C267" i="7"/>
  <c r="F267" i="7"/>
  <c r="H267" i="7"/>
  <c r="I267" i="7"/>
  <c r="K267" i="7"/>
  <c r="C266" i="7"/>
  <c r="F266" i="7"/>
  <c r="H266" i="7"/>
  <c r="I266" i="7"/>
  <c r="K266" i="7"/>
  <c r="K286" i="7"/>
  <c r="M286" i="7"/>
  <c r="D285" i="7"/>
  <c r="G285" i="7"/>
  <c r="L285" i="7"/>
  <c r="M285" i="7"/>
  <c r="D284" i="7"/>
  <c r="G284" i="7"/>
  <c r="L284" i="7"/>
  <c r="M284" i="7"/>
  <c r="D283" i="7"/>
  <c r="G283" i="7"/>
  <c r="L283" i="7"/>
  <c r="M283" i="7"/>
  <c r="D282" i="7"/>
  <c r="G282" i="7"/>
  <c r="L282" i="7"/>
  <c r="M282" i="7"/>
  <c r="D281" i="7"/>
  <c r="G281" i="7"/>
  <c r="L281" i="7"/>
  <c r="M281" i="7"/>
  <c r="D280" i="7"/>
  <c r="G280" i="7"/>
  <c r="L280" i="7"/>
  <c r="M280" i="7"/>
  <c r="D279" i="7"/>
  <c r="G279" i="7"/>
  <c r="L279" i="7"/>
  <c r="M279" i="7"/>
  <c r="D278" i="7"/>
  <c r="G278" i="7"/>
  <c r="L278" i="7"/>
  <c r="M278" i="7"/>
  <c r="D277" i="7"/>
  <c r="G277" i="7"/>
  <c r="L277" i="7"/>
  <c r="M277" i="7"/>
  <c r="D276" i="7"/>
  <c r="G276" i="7"/>
  <c r="L276" i="7"/>
  <c r="M276" i="7"/>
  <c r="D275" i="7"/>
  <c r="G275" i="7"/>
  <c r="L275" i="7"/>
  <c r="M275" i="7"/>
  <c r="D274" i="7"/>
  <c r="G274" i="7"/>
  <c r="L274" i="7"/>
  <c r="M274" i="7"/>
  <c r="D273" i="7"/>
  <c r="G273" i="7"/>
  <c r="L273" i="7"/>
  <c r="M273" i="7"/>
  <c r="D272" i="7"/>
  <c r="G272" i="7"/>
  <c r="L272" i="7"/>
  <c r="M272" i="7"/>
  <c r="D271" i="7"/>
  <c r="G271" i="7"/>
  <c r="L271" i="7"/>
  <c r="M271" i="7"/>
  <c r="D270" i="7"/>
  <c r="G270" i="7"/>
  <c r="L270" i="7"/>
  <c r="M270" i="7"/>
  <c r="D269" i="7"/>
  <c r="G269" i="7"/>
  <c r="L269" i="7"/>
  <c r="M269" i="7"/>
  <c r="D268" i="7"/>
  <c r="G268" i="7"/>
  <c r="L268" i="7"/>
  <c r="M268" i="7"/>
  <c r="D267" i="7"/>
  <c r="G267" i="7"/>
  <c r="L267" i="7"/>
  <c r="M267" i="7"/>
  <c r="D266" i="7"/>
  <c r="G266" i="7"/>
  <c r="L266" i="7"/>
  <c r="M266" i="7"/>
  <c r="O244" i="7"/>
  <c r="C263" i="7"/>
  <c r="F263" i="7"/>
  <c r="H263" i="7"/>
  <c r="I263" i="7"/>
  <c r="K263" i="7"/>
  <c r="C262" i="7"/>
  <c r="F262" i="7"/>
  <c r="H262" i="7"/>
  <c r="I262" i="7"/>
  <c r="K262" i="7"/>
  <c r="C261" i="7"/>
  <c r="F261" i="7"/>
  <c r="H261" i="7"/>
  <c r="I261" i="7"/>
  <c r="K261" i="7"/>
  <c r="C260" i="7"/>
  <c r="F260" i="7"/>
  <c r="H260" i="7"/>
  <c r="I260" i="7"/>
  <c r="K260" i="7"/>
  <c r="C259" i="7"/>
  <c r="F259" i="7"/>
  <c r="H259" i="7"/>
  <c r="I259" i="7"/>
  <c r="K259" i="7"/>
  <c r="C258" i="7"/>
  <c r="F258" i="7"/>
  <c r="H258" i="7"/>
  <c r="I258" i="7"/>
  <c r="K258" i="7"/>
  <c r="C257" i="7"/>
  <c r="F257" i="7"/>
  <c r="H257" i="7"/>
  <c r="I257" i="7"/>
  <c r="K257" i="7"/>
  <c r="C256" i="7"/>
  <c r="F256" i="7"/>
  <c r="H256" i="7"/>
  <c r="I256" i="7"/>
  <c r="K256" i="7"/>
  <c r="C255" i="7"/>
  <c r="F255" i="7"/>
  <c r="H255" i="7"/>
  <c r="I255" i="7"/>
  <c r="K255" i="7"/>
  <c r="C254" i="7"/>
  <c r="F254" i="7"/>
  <c r="H254" i="7"/>
  <c r="I254" i="7"/>
  <c r="K254" i="7"/>
  <c r="C253" i="7"/>
  <c r="F253" i="7"/>
  <c r="H253" i="7"/>
  <c r="I253" i="7"/>
  <c r="K253" i="7"/>
  <c r="C252" i="7"/>
  <c r="F252" i="7"/>
  <c r="H252" i="7"/>
  <c r="I252" i="7"/>
  <c r="K252" i="7"/>
  <c r="C251" i="7"/>
  <c r="F251" i="7"/>
  <c r="H251" i="7"/>
  <c r="I251" i="7"/>
  <c r="K251" i="7"/>
  <c r="C250" i="7"/>
  <c r="F250" i="7"/>
  <c r="H250" i="7"/>
  <c r="I250" i="7"/>
  <c r="K250" i="7"/>
  <c r="C249" i="7"/>
  <c r="F249" i="7"/>
  <c r="H249" i="7"/>
  <c r="I249" i="7"/>
  <c r="K249" i="7"/>
  <c r="C248" i="7"/>
  <c r="F248" i="7"/>
  <c r="H248" i="7"/>
  <c r="I248" i="7"/>
  <c r="K248" i="7"/>
  <c r="C247" i="7"/>
  <c r="F247" i="7"/>
  <c r="H247" i="7"/>
  <c r="I247" i="7"/>
  <c r="K247" i="7"/>
  <c r="C246" i="7"/>
  <c r="F246" i="7"/>
  <c r="H246" i="7"/>
  <c r="I246" i="7"/>
  <c r="K246" i="7"/>
  <c r="C245" i="7"/>
  <c r="F245" i="7"/>
  <c r="H245" i="7"/>
  <c r="I245" i="7"/>
  <c r="K245" i="7"/>
  <c r="C244" i="7"/>
  <c r="F244" i="7"/>
  <c r="H244" i="7"/>
  <c r="I244" i="7"/>
  <c r="K244" i="7"/>
  <c r="K264" i="7"/>
  <c r="M264" i="7"/>
  <c r="D263" i="7"/>
  <c r="G263" i="7"/>
  <c r="L263" i="7"/>
  <c r="M263" i="7"/>
  <c r="D262" i="7"/>
  <c r="G262" i="7"/>
  <c r="L262" i="7"/>
  <c r="M262" i="7"/>
  <c r="D261" i="7"/>
  <c r="G261" i="7"/>
  <c r="L261" i="7"/>
  <c r="M261" i="7"/>
  <c r="D260" i="7"/>
  <c r="G260" i="7"/>
  <c r="L260" i="7"/>
  <c r="M260" i="7"/>
  <c r="D259" i="7"/>
  <c r="G259" i="7"/>
  <c r="L259" i="7"/>
  <c r="M259" i="7"/>
  <c r="D258" i="7"/>
  <c r="G258" i="7"/>
  <c r="L258" i="7"/>
  <c r="M258" i="7"/>
  <c r="D257" i="7"/>
  <c r="G257" i="7"/>
  <c r="L257" i="7"/>
  <c r="M257" i="7"/>
  <c r="D256" i="7"/>
  <c r="G256" i="7"/>
  <c r="L256" i="7"/>
  <c r="M256" i="7"/>
  <c r="D255" i="7"/>
  <c r="G255" i="7"/>
  <c r="L255" i="7"/>
  <c r="M255" i="7"/>
  <c r="D254" i="7"/>
  <c r="G254" i="7"/>
  <c r="L254" i="7"/>
  <c r="M254" i="7"/>
  <c r="D253" i="7"/>
  <c r="G253" i="7"/>
  <c r="L253" i="7"/>
  <c r="M253" i="7"/>
  <c r="D252" i="7"/>
  <c r="G252" i="7"/>
  <c r="L252" i="7"/>
  <c r="M252" i="7"/>
  <c r="D251" i="7"/>
  <c r="G251" i="7"/>
  <c r="L251" i="7"/>
  <c r="M251" i="7"/>
  <c r="D250" i="7"/>
  <c r="G250" i="7"/>
  <c r="L250" i="7"/>
  <c r="M250" i="7"/>
  <c r="D249" i="7"/>
  <c r="G249" i="7"/>
  <c r="L249" i="7"/>
  <c r="M249" i="7"/>
  <c r="D248" i="7"/>
  <c r="G248" i="7"/>
  <c r="L248" i="7"/>
  <c r="M248" i="7"/>
  <c r="D247" i="7"/>
  <c r="G247" i="7"/>
  <c r="L247" i="7"/>
  <c r="M247" i="7"/>
  <c r="D246" i="7"/>
  <c r="G246" i="7"/>
  <c r="L246" i="7"/>
  <c r="M246" i="7"/>
  <c r="D245" i="7"/>
  <c r="G245" i="7"/>
  <c r="L245" i="7"/>
  <c r="M245" i="7"/>
  <c r="D244" i="7"/>
  <c r="G244" i="7"/>
  <c r="L244" i="7"/>
  <c r="M244" i="7"/>
  <c r="EB288" i="7"/>
  <c r="F295" i="7"/>
  <c r="C307" i="7"/>
  <c r="D307" i="7"/>
  <c r="N307" i="7"/>
  <c r="G307" i="7"/>
  <c r="P307" i="7"/>
  <c r="H307" i="7"/>
  <c r="K299" i="7"/>
  <c r="I307" i="7"/>
  <c r="F307" i="7"/>
  <c r="DL288" i="7"/>
  <c r="F294" i="7"/>
  <c r="C306" i="7"/>
  <c r="D306" i="7"/>
  <c r="G306" i="7"/>
  <c r="H306" i="7"/>
  <c r="O307" i="7"/>
  <c r="N306" i="7"/>
  <c r="P306" i="7"/>
  <c r="I306" i="7"/>
  <c r="F306" i="7"/>
  <c r="CV288" i="7"/>
  <c r="F293" i="7"/>
  <c r="C305" i="7"/>
  <c r="D305" i="7"/>
  <c r="O306" i="7"/>
  <c r="N305" i="7"/>
  <c r="G305" i="7"/>
  <c r="P305" i="7"/>
  <c r="H305" i="7"/>
  <c r="I305" i="7"/>
  <c r="F305" i="7"/>
  <c r="CF288" i="7"/>
  <c r="F292" i="7"/>
  <c r="C304" i="7"/>
  <c r="D304" i="7"/>
  <c r="O305" i="7"/>
  <c r="N304" i="7"/>
  <c r="G304" i="7"/>
  <c r="P304" i="7"/>
  <c r="H304" i="7"/>
  <c r="I304" i="7"/>
  <c r="F304" i="7"/>
  <c r="BP288" i="7"/>
  <c r="C296" i="7"/>
  <c r="C303" i="7"/>
  <c r="D303" i="7"/>
  <c r="N303" i="7"/>
  <c r="G303" i="7"/>
  <c r="P303" i="7"/>
  <c r="H303" i="7"/>
  <c r="I303" i="7"/>
  <c r="F303" i="7"/>
  <c r="AZ288" i="7"/>
  <c r="C295" i="7"/>
  <c r="C302" i="7"/>
  <c r="D302" i="7"/>
  <c r="G302" i="7"/>
  <c r="H302" i="7"/>
  <c r="O303" i="7"/>
  <c r="N302" i="7"/>
  <c r="P302" i="7"/>
  <c r="I302" i="7"/>
  <c r="F302" i="7"/>
  <c r="AJ288" i="7"/>
  <c r="C294" i="7"/>
  <c r="C301" i="7"/>
  <c r="D301" i="7"/>
  <c r="O302" i="7"/>
  <c r="O304" i="7"/>
  <c r="N301" i="7"/>
  <c r="G301" i="7"/>
  <c r="P301" i="7"/>
  <c r="H301" i="7"/>
  <c r="I301" i="7"/>
  <c r="F301" i="7"/>
  <c r="T288" i="7"/>
  <c r="C293" i="7"/>
  <c r="C300" i="7"/>
  <c r="D300" i="7"/>
  <c r="O301" i="7"/>
  <c r="N300" i="7"/>
  <c r="G300" i="7"/>
  <c r="P300" i="7"/>
  <c r="H300" i="7"/>
  <c r="I300" i="7"/>
  <c r="F300" i="7"/>
  <c r="D288" i="7"/>
  <c r="C292" i="7"/>
  <c r="C299" i="7"/>
  <c r="D299" i="7"/>
  <c r="O300" i="7"/>
  <c r="N299" i="7"/>
  <c r="G299" i="7"/>
  <c r="P299" i="7"/>
  <c r="H299" i="7"/>
  <c r="I299" i="7"/>
  <c r="F299" i="7"/>
  <c r="J299" i="7"/>
  <c r="L299" i="7"/>
  <c r="M299" i="7"/>
  <c r="H318" i="7"/>
  <c r="O321" i="7"/>
  <c r="DK340" i="7"/>
  <c r="DN340" i="7"/>
  <c r="DP340" i="7"/>
  <c r="DQ340" i="7"/>
  <c r="DS340" i="7"/>
  <c r="DK339" i="7"/>
  <c r="DN339" i="7"/>
  <c r="DP339" i="7"/>
  <c r="DQ339" i="7"/>
  <c r="DS339" i="7"/>
  <c r="DK338" i="7"/>
  <c r="DN338" i="7"/>
  <c r="DP338" i="7"/>
  <c r="DQ338" i="7"/>
  <c r="DS338" i="7"/>
  <c r="DK337" i="7"/>
  <c r="DN337" i="7"/>
  <c r="DP337" i="7"/>
  <c r="DQ337" i="7"/>
  <c r="DS337" i="7"/>
  <c r="DK336" i="7"/>
  <c r="DN336" i="7"/>
  <c r="DP336" i="7"/>
  <c r="DQ336" i="7"/>
  <c r="DS336" i="7"/>
  <c r="DK335" i="7"/>
  <c r="DN335" i="7"/>
  <c r="DP335" i="7"/>
  <c r="DQ335" i="7"/>
  <c r="DS335" i="7"/>
  <c r="DK334" i="7"/>
  <c r="DN334" i="7"/>
  <c r="DP334" i="7"/>
  <c r="DQ334" i="7"/>
  <c r="DS334" i="7"/>
  <c r="DK333" i="7"/>
  <c r="DN333" i="7"/>
  <c r="DP333" i="7"/>
  <c r="DQ333" i="7"/>
  <c r="DS333" i="7"/>
  <c r="DK332" i="7"/>
  <c r="DN332" i="7"/>
  <c r="DP332" i="7"/>
  <c r="DQ332" i="7"/>
  <c r="DS332" i="7"/>
  <c r="DK331" i="7"/>
  <c r="DN331" i="7"/>
  <c r="DP331" i="7"/>
  <c r="DQ331" i="7"/>
  <c r="DS331" i="7"/>
  <c r="DK330" i="7"/>
  <c r="DN330" i="7"/>
  <c r="DP330" i="7"/>
  <c r="DQ330" i="7"/>
  <c r="DS330" i="7"/>
  <c r="DK329" i="7"/>
  <c r="DN329" i="7"/>
  <c r="DP329" i="7"/>
  <c r="DQ329" i="7"/>
  <c r="DS329" i="7"/>
  <c r="DK328" i="7"/>
  <c r="DN328" i="7"/>
  <c r="DP328" i="7"/>
  <c r="DQ328" i="7"/>
  <c r="DS328" i="7"/>
  <c r="DK327" i="7"/>
  <c r="DN327" i="7"/>
  <c r="DP327" i="7"/>
  <c r="DQ327" i="7"/>
  <c r="DS327" i="7"/>
  <c r="DK326" i="7"/>
  <c r="DN326" i="7"/>
  <c r="DP326" i="7"/>
  <c r="DQ326" i="7"/>
  <c r="DS326" i="7"/>
  <c r="DK325" i="7"/>
  <c r="DN325" i="7"/>
  <c r="DP325" i="7"/>
  <c r="DQ325" i="7"/>
  <c r="DS325" i="7"/>
  <c r="DK324" i="7"/>
  <c r="DN324" i="7"/>
  <c r="DP324" i="7"/>
  <c r="DQ324" i="7"/>
  <c r="DS324" i="7"/>
  <c r="DK323" i="7"/>
  <c r="DN323" i="7"/>
  <c r="DP323" i="7"/>
  <c r="DQ323" i="7"/>
  <c r="DS323" i="7"/>
  <c r="DK322" i="7"/>
  <c r="DN322" i="7"/>
  <c r="DP322" i="7"/>
  <c r="DQ322" i="7"/>
  <c r="DS322" i="7"/>
  <c r="DK321" i="7"/>
  <c r="DN321" i="7"/>
  <c r="DP321" i="7"/>
  <c r="K300" i="7"/>
  <c r="J300" i="7"/>
  <c r="L300" i="7"/>
  <c r="M300" i="7"/>
  <c r="K301" i="7"/>
  <c r="J301" i="7"/>
  <c r="L301" i="7"/>
  <c r="M301" i="7"/>
  <c r="K304" i="7"/>
  <c r="J304" i="7"/>
  <c r="L304" i="7"/>
  <c r="M304" i="7"/>
  <c r="K305" i="7"/>
  <c r="J305" i="7"/>
  <c r="L305" i="7"/>
  <c r="M305" i="7"/>
  <c r="K306" i="7"/>
  <c r="J306" i="7"/>
  <c r="L306" i="7"/>
  <c r="M306" i="7"/>
  <c r="DP318" i="7"/>
  <c r="DW321" i="7"/>
  <c r="DQ321" i="7"/>
  <c r="DS321" i="7"/>
  <c r="DS341" i="7"/>
  <c r="DU341" i="7"/>
  <c r="DW343" i="7"/>
  <c r="DK362" i="7"/>
  <c r="DN362" i="7"/>
  <c r="DP362" i="7"/>
  <c r="DQ362" i="7"/>
  <c r="DS362" i="7"/>
  <c r="DK361" i="7"/>
  <c r="DN361" i="7"/>
  <c r="DP361" i="7"/>
  <c r="DQ361" i="7"/>
  <c r="DS361" i="7"/>
  <c r="DK360" i="7"/>
  <c r="DN360" i="7"/>
  <c r="DP360" i="7"/>
  <c r="DQ360" i="7"/>
  <c r="DS360" i="7"/>
  <c r="DK359" i="7"/>
  <c r="DN359" i="7"/>
  <c r="DP359" i="7"/>
  <c r="DQ359" i="7"/>
  <c r="DS359" i="7"/>
  <c r="DK358" i="7"/>
  <c r="DN358" i="7"/>
  <c r="DP358" i="7"/>
  <c r="DQ358" i="7"/>
  <c r="DS358" i="7"/>
  <c r="DK357" i="7"/>
  <c r="DN357" i="7"/>
  <c r="DP357" i="7"/>
  <c r="DQ357" i="7"/>
  <c r="DS357" i="7"/>
  <c r="DK356" i="7"/>
  <c r="DN356" i="7"/>
  <c r="DP356" i="7"/>
  <c r="DQ356" i="7"/>
  <c r="DS356" i="7"/>
  <c r="DK355" i="7"/>
  <c r="DN355" i="7"/>
  <c r="DP355" i="7"/>
  <c r="DQ355" i="7"/>
  <c r="DS355" i="7"/>
  <c r="DK354" i="7"/>
  <c r="DN354" i="7"/>
  <c r="DP354" i="7"/>
  <c r="DQ354" i="7"/>
  <c r="DS354" i="7"/>
  <c r="DK353" i="7"/>
  <c r="DN353" i="7"/>
  <c r="DP353" i="7"/>
  <c r="DQ353" i="7"/>
  <c r="DS353" i="7"/>
  <c r="DK352" i="7"/>
  <c r="DN352" i="7"/>
  <c r="DP352" i="7"/>
  <c r="DQ352" i="7"/>
  <c r="DS352" i="7"/>
  <c r="DK351" i="7"/>
  <c r="DN351" i="7"/>
  <c r="DP351" i="7"/>
  <c r="DQ351" i="7"/>
  <c r="DS351" i="7"/>
  <c r="DK350" i="7"/>
  <c r="DN350" i="7"/>
  <c r="DP350" i="7"/>
  <c r="DQ350" i="7"/>
  <c r="DS350" i="7"/>
  <c r="DK349" i="7"/>
  <c r="DN349" i="7"/>
  <c r="DP349" i="7"/>
  <c r="DQ349" i="7"/>
  <c r="DS349" i="7"/>
  <c r="DK348" i="7"/>
  <c r="DN348" i="7"/>
  <c r="DP348" i="7"/>
  <c r="DQ348" i="7"/>
  <c r="DS348" i="7"/>
  <c r="DK347" i="7"/>
  <c r="DN347" i="7"/>
  <c r="DP347" i="7"/>
  <c r="DQ347" i="7"/>
  <c r="DS347" i="7"/>
  <c r="DK346" i="7"/>
  <c r="DN346" i="7"/>
  <c r="DP346" i="7"/>
  <c r="DQ346" i="7"/>
  <c r="DS346" i="7"/>
  <c r="DK345" i="7"/>
  <c r="DN345" i="7"/>
  <c r="DP345" i="7"/>
  <c r="DQ345" i="7"/>
  <c r="DS345" i="7"/>
  <c r="DK344" i="7"/>
  <c r="DN344" i="7"/>
  <c r="DP344" i="7"/>
  <c r="DQ344" i="7"/>
  <c r="DS344" i="7"/>
  <c r="DK343" i="7"/>
  <c r="DN343" i="7"/>
  <c r="DP343" i="7"/>
  <c r="DQ343" i="7"/>
  <c r="DS343" i="7"/>
  <c r="DS363" i="7"/>
  <c r="DU363" i="7"/>
  <c r="DL365" i="7"/>
  <c r="F371" i="7"/>
  <c r="EA340" i="7"/>
  <c r="ED340" i="7"/>
  <c r="EF340" i="7"/>
  <c r="EG340" i="7"/>
  <c r="EI340" i="7"/>
  <c r="EA339" i="7"/>
  <c r="ED339" i="7"/>
  <c r="EF339" i="7"/>
  <c r="EG339" i="7"/>
  <c r="EI339" i="7"/>
  <c r="EA338" i="7"/>
  <c r="ED338" i="7"/>
  <c r="EF338" i="7"/>
  <c r="EG338" i="7"/>
  <c r="EI338" i="7"/>
  <c r="EA337" i="7"/>
  <c r="ED337" i="7"/>
  <c r="EF337" i="7"/>
  <c r="EG337" i="7"/>
  <c r="EI337" i="7"/>
  <c r="EA336" i="7"/>
  <c r="ED336" i="7"/>
  <c r="EF336" i="7"/>
  <c r="EG336" i="7"/>
  <c r="EI336" i="7"/>
  <c r="EA335" i="7"/>
  <c r="ED335" i="7"/>
  <c r="EF335" i="7"/>
  <c r="EG335" i="7"/>
  <c r="EI335" i="7"/>
  <c r="EA334" i="7"/>
  <c r="ED334" i="7"/>
  <c r="EF334" i="7"/>
  <c r="EG334" i="7"/>
  <c r="EI334" i="7"/>
  <c r="EA333" i="7"/>
  <c r="ED333" i="7"/>
  <c r="EF333" i="7"/>
  <c r="EG333" i="7"/>
  <c r="EI333" i="7"/>
  <c r="EA332" i="7"/>
  <c r="ED332" i="7"/>
  <c r="EF332" i="7"/>
  <c r="EG332" i="7"/>
  <c r="EI332" i="7"/>
  <c r="EA331" i="7"/>
  <c r="ED331" i="7"/>
  <c r="EF331" i="7"/>
  <c r="EG331" i="7"/>
  <c r="EI331" i="7"/>
  <c r="EA330" i="7"/>
  <c r="ED330" i="7"/>
  <c r="EF330" i="7"/>
  <c r="EG330" i="7"/>
  <c r="EI330" i="7"/>
  <c r="EA329" i="7"/>
  <c r="ED329" i="7"/>
  <c r="EF329" i="7"/>
  <c r="EG329" i="7"/>
  <c r="EI329" i="7"/>
  <c r="EA328" i="7"/>
  <c r="ED328" i="7"/>
  <c r="EF328" i="7"/>
  <c r="EG328" i="7"/>
  <c r="EI328" i="7"/>
  <c r="EA327" i="7"/>
  <c r="ED327" i="7"/>
  <c r="EF327" i="7"/>
  <c r="EG327" i="7"/>
  <c r="EI327" i="7"/>
  <c r="EA326" i="7"/>
  <c r="ED326" i="7"/>
  <c r="EF326" i="7"/>
  <c r="EG326" i="7"/>
  <c r="EI326" i="7"/>
  <c r="EA325" i="7"/>
  <c r="ED325" i="7"/>
  <c r="EF325" i="7"/>
  <c r="EG325" i="7"/>
  <c r="EI325" i="7"/>
  <c r="EA324" i="7"/>
  <c r="ED324" i="7"/>
  <c r="EF324" i="7"/>
  <c r="EG324" i="7"/>
  <c r="EI324" i="7"/>
  <c r="EA323" i="7"/>
  <c r="ED323" i="7"/>
  <c r="EF323" i="7"/>
  <c r="EG323" i="7"/>
  <c r="EI323" i="7"/>
  <c r="EA322" i="7"/>
  <c r="ED322" i="7"/>
  <c r="EF322" i="7"/>
  <c r="EG322" i="7"/>
  <c r="EI322" i="7"/>
  <c r="EA321" i="7"/>
  <c r="ED321" i="7"/>
  <c r="EF321" i="7"/>
  <c r="K307" i="7"/>
  <c r="J307" i="7"/>
  <c r="L307" i="7"/>
  <c r="M307" i="7"/>
  <c r="EF318" i="7"/>
  <c r="EM321" i="7"/>
  <c r="EG321" i="7"/>
  <c r="EI321" i="7"/>
  <c r="EI341" i="7"/>
  <c r="EK341" i="7"/>
  <c r="EM343" i="7"/>
  <c r="EA362" i="7"/>
  <c r="ED362" i="7"/>
  <c r="EF362" i="7"/>
  <c r="EG362" i="7"/>
  <c r="EI362" i="7"/>
  <c r="EA361" i="7"/>
  <c r="ED361" i="7"/>
  <c r="EF361" i="7"/>
  <c r="EG361" i="7"/>
  <c r="EI361" i="7"/>
  <c r="EA360" i="7"/>
  <c r="ED360" i="7"/>
  <c r="EF360" i="7"/>
  <c r="EG360" i="7"/>
  <c r="EI360" i="7"/>
  <c r="EA359" i="7"/>
  <c r="ED359" i="7"/>
  <c r="EF359" i="7"/>
  <c r="EG359" i="7"/>
  <c r="EI359" i="7"/>
  <c r="EA358" i="7"/>
  <c r="ED358" i="7"/>
  <c r="EF358" i="7"/>
  <c r="EG358" i="7"/>
  <c r="EI358" i="7"/>
  <c r="EA357" i="7"/>
  <c r="ED357" i="7"/>
  <c r="EF357" i="7"/>
  <c r="EG357" i="7"/>
  <c r="EI357" i="7"/>
  <c r="EA356" i="7"/>
  <c r="ED356" i="7"/>
  <c r="EF356" i="7"/>
  <c r="EG356" i="7"/>
  <c r="EI356" i="7"/>
  <c r="EA355" i="7"/>
  <c r="ED355" i="7"/>
  <c r="EF355" i="7"/>
  <c r="EG355" i="7"/>
  <c r="EI355" i="7"/>
  <c r="EA354" i="7"/>
  <c r="ED354" i="7"/>
  <c r="EF354" i="7"/>
  <c r="EG354" i="7"/>
  <c r="EI354" i="7"/>
  <c r="EA353" i="7"/>
  <c r="ED353" i="7"/>
  <c r="EF353" i="7"/>
  <c r="EG353" i="7"/>
  <c r="EI353" i="7"/>
  <c r="EA352" i="7"/>
  <c r="ED352" i="7"/>
  <c r="EF352" i="7"/>
  <c r="EG352" i="7"/>
  <c r="EI352" i="7"/>
  <c r="EA351" i="7"/>
  <c r="ED351" i="7"/>
  <c r="EF351" i="7"/>
  <c r="EG351" i="7"/>
  <c r="EI351" i="7"/>
  <c r="EA350" i="7"/>
  <c r="ED350" i="7"/>
  <c r="EF350" i="7"/>
  <c r="EG350" i="7"/>
  <c r="EI350" i="7"/>
  <c r="EA349" i="7"/>
  <c r="ED349" i="7"/>
  <c r="EF349" i="7"/>
  <c r="EG349" i="7"/>
  <c r="EI349" i="7"/>
  <c r="EA348" i="7"/>
  <c r="ED348" i="7"/>
  <c r="EF348" i="7"/>
  <c r="EG348" i="7"/>
  <c r="EI348" i="7"/>
  <c r="EA347" i="7"/>
  <c r="ED347" i="7"/>
  <c r="EF347" i="7"/>
  <c r="EG347" i="7"/>
  <c r="EI347" i="7"/>
  <c r="EA346" i="7"/>
  <c r="ED346" i="7"/>
  <c r="EF346" i="7"/>
  <c r="EG346" i="7"/>
  <c r="EI346" i="7"/>
  <c r="EA345" i="7"/>
  <c r="ED345" i="7"/>
  <c r="EF345" i="7"/>
  <c r="EG345" i="7"/>
  <c r="EI345" i="7"/>
  <c r="EA344" i="7"/>
  <c r="ED344" i="7"/>
  <c r="EF344" i="7"/>
  <c r="EG344" i="7"/>
  <c r="EI344" i="7"/>
  <c r="EA343" i="7"/>
  <c r="ED343" i="7"/>
  <c r="EF343" i="7"/>
  <c r="EG343" i="7"/>
  <c r="EI343" i="7"/>
  <c r="EI363" i="7"/>
  <c r="EK363" i="7"/>
  <c r="EB365" i="7"/>
  <c r="F372" i="7"/>
  <c r="C384" i="7"/>
  <c r="D384" i="7"/>
  <c r="N384" i="7"/>
  <c r="G384" i="7"/>
  <c r="P384" i="7"/>
  <c r="H384" i="7"/>
  <c r="F384" i="7"/>
  <c r="C383" i="7"/>
  <c r="D383" i="7"/>
  <c r="O384" i="7"/>
  <c r="N383" i="7"/>
  <c r="G383" i="7"/>
  <c r="P383" i="7"/>
  <c r="H383" i="7"/>
  <c r="F383" i="7"/>
  <c r="CU340" i="7"/>
  <c r="CX340" i="7"/>
  <c r="CZ340" i="7"/>
  <c r="DA340" i="7"/>
  <c r="DC340" i="7"/>
  <c r="CU339" i="7"/>
  <c r="CX339" i="7"/>
  <c r="CZ339" i="7"/>
  <c r="DA339" i="7"/>
  <c r="DC339" i="7"/>
  <c r="CU338" i="7"/>
  <c r="CX338" i="7"/>
  <c r="CZ338" i="7"/>
  <c r="DA338" i="7"/>
  <c r="DC338" i="7"/>
  <c r="CU337" i="7"/>
  <c r="CX337" i="7"/>
  <c r="CZ337" i="7"/>
  <c r="DA337" i="7"/>
  <c r="DC337" i="7"/>
  <c r="CU336" i="7"/>
  <c r="CX336" i="7"/>
  <c r="CZ336" i="7"/>
  <c r="DA336" i="7"/>
  <c r="DC336" i="7"/>
  <c r="CU335" i="7"/>
  <c r="CX335" i="7"/>
  <c r="CZ335" i="7"/>
  <c r="DA335" i="7"/>
  <c r="DC335" i="7"/>
  <c r="CU334" i="7"/>
  <c r="CX334" i="7"/>
  <c r="CZ334" i="7"/>
  <c r="DA334" i="7"/>
  <c r="DC334" i="7"/>
  <c r="CU333" i="7"/>
  <c r="CX333" i="7"/>
  <c r="CZ333" i="7"/>
  <c r="DA333" i="7"/>
  <c r="DC333" i="7"/>
  <c r="CU332" i="7"/>
  <c r="CX332" i="7"/>
  <c r="CZ332" i="7"/>
  <c r="DA332" i="7"/>
  <c r="DC332" i="7"/>
  <c r="CU331" i="7"/>
  <c r="CX331" i="7"/>
  <c r="CZ331" i="7"/>
  <c r="DA331" i="7"/>
  <c r="DC331" i="7"/>
  <c r="CU330" i="7"/>
  <c r="CX330" i="7"/>
  <c r="CZ330" i="7"/>
  <c r="DA330" i="7"/>
  <c r="DC330" i="7"/>
  <c r="CU329" i="7"/>
  <c r="CX329" i="7"/>
  <c r="CZ329" i="7"/>
  <c r="DA329" i="7"/>
  <c r="DC329" i="7"/>
  <c r="CU328" i="7"/>
  <c r="CX328" i="7"/>
  <c r="CZ328" i="7"/>
  <c r="DA328" i="7"/>
  <c r="DC328" i="7"/>
  <c r="CU327" i="7"/>
  <c r="CX327" i="7"/>
  <c r="CZ327" i="7"/>
  <c r="DA327" i="7"/>
  <c r="DC327" i="7"/>
  <c r="CU326" i="7"/>
  <c r="CX326" i="7"/>
  <c r="CZ326" i="7"/>
  <c r="DA326" i="7"/>
  <c r="DC326" i="7"/>
  <c r="CU325" i="7"/>
  <c r="CX325" i="7"/>
  <c r="CZ325" i="7"/>
  <c r="DA325" i="7"/>
  <c r="DC325" i="7"/>
  <c r="CU324" i="7"/>
  <c r="CX324" i="7"/>
  <c r="CZ324" i="7"/>
  <c r="DA324" i="7"/>
  <c r="DC324" i="7"/>
  <c r="CU323" i="7"/>
  <c r="CX323" i="7"/>
  <c r="CZ323" i="7"/>
  <c r="DA323" i="7"/>
  <c r="DC323" i="7"/>
  <c r="CU322" i="7"/>
  <c r="CX322" i="7"/>
  <c r="CZ322" i="7"/>
  <c r="DA322" i="7"/>
  <c r="DC322" i="7"/>
  <c r="CU321" i="7"/>
  <c r="CX321" i="7"/>
  <c r="CZ321" i="7"/>
  <c r="CZ318" i="7"/>
  <c r="DG321" i="7"/>
  <c r="DA321" i="7"/>
  <c r="DC321" i="7"/>
  <c r="DC341" i="7"/>
  <c r="DE341" i="7"/>
  <c r="DG343" i="7"/>
  <c r="CU362" i="7"/>
  <c r="CX362" i="7"/>
  <c r="CZ362" i="7"/>
  <c r="DA362" i="7"/>
  <c r="DC362" i="7"/>
  <c r="CU361" i="7"/>
  <c r="CX361" i="7"/>
  <c r="CZ361" i="7"/>
  <c r="DA361" i="7"/>
  <c r="DC361" i="7"/>
  <c r="CU360" i="7"/>
  <c r="CX360" i="7"/>
  <c r="CZ360" i="7"/>
  <c r="DA360" i="7"/>
  <c r="DC360" i="7"/>
  <c r="CU359" i="7"/>
  <c r="CX359" i="7"/>
  <c r="CZ359" i="7"/>
  <c r="DA359" i="7"/>
  <c r="DC359" i="7"/>
  <c r="CU358" i="7"/>
  <c r="CX358" i="7"/>
  <c r="CZ358" i="7"/>
  <c r="DA358" i="7"/>
  <c r="DC358" i="7"/>
  <c r="CU357" i="7"/>
  <c r="CX357" i="7"/>
  <c r="CZ357" i="7"/>
  <c r="DA357" i="7"/>
  <c r="DC357" i="7"/>
  <c r="CU356" i="7"/>
  <c r="CX356" i="7"/>
  <c r="CZ356" i="7"/>
  <c r="DA356" i="7"/>
  <c r="DC356" i="7"/>
  <c r="CU355" i="7"/>
  <c r="CX355" i="7"/>
  <c r="CZ355" i="7"/>
  <c r="DA355" i="7"/>
  <c r="DC355" i="7"/>
  <c r="CU354" i="7"/>
  <c r="CX354" i="7"/>
  <c r="CZ354" i="7"/>
  <c r="DA354" i="7"/>
  <c r="DC354" i="7"/>
  <c r="CU353" i="7"/>
  <c r="CX353" i="7"/>
  <c r="CZ353" i="7"/>
  <c r="DA353" i="7"/>
  <c r="DC353" i="7"/>
  <c r="CU352" i="7"/>
  <c r="CX352" i="7"/>
  <c r="CZ352" i="7"/>
  <c r="DA352" i="7"/>
  <c r="DC352" i="7"/>
  <c r="CU351" i="7"/>
  <c r="CX351" i="7"/>
  <c r="CZ351" i="7"/>
  <c r="DA351" i="7"/>
  <c r="DC351" i="7"/>
  <c r="CU350" i="7"/>
  <c r="CX350" i="7"/>
  <c r="CZ350" i="7"/>
  <c r="DA350" i="7"/>
  <c r="DC350" i="7"/>
  <c r="CU349" i="7"/>
  <c r="CX349" i="7"/>
  <c r="CZ349" i="7"/>
  <c r="DA349" i="7"/>
  <c r="DC349" i="7"/>
  <c r="CU348" i="7"/>
  <c r="CX348" i="7"/>
  <c r="CZ348" i="7"/>
  <c r="DA348" i="7"/>
  <c r="DC348" i="7"/>
  <c r="CU347" i="7"/>
  <c r="CX347" i="7"/>
  <c r="CZ347" i="7"/>
  <c r="DA347" i="7"/>
  <c r="DC347" i="7"/>
  <c r="CU346" i="7"/>
  <c r="CX346" i="7"/>
  <c r="CZ346" i="7"/>
  <c r="DA346" i="7"/>
  <c r="DC346" i="7"/>
  <c r="CU345" i="7"/>
  <c r="CX345" i="7"/>
  <c r="CZ345" i="7"/>
  <c r="DA345" i="7"/>
  <c r="DC345" i="7"/>
  <c r="CU344" i="7"/>
  <c r="CX344" i="7"/>
  <c r="CZ344" i="7"/>
  <c r="DA344" i="7"/>
  <c r="DC344" i="7"/>
  <c r="CU343" i="7"/>
  <c r="CX343" i="7"/>
  <c r="CZ343" i="7"/>
  <c r="DA343" i="7"/>
  <c r="DC343" i="7"/>
  <c r="DC363" i="7"/>
  <c r="DE363" i="7"/>
  <c r="CV365" i="7"/>
  <c r="F370" i="7"/>
  <c r="C382" i="7"/>
  <c r="D382" i="7"/>
  <c r="G382" i="7"/>
  <c r="H382" i="7"/>
  <c r="O383" i="7"/>
  <c r="N382" i="7"/>
  <c r="P382" i="7"/>
  <c r="F382" i="7"/>
  <c r="CE340" i="7"/>
  <c r="CH340" i="7"/>
  <c r="CJ340" i="7"/>
  <c r="CK340" i="7"/>
  <c r="CM340" i="7"/>
  <c r="CE339" i="7"/>
  <c r="CH339" i="7"/>
  <c r="CJ339" i="7"/>
  <c r="CK339" i="7"/>
  <c r="CM339" i="7"/>
  <c r="CE338" i="7"/>
  <c r="CH338" i="7"/>
  <c r="CJ338" i="7"/>
  <c r="CK338" i="7"/>
  <c r="CM338" i="7"/>
  <c r="CE337" i="7"/>
  <c r="CH337" i="7"/>
  <c r="CJ337" i="7"/>
  <c r="CK337" i="7"/>
  <c r="CM337" i="7"/>
  <c r="CE336" i="7"/>
  <c r="CH336" i="7"/>
  <c r="CJ336" i="7"/>
  <c r="CK336" i="7"/>
  <c r="CM336" i="7"/>
  <c r="CE335" i="7"/>
  <c r="CH335" i="7"/>
  <c r="CJ335" i="7"/>
  <c r="CK335" i="7"/>
  <c r="CM335" i="7"/>
  <c r="CE334" i="7"/>
  <c r="CH334" i="7"/>
  <c r="CJ334" i="7"/>
  <c r="CK334" i="7"/>
  <c r="CM334" i="7"/>
  <c r="CE333" i="7"/>
  <c r="CH333" i="7"/>
  <c r="CJ333" i="7"/>
  <c r="CK333" i="7"/>
  <c r="CM333" i="7"/>
  <c r="CE332" i="7"/>
  <c r="CH332" i="7"/>
  <c r="CJ332" i="7"/>
  <c r="CK332" i="7"/>
  <c r="CM332" i="7"/>
  <c r="CE331" i="7"/>
  <c r="CH331" i="7"/>
  <c r="CJ331" i="7"/>
  <c r="CK331" i="7"/>
  <c r="CM331" i="7"/>
  <c r="CE330" i="7"/>
  <c r="CH330" i="7"/>
  <c r="CJ330" i="7"/>
  <c r="CK330" i="7"/>
  <c r="CM330" i="7"/>
  <c r="CE329" i="7"/>
  <c r="CH329" i="7"/>
  <c r="CJ329" i="7"/>
  <c r="CK329" i="7"/>
  <c r="CM329" i="7"/>
  <c r="CE328" i="7"/>
  <c r="CH328" i="7"/>
  <c r="CJ328" i="7"/>
  <c r="CK328" i="7"/>
  <c r="CM328" i="7"/>
  <c r="CE327" i="7"/>
  <c r="CH327" i="7"/>
  <c r="CJ327" i="7"/>
  <c r="CK327" i="7"/>
  <c r="CM327" i="7"/>
  <c r="CE326" i="7"/>
  <c r="CH326" i="7"/>
  <c r="CJ326" i="7"/>
  <c r="CK326" i="7"/>
  <c r="CM326" i="7"/>
  <c r="CE325" i="7"/>
  <c r="CH325" i="7"/>
  <c r="CJ325" i="7"/>
  <c r="CK325" i="7"/>
  <c r="CM325" i="7"/>
  <c r="CE324" i="7"/>
  <c r="CH324" i="7"/>
  <c r="CJ324" i="7"/>
  <c r="CK324" i="7"/>
  <c r="CM324" i="7"/>
  <c r="CE323" i="7"/>
  <c r="CH323" i="7"/>
  <c r="CJ323" i="7"/>
  <c r="CK323" i="7"/>
  <c r="CM323" i="7"/>
  <c r="CE322" i="7"/>
  <c r="CH322" i="7"/>
  <c r="CJ322" i="7"/>
  <c r="CK322" i="7"/>
  <c r="CM322" i="7"/>
  <c r="CE321" i="7"/>
  <c r="CH321" i="7"/>
  <c r="CJ321" i="7"/>
  <c r="CJ318" i="7"/>
  <c r="CQ321" i="7"/>
  <c r="CK321" i="7"/>
  <c r="CM321" i="7"/>
  <c r="CM341" i="7"/>
  <c r="CO341" i="7"/>
  <c r="CQ343" i="7"/>
  <c r="CE362" i="7"/>
  <c r="CH362" i="7"/>
  <c r="CJ362" i="7"/>
  <c r="CK362" i="7"/>
  <c r="CM362" i="7"/>
  <c r="CE361" i="7"/>
  <c r="CH361" i="7"/>
  <c r="CJ361" i="7"/>
  <c r="CK361" i="7"/>
  <c r="CM361" i="7"/>
  <c r="CE360" i="7"/>
  <c r="CH360" i="7"/>
  <c r="CJ360" i="7"/>
  <c r="CK360" i="7"/>
  <c r="CM360" i="7"/>
  <c r="CE359" i="7"/>
  <c r="CH359" i="7"/>
  <c r="CJ359" i="7"/>
  <c r="CK359" i="7"/>
  <c r="CM359" i="7"/>
  <c r="CE358" i="7"/>
  <c r="CH358" i="7"/>
  <c r="CJ358" i="7"/>
  <c r="CK358" i="7"/>
  <c r="CM358" i="7"/>
  <c r="CE357" i="7"/>
  <c r="CH357" i="7"/>
  <c r="CJ357" i="7"/>
  <c r="CK357" i="7"/>
  <c r="CM357" i="7"/>
  <c r="CE356" i="7"/>
  <c r="CH356" i="7"/>
  <c r="CJ356" i="7"/>
  <c r="CK356" i="7"/>
  <c r="CM356" i="7"/>
  <c r="CE355" i="7"/>
  <c r="CH355" i="7"/>
  <c r="CJ355" i="7"/>
  <c r="CK355" i="7"/>
  <c r="CM355" i="7"/>
  <c r="CE354" i="7"/>
  <c r="CH354" i="7"/>
  <c r="CJ354" i="7"/>
  <c r="CK354" i="7"/>
  <c r="CM354" i="7"/>
  <c r="CE353" i="7"/>
  <c r="CH353" i="7"/>
  <c r="CJ353" i="7"/>
  <c r="CK353" i="7"/>
  <c r="CM353" i="7"/>
  <c r="CE352" i="7"/>
  <c r="CH352" i="7"/>
  <c r="CJ352" i="7"/>
  <c r="CK352" i="7"/>
  <c r="CM352" i="7"/>
  <c r="CE351" i="7"/>
  <c r="CH351" i="7"/>
  <c r="CJ351" i="7"/>
  <c r="CK351" i="7"/>
  <c r="CM351" i="7"/>
  <c r="CE350" i="7"/>
  <c r="CH350" i="7"/>
  <c r="CJ350" i="7"/>
  <c r="CK350" i="7"/>
  <c r="CM350" i="7"/>
  <c r="CE349" i="7"/>
  <c r="CH349" i="7"/>
  <c r="CJ349" i="7"/>
  <c r="CK349" i="7"/>
  <c r="CM349" i="7"/>
  <c r="CE348" i="7"/>
  <c r="CH348" i="7"/>
  <c r="CJ348" i="7"/>
  <c r="CK348" i="7"/>
  <c r="CM348" i="7"/>
  <c r="CE347" i="7"/>
  <c r="CH347" i="7"/>
  <c r="CJ347" i="7"/>
  <c r="CK347" i="7"/>
  <c r="CM347" i="7"/>
  <c r="CE346" i="7"/>
  <c r="CH346" i="7"/>
  <c r="CJ346" i="7"/>
  <c r="CK346" i="7"/>
  <c r="CM346" i="7"/>
  <c r="CE345" i="7"/>
  <c r="CH345" i="7"/>
  <c r="CJ345" i="7"/>
  <c r="CK345" i="7"/>
  <c r="CM345" i="7"/>
  <c r="CE344" i="7"/>
  <c r="CH344" i="7"/>
  <c r="CJ344" i="7"/>
  <c r="CK344" i="7"/>
  <c r="CM344" i="7"/>
  <c r="CE343" i="7"/>
  <c r="CH343" i="7"/>
  <c r="CJ343" i="7"/>
  <c r="CK343" i="7"/>
  <c r="CM343" i="7"/>
  <c r="CM363" i="7"/>
  <c r="CO363" i="7"/>
  <c r="CF365" i="7"/>
  <c r="F369" i="7"/>
  <c r="C381" i="7"/>
  <c r="D381" i="7"/>
  <c r="O382" i="7"/>
  <c r="N381" i="7"/>
  <c r="G381" i="7"/>
  <c r="P381" i="7"/>
  <c r="H381" i="7"/>
  <c r="F381" i="7"/>
  <c r="BO340" i="7"/>
  <c r="BR340" i="7"/>
  <c r="BT340" i="7"/>
  <c r="BU340" i="7"/>
  <c r="BW340" i="7"/>
  <c r="BO339" i="7"/>
  <c r="BR339" i="7"/>
  <c r="BT339" i="7"/>
  <c r="BU339" i="7"/>
  <c r="BW339" i="7"/>
  <c r="BO338" i="7"/>
  <c r="BR338" i="7"/>
  <c r="BT338" i="7"/>
  <c r="BU338" i="7"/>
  <c r="BW338" i="7"/>
  <c r="BO337" i="7"/>
  <c r="BR337" i="7"/>
  <c r="BT337" i="7"/>
  <c r="BU337" i="7"/>
  <c r="BW337" i="7"/>
  <c r="BO336" i="7"/>
  <c r="BR336" i="7"/>
  <c r="BT336" i="7"/>
  <c r="BU336" i="7"/>
  <c r="BW336" i="7"/>
  <c r="BO335" i="7"/>
  <c r="BR335" i="7"/>
  <c r="BT335" i="7"/>
  <c r="BU335" i="7"/>
  <c r="BW335" i="7"/>
  <c r="BO334" i="7"/>
  <c r="BR334" i="7"/>
  <c r="BT334" i="7"/>
  <c r="BU334" i="7"/>
  <c r="BW334" i="7"/>
  <c r="BO333" i="7"/>
  <c r="BR333" i="7"/>
  <c r="BT333" i="7"/>
  <c r="BU333" i="7"/>
  <c r="BW333" i="7"/>
  <c r="BO332" i="7"/>
  <c r="BR332" i="7"/>
  <c r="BT332" i="7"/>
  <c r="BU332" i="7"/>
  <c r="BW332" i="7"/>
  <c r="BO331" i="7"/>
  <c r="BR331" i="7"/>
  <c r="BT331" i="7"/>
  <c r="BU331" i="7"/>
  <c r="BW331" i="7"/>
  <c r="BO330" i="7"/>
  <c r="BR330" i="7"/>
  <c r="BT330" i="7"/>
  <c r="BU330" i="7"/>
  <c r="BW330" i="7"/>
  <c r="BO329" i="7"/>
  <c r="BR329" i="7"/>
  <c r="BT329" i="7"/>
  <c r="BU329" i="7"/>
  <c r="BW329" i="7"/>
  <c r="BO328" i="7"/>
  <c r="BR328" i="7"/>
  <c r="BT328" i="7"/>
  <c r="BU328" i="7"/>
  <c r="BW328" i="7"/>
  <c r="BO327" i="7"/>
  <c r="BR327" i="7"/>
  <c r="BT327" i="7"/>
  <c r="BU327" i="7"/>
  <c r="BW327" i="7"/>
  <c r="BO326" i="7"/>
  <c r="BR326" i="7"/>
  <c r="BT326" i="7"/>
  <c r="BU326" i="7"/>
  <c r="BW326" i="7"/>
  <c r="BO325" i="7"/>
  <c r="BR325" i="7"/>
  <c r="BT325" i="7"/>
  <c r="BU325" i="7"/>
  <c r="BW325" i="7"/>
  <c r="BO324" i="7"/>
  <c r="BR324" i="7"/>
  <c r="BT324" i="7"/>
  <c r="BU324" i="7"/>
  <c r="BW324" i="7"/>
  <c r="BO323" i="7"/>
  <c r="BR323" i="7"/>
  <c r="BT323" i="7"/>
  <c r="BU323" i="7"/>
  <c r="BW323" i="7"/>
  <c r="BO322" i="7"/>
  <c r="BR322" i="7"/>
  <c r="BT322" i="7"/>
  <c r="BU322" i="7"/>
  <c r="BW322" i="7"/>
  <c r="BO321" i="7"/>
  <c r="BR321" i="7"/>
  <c r="BT321" i="7"/>
  <c r="K302" i="7"/>
  <c r="J302" i="7"/>
  <c r="L302" i="7"/>
  <c r="M302" i="7"/>
  <c r="K303" i="7"/>
  <c r="J303" i="7"/>
  <c r="L303" i="7"/>
  <c r="M303" i="7"/>
  <c r="BT318" i="7"/>
  <c r="CA321" i="7"/>
  <c r="BU321" i="7"/>
  <c r="BW321" i="7"/>
  <c r="BW341" i="7"/>
  <c r="BY341" i="7"/>
  <c r="CA343" i="7"/>
  <c r="BO362" i="7"/>
  <c r="BR362" i="7"/>
  <c r="BT362" i="7"/>
  <c r="BU362" i="7"/>
  <c r="BW362" i="7"/>
  <c r="BO361" i="7"/>
  <c r="BR361" i="7"/>
  <c r="BT361" i="7"/>
  <c r="BU361" i="7"/>
  <c r="BW361" i="7"/>
  <c r="BO360" i="7"/>
  <c r="BR360" i="7"/>
  <c r="BT360" i="7"/>
  <c r="BU360" i="7"/>
  <c r="BW360" i="7"/>
  <c r="BO359" i="7"/>
  <c r="BR359" i="7"/>
  <c r="BT359" i="7"/>
  <c r="BU359" i="7"/>
  <c r="BW359" i="7"/>
  <c r="BO358" i="7"/>
  <c r="BR358" i="7"/>
  <c r="BT358" i="7"/>
  <c r="BU358" i="7"/>
  <c r="BW358" i="7"/>
  <c r="BO357" i="7"/>
  <c r="BR357" i="7"/>
  <c r="BT357" i="7"/>
  <c r="BU357" i="7"/>
  <c r="BW357" i="7"/>
  <c r="BO356" i="7"/>
  <c r="BR356" i="7"/>
  <c r="BT356" i="7"/>
  <c r="BU356" i="7"/>
  <c r="BW356" i="7"/>
  <c r="BO355" i="7"/>
  <c r="BR355" i="7"/>
  <c r="BT355" i="7"/>
  <c r="BU355" i="7"/>
  <c r="BW355" i="7"/>
  <c r="BO354" i="7"/>
  <c r="BR354" i="7"/>
  <c r="BT354" i="7"/>
  <c r="BU354" i="7"/>
  <c r="BW354" i="7"/>
  <c r="BO353" i="7"/>
  <c r="BR353" i="7"/>
  <c r="BT353" i="7"/>
  <c r="BU353" i="7"/>
  <c r="BW353" i="7"/>
  <c r="BO352" i="7"/>
  <c r="BR352" i="7"/>
  <c r="BT352" i="7"/>
  <c r="BU352" i="7"/>
  <c r="BW352" i="7"/>
  <c r="BO351" i="7"/>
  <c r="BR351" i="7"/>
  <c r="BT351" i="7"/>
  <c r="BU351" i="7"/>
  <c r="BW351" i="7"/>
  <c r="BO350" i="7"/>
  <c r="BR350" i="7"/>
  <c r="BT350" i="7"/>
  <c r="BU350" i="7"/>
  <c r="BW350" i="7"/>
  <c r="BO349" i="7"/>
  <c r="BR349" i="7"/>
  <c r="BT349" i="7"/>
  <c r="BU349" i="7"/>
  <c r="BW349" i="7"/>
  <c r="BO348" i="7"/>
  <c r="BR348" i="7"/>
  <c r="BT348" i="7"/>
  <c r="BU348" i="7"/>
  <c r="BW348" i="7"/>
  <c r="BO347" i="7"/>
  <c r="BR347" i="7"/>
  <c r="BT347" i="7"/>
  <c r="BU347" i="7"/>
  <c r="BW347" i="7"/>
  <c r="BO346" i="7"/>
  <c r="BR346" i="7"/>
  <c r="BT346" i="7"/>
  <c r="BU346" i="7"/>
  <c r="BW346" i="7"/>
  <c r="BO345" i="7"/>
  <c r="BR345" i="7"/>
  <c r="BT345" i="7"/>
  <c r="BU345" i="7"/>
  <c r="BW345" i="7"/>
  <c r="BO344" i="7"/>
  <c r="BR344" i="7"/>
  <c r="BT344" i="7"/>
  <c r="BU344" i="7"/>
  <c r="BW344" i="7"/>
  <c r="BO343" i="7"/>
  <c r="BR343" i="7"/>
  <c r="BT343" i="7"/>
  <c r="BU343" i="7"/>
  <c r="BW343" i="7"/>
  <c r="BW363" i="7"/>
  <c r="BY363" i="7"/>
  <c r="BP365" i="7"/>
  <c r="C373" i="7"/>
  <c r="C380" i="7"/>
  <c r="D380" i="7"/>
  <c r="N380" i="7"/>
  <c r="G380" i="7"/>
  <c r="P380" i="7"/>
  <c r="H380" i="7"/>
  <c r="F380" i="7"/>
  <c r="AY340" i="7"/>
  <c r="BB340" i="7"/>
  <c r="BD340" i="7"/>
  <c r="BE340" i="7"/>
  <c r="BG340" i="7"/>
  <c r="AY339" i="7"/>
  <c r="BB339" i="7"/>
  <c r="BD339" i="7"/>
  <c r="BE339" i="7"/>
  <c r="BG339" i="7"/>
  <c r="AY338" i="7"/>
  <c r="BB338" i="7"/>
  <c r="BD338" i="7"/>
  <c r="BE338" i="7"/>
  <c r="BG338" i="7"/>
  <c r="AY337" i="7"/>
  <c r="BB337" i="7"/>
  <c r="BD337" i="7"/>
  <c r="BE337" i="7"/>
  <c r="BG337" i="7"/>
  <c r="AY336" i="7"/>
  <c r="BB336" i="7"/>
  <c r="BD336" i="7"/>
  <c r="BE336" i="7"/>
  <c r="BG336" i="7"/>
  <c r="AY335" i="7"/>
  <c r="BB335" i="7"/>
  <c r="BD335" i="7"/>
  <c r="BE335" i="7"/>
  <c r="BG335" i="7"/>
  <c r="AY334" i="7"/>
  <c r="BB334" i="7"/>
  <c r="BD334" i="7"/>
  <c r="BE334" i="7"/>
  <c r="BG334" i="7"/>
  <c r="AY333" i="7"/>
  <c r="BB333" i="7"/>
  <c r="BD333" i="7"/>
  <c r="BE333" i="7"/>
  <c r="BG333" i="7"/>
  <c r="AY332" i="7"/>
  <c r="BB332" i="7"/>
  <c r="BD332" i="7"/>
  <c r="BE332" i="7"/>
  <c r="BG332" i="7"/>
  <c r="AY331" i="7"/>
  <c r="BB331" i="7"/>
  <c r="BD331" i="7"/>
  <c r="BE331" i="7"/>
  <c r="BG331" i="7"/>
  <c r="AY330" i="7"/>
  <c r="BB330" i="7"/>
  <c r="BD330" i="7"/>
  <c r="BE330" i="7"/>
  <c r="BG330" i="7"/>
  <c r="AY329" i="7"/>
  <c r="BB329" i="7"/>
  <c r="BD329" i="7"/>
  <c r="BE329" i="7"/>
  <c r="BG329" i="7"/>
  <c r="AY328" i="7"/>
  <c r="BB328" i="7"/>
  <c r="BD328" i="7"/>
  <c r="BE328" i="7"/>
  <c r="BG328" i="7"/>
  <c r="AY327" i="7"/>
  <c r="BB327" i="7"/>
  <c r="BD327" i="7"/>
  <c r="BE327" i="7"/>
  <c r="BG327" i="7"/>
  <c r="AY326" i="7"/>
  <c r="BB326" i="7"/>
  <c r="BD326" i="7"/>
  <c r="BE326" i="7"/>
  <c r="BG326" i="7"/>
  <c r="AY325" i="7"/>
  <c r="BB325" i="7"/>
  <c r="BD325" i="7"/>
  <c r="BE325" i="7"/>
  <c r="BG325" i="7"/>
  <c r="AY324" i="7"/>
  <c r="BB324" i="7"/>
  <c r="BD324" i="7"/>
  <c r="BE324" i="7"/>
  <c r="BG324" i="7"/>
  <c r="AY323" i="7"/>
  <c r="BB323" i="7"/>
  <c r="BD323" i="7"/>
  <c r="BE323" i="7"/>
  <c r="BG323" i="7"/>
  <c r="AY322" i="7"/>
  <c r="BB322" i="7"/>
  <c r="BD322" i="7"/>
  <c r="BE322" i="7"/>
  <c r="BG322" i="7"/>
  <c r="AY321" i="7"/>
  <c r="BB321" i="7"/>
  <c r="BD321" i="7"/>
  <c r="BD318" i="7"/>
  <c r="BK321" i="7"/>
  <c r="BE321" i="7"/>
  <c r="BG321" i="7"/>
  <c r="BG341" i="7"/>
  <c r="BI341" i="7"/>
  <c r="BK343" i="7"/>
  <c r="AY362" i="7"/>
  <c r="BB362" i="7"/>
  <c r="BD362" i="7"/>
  <c r="BE362" i="7"/>
  <c r="BG362" i="7"/>
  <c r="AY361" i="7"/>
  <c r="BB361" i="7"/>
  <c r="BD361" i="7"/>
  <c r="BE361" i="7"/>
  <c r="BG361" i="7"/>
  <c r="AY360" i="7"/>
  <c r="BB360" i="7"/>
  <c r="BD360" i="7"/>
  <c r="BE360" i="7"/>
  <c r="BG360" i="7"/>
  <c r="AY359" i="7"/>
  <c r="BB359" i="7"/>
  <c r="BD359" i="7"/>
  <c r="BE359" i="7"/>
  <c r="BG359" i="7"/>
  <c r="AY358" i="7"/>
  <c r="BB358" i="7"/>
  <c r="BD358" i="7"/>
  <c r="BE358" i="7"/>
  <c r="BG358" i="7"/>
  <c r="AY357" i="7"/>
  <c r="BB357" i="7"/>
  <c r="BD357" i="7"/>
  <c r="BE357" i="7"/>
  <c r="BG357" i="7"/>
  <c r="AY356" i="7"/>
  <c r="BB356" i="7"/>
  <c r="BD356" i="7"/>
  <c r="BE356" i="7"/>
  <c r="BG356" i="7"/>
  <c r="AY355" i="7"/>
  <c r="BB355" i="7"/>
  <c r="BD355" i="7"/>
  <c r="BE355" i="7"/>
  <c r="BG355" i="7"/>
  <c r="AY354" i="7"/>
  <c r="BB354" i="7"/>
  <c r="BD354" i="7"/>
  <c r="BE354" i="7"/>
  <c r="BG354" i="7"/>
  <c r="AY353" i="7"/>
  <c r="BB353" i="7"/>
  <c r="BD353" i="7"/>
  <c r="BE353" i="7"/>
  <c r="BG353" i="7"/>
  <c r="AY352" i="7"/>
  <c r="BB352" i="7"/>
  <c r="BD352" i="7"/>
  <c r="BE352" i="7"/>
  <c r="BG352" i="7"/>
  <c r="AY351" i="7"/>
  <c r="BB351" i="7"/>
  <c r="BD351" i="7"/>
  <c r="BE351" i="7"/>
  <c r="BG351" i="7"/>
  <c r="AY350" i="7"/>
  <c r="BB350" i="7"/>
  <c r="BD350" i="7"/>
  <c r="BE350" i="7"/>
  <c r="BG350" i="7"/>
  <c r="AY349" i="7"/>
  <c r="BB349" i="7"/>
  <c r="BD349" i="7"/>
  <c r="BE349" i="7"/>
  <c r="BG349" i="7"/>
  <c r="AY348" i="7"/>
  <c r="BB348" i="7"/>
  <c r="BD348" i="7"/>
  <c r="BE348" i="7"/>
  <c r="BG348" i="7"/>
  <c r="AY347" i="7"/>
  <c r="BB347" i="7"/>
  <c r="BD347" i="7"/>
  <c r="BE347" i="7"/>
  <c r="BG347" i="7"/>
  <c r="AY346" i="7"/>
  <c r="BB346" i="7"/>
  <c r="BD346" i="7"/>
  <c r="BE346" i="7"/>
  <c r="BG346" i="7"/>
  <c r="AY345" i="7"/>
  <c r="BB345" i="7"/>
  <c r="BD345" i="7"/>
  <c r="BE345" i="7"/>
  <c r="BG345" i="7"/>
  <c r="AY344" i="7"/>
  <c r="BB344" i="7"/>
  <c r="BD344" i="7"/>
  <c r="BE344" i="7"/>
  <c r="BG344" i="7"/>
  <c r="AY343" i="7"/>
  <c r="BB343" i="7"/>
  <c r="BD343" i="7"/>
  <c r="BE343" i="7"/>
  <c r="BG343" i="7"/>
  <c r="BG363" i="7"/>
  <c r="BI363" i="7"/>
  <c r="AZ365" i="7"/>
  <c r="C372" i="7"/>
  <c r="C379" i="7"/>
  <c r="D379" i="7"/>
  <c r="G379" i="7"/>
  <c r="H379" i="7"/>
  <c r="O380" i="7"/>
  <c r="N379" i="7"/>
  <c r="P379" i="7"/>
  <c r="F379" i="7"/>
  <c r="AI340" i="7"/>
  <c r="AL340" i="7"/>
  <c r="AN340" i="7"/>
  <c r="AO340" i="7"/>
  <c r="AQ340" i="7"/>
  <c r="AI339" i="7"/>
  <c r="AL339" i="7"/>
  <c r="AN339" i="7"/>
  <c r="AO339" i="7"/>
  <c r="AQ339" i="7"/>
  <c r="AI338" i="7"/>
  <c r="AL338" i="7"/>
  <c r="AN338" i="7"/>
  <c r="AO338" i="7"/>
  <c r="AQ338" i="7"/>
  <c r="AI337" i="7"/>
  <c r="AL337" i="7"/>
  <c r="AN337" i="7"/>
  <c r="AO337" i="7"/>
  <c r="AQ337" i="7"/>
  <c r="AI336" i="7"/>
  <c r="AL336" i="7"/>
  <c r="AN336" i="7"/>
  <c r="AO336" i="7"/>
  <c r="AQ336" i="7"/>
  <c r="AI335" i="7"/>
  <c r="AL335" i="7"/>
  <c r="AN335" i="7"/>
  <c r="AO335" i="7"/>
  <c r="AQ335" i="7"/>
  <c r="AI334" i="7"/>
  <c r="AL334" i="7"/>
  <c r="AN334" i="7"/>
  <c r="AO334" i="7"/>
  <c r="AQ334" i="7"/>
  <c r="AI333" i="7"/>
  <c r="AL333" i="7"/>
  <c r="AN333" i="7"/>
  <c r="AO333" i="7"/>
  <c r="AQ333" i="7"/>
  <c r="AI332" i="7"/>
  <c r="AL332" i="7"/>
  <c r="AN332" i="7"/>
  <c r="AO332" i="7"/>
  <c r="AQ332" i="7"/>
  <c r="AI331" i="7"/>
  <c r="AL331" i="7"/>
  <c r="AN331" i="7"/>
  <c r="AO331" i="7"/>
  <c r="AQ331" i="7"/>
  <c r="AI330" i="7"/>
  <c r="AL330" i="7"/>
  <c r="AN330" i="7"/>
  <c r="AO330" i="7"/>
  <c r="AQ330" i="7"/>
  <c r="AI329" i="7"/>
  <c r="AL329" i="7"/>
  <c r="AN329" i="7"/>
  <c r="AO329" i="7"/>
  <c r="AQ329" i="7"/>
  <c r="AI328" i="7"/>
  <c r="AL328" i="7"/>
  <c r="AN328" i="7"/>
  <c r="AO328" i="7"/>
  <c r="AQ328" i="7"/>
  <c r="AI327" i="7"/>
  <c r="AL327" i="7"/>
  <c r="AN327" i="7"/>
  <c r="AO327" i="7"/>
  <c r="AQ327" i="7"/>
  <c r="AI326" i="7"/>
  <c r="AL326" i="7"/>
  <c r="AN326" i="7"/>
  <c r="AO326" i="7"/>
  <c r="AQ326" i="7"/>
  <c r="AI325" i="7"/>
  <c r="AL325" i="7"/>
  <c r="AN325" i="7"/>
  <c r="AO325" i="7"/>
  <c r="AQ325" i="7"/>
  <c r="AI324" i="7"/>
  <c r="AL324" i="7"/>
  <c r="AN324" i="7"/>
  <c r="AO324" i="7"/>
  <c r="AQ324" i="7"/>
  <c r="AI323" i="7"/>
  <c r="AL323" i="7"/>
  <c r="AN323" i="7"/>
  <c r="AO323" i="7"/>
  <c r="AQ323" i="7"/>
  <c r="AI322" i="7"/>
  <c r="AL322" i="7"/>
  <c r="AN322" i="7"/>
  <c r="AO322" i="7"/>
  <c r="AQ322" i="7"/>
  <c r="AI321" i="7"/>
  <c r="AL321" i="7"/>
  <c r="AN321" i="7"/>
  <c r="AN318" i="7"/>
  <c r="AU321" i="7"/>
  <c r="AO321" i="7"/>
  <c r="AQ321" i="7"/>
  <c r="AQ341" i="7"/>
  <c r="AS341" i="7"/>
  <c r="AU343" i="7"/>
  <c r="AI362" i="7"/>
  <c r="AL362" i="7"/>
  <c r="AN362" i="7"/>
  <c r="AO362" i="7"/>
  <c r="AQ362" i="7"/>
  <c r="AI361" i="7"/>
  <c r="AL361" i="7"/>
  <c r="AN361" i="7"/>
  <c r="AO361" i="7"/>
  <c r="AQ361" i="7"/>
  <c r="AI360" i="7"/>
  <c r="AL360" i="7"/>
  <c r="AN360" i="7"/>
  <c r="AO360" i="7"/>
  <c r="AQ360" i="7"/>
  <c r="AI359" i="7"/>
  <c r="AL359" i="7"/>
  <c r="AN359" i="7"/>
  <c r="AO359" i="7"/>
  <c r="AQ359" i="7"/>
  <c r="AI358" i="7"/>
  <c r="AL358" i="7"/>
  <c r="AN358" i="7"/>
  <c r="AO358" i="7"/>
  <c r="AQ358" i="7"/>
  <c r="AI357" i="7"/>
  <c r="AL357" i="7"/>
  <c r="AN357" i="7"/>
  <c r="AO357" i="7"/>
  <c r="AQ357" i="7"/>
  <c r="AI356" i="7"/>
  <c r="AL356" i="7"/>
  <c r="AN356" i="7"/>
  <c r="AO356" i="7"/>
  <c r="AQ356" i="7"/>
  <c r="AI355" i="7"/>
  <c r="AL355" i="7"/>
  <c r="AN355" i="7"/>
  <c r="AO355" i="7"/>
  <c r="AQ355" i="7"/>
  <c r="AI354" i="7"/>
  <c r="AL354" i="7"/>
  <c r="AN354" i="7"/>
  <c r="AO354" i="7"/>
  <c r="AQ354" i="7"/>
  <c r="AI353" i="7"/>
  <c r="AL353" i="7"/>
  <c r="AN353" i="7"/>
  <c r="AO353" i="7"/>
  <c r="AQ353" i="7"/>
  <c r="AI352" i="7"/>
  <c r="AL352" i="7"/>
  <c r="AN352" i="7"/>
  <c r="AO352" i="7"/>
  <c r="AQ352" i="7"/>
  <c r="AI351" i="7"/>
  <c r="AL351" i="7"/>
  <c r="AN351" i="7"/>
  <c r="AO351" i="7"/>
  <c r="AQ351" i="7"/>
  <c r="AI350" i="7"/>
  <c r="AL350" i="7"/>
  <c r="AN350" i="7"/>
  <c r="AO350" i="7"/>
  <c r="AQ350" i="7"/>
  <c r="AI349" i="7"/>
  <c r="AL349" i="7"/>
  <c r="AN349" i="7"/>
  <c r="AO349" i="7"/>
  <c r="AQ349" i="7"/>
  <c r="AI348" i="7"/>
  <c r="AL348" i="7"/>
  <c r="AN348" i="7"/>
  <c r="AO348" i="7"/>
  <c r="AQ348" i="7"/>
  <c r="AI347" i="7"/>
  <c r="AL347" i="7"/>
  <c r="AN347" i="7"/>
  <c r="AO347" i="7"/>
  <c r="AQ347" i="7"/>
  <c r="AI346" i="7"/>
  <c r="AL346" i="7"/>
  <c r="AN346" i="7"/>
  <c r="AO346" i="7"/>
  <c r="AQ346" i="7"/>
  <c r="AI345" i="7"/>
  <c r="AL345" i="7"/>
  <c r="AN345" i="7"/>
  <c r="AO345" i="7"/>
  <c r="AQ345" i="7"/>
  <c r="AI344" i="7"/>
  <c r="AL344" i="7"/>
  <c r="AN344" i="7"/>
  <c r="AO344" i="7"/>
  <c r="AQ344" i="7"/>
  <c r="AI343" i="7"/>
  <c r="AL343" i="7"/>
  <c r="AN343" i="7"/>
  <c r="AO343" i="7"/>
  <c r="AQ343" i="7"/>
  <c r="AQ363" i="7"/>
  <c r="AS363" i="7"/>
  <c r="AJ365" i="7"/>
  <c r="C371" i="7"/>
  <c r="C378" i="7"/>
  <c r="D378" i="7"/>
  <c r="O379" i="7"/>
  <c r="O381" i="7"/>
  <c r="N378" i="7"/>
  <c r="G378" i="7"/>
  <c r="P378" i="7"/>
  <c r="H378" i="7"/>
  <c r="F378" i="7"/>
  <c r="S340" i="7"/>
  <c r="V340" i="7"/>
  <c r="X340" i="7"/>
  <c r="Y340" i="7"/>
  <c r="AA340" i="7"/>
  <c r="S339" i="7"/>
  <c r="V339" i="7"/>
  <c r="X339" i="7"/>
  <c r="Y339" i="7"/>
  <c r="AA339" i="7"/>
  <c r="S338" i="7"/>
  <c r="V338" i="7"/>
  <c r="X338" i="7"/>
  <c r="Y338" i="7"/>
  <c r="AA338" i="7"/>
  <c r="S337" i="7"/>
  <c r="V337" i="7"/>
  <c r="X337" i="7"/>
  <c r="Y337" i="7"/>
  <c r="AA337" i="7"/>
  <c r="S336" i="7"/>
  <c r="V336" i="7"/>
  <c r="X336" i="7"/>
  <c r="Y336" i="7"/>
  <c r="AA336" i="7"/>
  <c r="S335" i="7"/>
  <c r="V335" i="7"/>
  <c r="X335" i="7"/>
  <c r="Y335" i="7"/>
  <c r="AA335" i="7"/>
  <c r="S334" i="7"/>
  <c r="V334" i="7"/>
  <c r="X334" i="7"/>
  <c r="Y334" i="7"/>
  <c r="AA334" i="7"/>
  <c r="S333" i="7"/>
  <c r="V333" i="7"/>
  <c r="X333" i="7"/>
  <c r="Y333" i="7"/>
  <c r="AA333" i="7"/>
  <c r="S332" i="7"/>
  <c r="V332" i="7"/>
  <c r="X332" i="7"/>
  <c r="Y332" i="7"/>
  <c r="AA332" i="7"/>
  <c r="S331" i="7"/>
  <c r="V331" i="7"/>
  <c r="X331" i="7"/>
  <c r="Y331" i="7"/>
  <c r="AA331" i="7"/>
  <c r="S330" i="7"/>
  <c r="V330" i="7"/>
  <c r="X330" i="7"/>
  <c r="Y330" i="7"/>
  <c r="AA330" i="7"/>
  <c r="S329" i="7"/>
  <c r="V329" i="7"/>
  <c r="X329" i="7"/>
  <c r="Y329" i="7"/>
  <c r="AA329" i="7"/>
  <c r="S328" i="7"/>
  <c r="V328" i="7"/>
  <c r="X328" i="7"/>
  <c r="Y328" i="7"/>
  <c r="AA328" i="7"/>
  <c r="S327" i="7"/>
  <c r="V327" i="7"/>
  <c r="X327" i="7"/>
  <c r="Y327" i="7"/>
  <c r="AA327" i="7"/>
  <c r="S326" i="7"/>
  <c r="V326" i="7"/>
  <c r="X326" i="7"/>
  <c r="Y326" i="7"/>
  <c r="AA326" i="7"/>
  <c r="S325" i="7"/>
  <c r="V325" i="7"/>
  <c r="X325" i="7"/>
  <c r="Y325" i="7"/>
  <c r="AA325" i="7"/>
  <c r="S324" i="7"/>
  <c r="V324" i="7"/>
  <c r="X324" i="7"/>
  <c r="Y324" i="7"/>
  <c r="AA324" i="7"/>
  <c r="S323" i="7"/>
  <c r="V323" i="7"/>
  <c r="X323" i="7"/>
  <c r="Y323" i="7"/>
  <c r="AA323" i="7"/>
  <c r="S322" i="7"/>
  <c r="V322" i="7"/>
  <c r="X322" i="7"/>
  <c r="Y322" i="7"/>
  <c r="AA322" i="7"/>
  <c r="S321" i="7"/>
  <c r="V321" i="7"/>
  <c r="X321" i="7"/>
  <c r="X318" i="7"/>
  <c r="AE321" i="7"/>
  <c r="Y321" i="7"/>
  <c r="AA321" i="7"/>
  <c r="AA341" i="7"/>
  <c r="AC341" i="7"/>
  <c r="AE343" i="7"/>
  <c r="S362" i="7"/>
  <c r="V362" i="7"/>
  <c r="X362" i="7"/>
  <c r="Y362" i="7"/>
  <c r="AA362" i="7"/>
  <c r="S361" i="7"/>
  <c r="V361" i="7"/>
  <c r="X361" i="7"/>
  <c r="Y361" i="7"/>
  <c r="AA361" i="7"/>
  <c r="S360" i="7"/>
  <c r="V360" i="7"/>
  <c r="X360" i="7"/>
  <c r="Y360" i="7"/>
  <c r="AA360" i="7"/>
  <c r="S359" i="7"/>
  <c r="V359" i="7"/>
  <c r="X359" i="7"/>
  <c r="Y359" i="7"/>
  <c r="AA359" i="7"/>
  <c r="S358" i="7"/>
  <c r="V358" i="7"/>
  <c r="X358" i="7"/>
  <c r="Y358" i="7"/>
  <c r="AA358" i="7"/>
  <c r="S357" i="7"/>
  <c r="V357" i="7"/>
  <c r="X357" i="7"/>
  <c r="Y357" i="7"/>
  <c r="AA357" i="7"/>
  <c r="S356" i="7"/>
  <c r="V356" i="7"/>
  <c r="X356" i="7"/>
  <c r="Y356" i="7"/>
  <c r="AA356" i="7"/>
  <c r="S355" i="7"/>
  <c r="V355" i="7"/>
  <c r="X355" i="7"/>
  <c r="Y355" i="7"/>
  <c r="AA355" i="7"/>
  <c r="S354" i="7"/>
  <c r="V354" i="7"/>
  <c r="X354" i="7"/>
  <c r="Y354" i="7"/>
  <c r="AA354" i="7"/>
  <c r="S353" i="7"/>
  <c r="V353" i="7"/>
  <c r="X353" i="7"/>
  <c r="Y353" i="7"/>
  <c r="AA353" i="7"/>
  <c r="S352" i="7"/>
  <c r="V352" i="7"/>
  <c r="X352" i="7"/>
  <c r="Y352" i="7"/>
  <c r="AA352" i="7"/>
  <c r="S351" i="7"/>
  <c r="V351" i="7"/>
  <c r="X351" i="7"/>
  <c r="Y351" i="7"/>
  <c r="AA351" i="7"/>
  <c r="S350" i="7"/>
  <c r="V350" i="7"/>
  <c r="X350" i="7"/>
  <c r="Y350" i="7"/>
  <c r="AA350" i="7"/>
  <c r="S349" i="7"/>
  <c r="V349" i="7"/>
  <c r="X349" i="7"/>
  <c r="Y349" i="7"/>
  <c r="AA349" i="7"/>
  <c r="S348" i="7"/>
  <c r="V348" i="7"/>
  <c r="X348" i="7"/>
  <c r="Y348" i="7"/>
  <c r="AA348" i="7"/>
  <c r="S347" i="7"/>
  <c r="V347" i="7"/>
  <c r="X347" i="7"/>
  <c r="Y347" i="7"/>
  <c r="AA347" i="7"/>
  <c r="S346" i="7"/>
  <c r="V346" i="7"/>
  <c r="X346" i="7"/>
  <c r="Y346" i="7"/>
  <c r="AA346" i="7"/>
  <c r="S345" i="7"/>
  <c r="V345" i="7"/>
  <c r="X345" i="7"/>
  <c r="Y345" i="7"/>
  <c r="AA345" i="7"/>
  <c r="S344" i="7"/>
  <c r="V344" i="7"/>
  <c r="X344" i="7"/>
  <c r="Y344" i="7"/>
  <c r="AA344" i="7"/>
  <c r="S343" i="7"/>
  <c r="V343" i="7"/>
  <c r="X343" i="7"/>
  <c r="Y343" i="7"/>
  <c r="AA343" i="7"/>
  <c r="AA363" i="7"/>
  <c r="AC363" i="7"/>
  <c r="T365" i="7"/>
  <c r="C370" i="7"/>
  <c r="C377" i="7"/>
  <c r="D377" i="7"/>
  <c r="O378" i="7"/>
  <c r="N377" i="7"/>
  <c r="G377" i="7"/>
  <c r="P377" i="7"/>
  <c r="H377" i="7"/>
  <c r="F377" i="7"/>
  <c r="C340" i="7"/>
  <c r="F340" i="7"/>
  <c r="H340" i="7"/>
  <c r="I340" i="7"/>
  <c r="K340" i="7"/>
  <c r="C339" i="7"/>
  <c r="F339" i="7"/>
  <c r="H339" i="7"/>
  <c r="I339" i="7"/>
  <c r="K339" i="7"/>
  <c r="C338" i="7"/>
  <c r="F338" i="7"/>
  <c r="H338" i="7"/>
  <c r="I338" i="7"/>
  <c r="K338" i="7"/>
  <c r="C337" i="7"/>
  <c r="F337" i="7"/>
  <c r="H337" i="7"/>
  <c r="I337" i="7"/>
  <c r="K337" i="7"/>
  <c r="C336" i="7"/>
  <c r="F336" i="7"/>
  <c r="H336" i="7"/>
  <c r="I336" i="7"/>
  <c r="K336" i="7"/>
  <c r="C335" i="7"/>
  <c r="F335" i="7"/>
  <c r="H335" i="7"/>
  <c r="I335" i="7"/>
  <c r="K335" i="7"/>
  <c r="C334" i="7"/>
  <c r="F334" i="7"/>
  <c r="H334" i="7"/>
  <c r="I334" i="7"/>
  <c r="K334" i="7"/>
  <c r="C333" i="7"/>
  <c r="F333" i="7"/>
  <c r="H333" i="7"/>
  <c r="I333" i="7"/>
  <c r="K333" i="7"/>
  <c r="C332" i="7"/>
  <c r="F332" i="7"/>
  <c r="H332" i="7"/>
  <c r="I332" i="7"/>
  <c r="K332" i="7"/>
  <c r="C331" i="7"/>
  <c r="F331" i="7"/>
  <c r="H331" i="7"/>
  <c r="I331" i="7"/>
  <c r="K331" i="7"/>
  <c r="C330" i="7"/>
  <c r="F330" i="7"/>
  <c r="H330" i="7"/>
  <c r="I330" i="7"/>
  <c r="K330" i="7"/>
  <c r="C329" i="7"/>
  <c r="F329" i="7"/>
  <c r="H329" i="7"/>
  <c r="I329" i="7"/>
  <c r="K329" i="7"/>
  <c r="C328" i="7"/>
  <c r="F328" i="7"/>
  <c r="H328" i="7"/>
  <c r="I328" i="7"/>
  <c r="K328" i="7"/>
  <c r="C327" i="7"/>
  <c r="F327" i="7"/>
  <c r="H327" i="7"/>
  <c r="I327" i="7"/>
  <c r="K327" i="7"/>
  <c r="C326" i="7"/>
  <c r="F326" i="7"/>
  <c r="H326" i="7"/>
  <c r="I326" i="7"/>
  <c r="K326" i="7"/>
  <c r="C325" i="7"/>
  <c r="F325" i="7"/>
  <c r="H325" i="7"/>
  <c r="I325" i="7"/>
  <c r="K325" i="7"/>
  <c r="C324" i="7"/>
  <c r="F324" i="7"/>
  <c r="H324" i="7"/>
  <c r="I324" i="7"/>
  <c r="K324" i="7"/>
  <c r="C323" i="7"/>
  <c r="F323" i="7"/>
  <c r="H323" i="7"/>
  <c r="I323" i="7"/>
  <c r="K323" i="7"/>
  <c r="C322" i="7"/>
  <c r="F322" i="7"/>
  <c r="H322" i="7"/>
  <c r="I322" i="7"/>
  <c r="K322" i="7"/>
  <c r="C321" i="7"/>
  <c r="F321" i="7"/>
  <c r="H321" i="7"/>
  <c r="I321" i="7"/>
  <c r="K321" i="7"/>
  <c r="K341" i="7"/>
  <c r="M341" i="7"/>
  <c r="O343" i="7"/>
  <c r="C362" i="7"/>
  <c r="F362" i="7"/>
  <c r="H362" i="7"/>
  <c r="I362" i="7"/>
  <c r="K362" i="7"/>
  <c r="C361" i="7"/>
  <c r="F361" i="7"/>
  <c r="H361" i="7"/>
  <c r="I361" i="7"/>
  <c r="K361" i="7"/>
  <c r="C360" i="7"/>
  <c r="F360" i="7"/>
  <c r="H360" i="7"/>
  <c r="I360" i="7"/>
  <c r="K360" i="7"/>
  <c r="C359" i="7"/>
  <c r="F359" i="7"/>
  <c r="H359" i="7"/>
  <c r="I359" i="7"/>
  <c r="K359" i="7"/>
  <c r="C358" i="7"/>
  <c r="F358" i="7"/>
  <c r="H358" i="7"/>
  <c r="I358" i="7"/>
  <c r="K358" i="7"/>
  <c r="C357" i="7"/>
  <c r="F357" i="7"/>
  <c r="H357" i="7"/>
  <c r="I357" i="7"/>
  <c r="K357" i="7"/>
  <c r="C356" i="7"/>
  <c r="F356" i="7"/>
  <c r="H356" i="7"/>
  <c r="I356" i="7"/>
  <c r="K356" i="7"/>
  <c r="C355" i="7"/>
  <c r="F355" i="7"/>
  <c r="H355" i="7"/>
  <c r="I355" i="7"/>
  <c r="K355" i="7"/>
  <c r="C354" i="7"/>
  <c r="F354" i="7"/>
  <c r="H354" i="7"/>
  <c r="I354" i="7"/>
  <c r="K354" i="7"/>
  <c r="C353" i="7"/>
  <c r="F353" i="7"/>
  <c r="H353" i="7"/>
  <c r="I353" i="7"/>
  <c r="K353" i="7"/>
  <c r="C352" i="7"/>
  <c r="F352" i="7"/>
  <c r="H352" i="7"/>
  <c r="I352" i="7"/>
  <c r="K352" i="7"/>
  <c r="C351" i="7"/>
  <c r="F351" i="7"/>
  <c r="H351" i="7"/>
  <c r="I351" i="7"/>
  <c r="K351" i="7"/>
  <c r="C350" i="7"/>
  <c r="F350" i="7"/>
  <c r="H350" i="7"/>
  <c r="I350" i="7"/>
  <c r="K350" i="7"/>
  <c r="C349" i="7"/>
  <c r="F349" i="7"/>
  <c r="H349" i="7"/>
  <c r="I349" i="7"/>
  <c r="K349" i="7"/>
  <c r="C348" i="7"/>
  <c r="F348" i="7"/>
  <c r="H348" i="7"/>
  <c r="I348" i="7"/>
  <c r="K348" i="7"/>
  <c r="C347" i="7"/>
  <c r="F347" i="7"/>
  <c r="H347" i="7"/>
  <c r="I347" i="7"/>
  <c r="K347" i="7"/>
  <c r="C346" i="7"/>
  <c r="F346" i="7"/>
  <c r="H346" i="7"/>
  <c r="I346" i="7"/>
  <c r="K346" i="7"/>
  <c r="C345" i="7"/>
  <c r="F345" i="7"/>
  <c r="H345" i="7"/>
  <c r="I345" i="7"/>
  <c r="K345" i="7"/>
  <c r="C344" i="7"/>
  <c r="F344" i="7"/>
  <c r="H344" i="7"/>
  <c r="I344" i="7"/>
  <c r="K344" i="7"/>
  <c r="C343" i="7"/>
  <c r="F343" i="7"/>
  <c r="H343" i="7"/>
  <c r="I343" i="7"/>
  <c r="K343" i="7"/>
  <c r="K363" i="7"/>
  <c r="M363" i="7"/>
  <c r="D365" i="7"/>
  <c r="C369" i="7"/>
  <c r="C376" i="7"/>
  <c r="D376" i="7"/>
  <c r="O377" i="7"/>
  <c r="N376" i="7"/>
  <c r="G376" i="7"/>
  <c r="P376" i="7"/>
  <c r="H376" i="7"/>
  <c r="F376" i="7"/>
  <c r="EB362" i="7"/>
  <c r="EE362" i="7"/>
  <c r="EJ362" i="7"/>
  <c r="EK362" i="7"/>
  <c r="EB361" i="7"/>
  <c r="EE361" i="7"/>
  <c r="EJ361" i="7"/>
  <c r="EK361" i="7"/>
  <c r="EB360" i="7"/>
  <c r="EE360" i="7"/>
  <c r="EJ360" i="7"/>
  <c r="EK360" i="7"/>
  <c r="EB359" i="7"/>
  <c r="EE359" i="7"/>
  <c r="EJ359" i="7"/>
  <c r="EK359" i="7"/>
  <c r="EB358" i="7"/>
  <c r="EE358" i="7"/>
  <c r="EJ358" i="7"/>
  <c r="EK358" i="7"/>
  <c r="EB357" i="7"/>
  <c r="EE357" i="7"/>
  <c r="EJ357" i="7"/>
  <c r="EK357" i="7"/>
  <c r="EB356" i="7"/>
  <c r="EE356" i="7"/>
  <c r="EJ356" i="7"/>
  <c r="EK356" i="7"/>
  <c r="EB355" i="7"/>
  <c r="EE355" i="7"/>
  <c r="EJ355" i="7"/>
  <c r="EK355" i="7"/>
  <c r="EB354" i="7"/>
  <c r="EE354" i="7"/>
  <c r="EJ354" i="7"/>
  <c r="EK354" i="7"/>
  <c r="EB353" i="7"/>
  <c r="EE353" i="7"/>
  <c r="EJ353" i="7"/>
  <c r="EK353" i="7"/>
  <c r="EB352" i="7"/>
  <c r="EE352" i="7"/>
  <c r="EJ352" i="7"/>
  <c r="EK352" i="7"/>
  <c r="EB351" i="7"/>
  <c r="EE351" i="7"/>
  <c r="EJ351" i="7"/>
  <c r="EK351" i="7"/>
  <c r="EB350" i="7"/>
  <c r="EE350" i="7"/>
  <c r="EJ350" i="7"/>
  <c r="EK350" i="7"/>
  <c r="EB349" i="7"/>
  <c r="EE349" i="7"/>
  <c r="EJ349" i="7"/>
  <c r="EK349" i="7"/>
  <c r="EB348" i="7"/>
  <c r="EE348" i="7"/>
  <c r="EJ348" i="7"/>
  <c r="EK348" i="7"/>
  <c r="EB347" i="7"/>
  <c r="EE347" i="7"/>
  <c r="EJ347" i="7"/>
  <c r="EK347" i="7"/>
  <c r="EB346" i="7"/>
  <c r="EE346" i="7"/>
  <c r="EJ346" i="7"/>
  <c r="EK346" i="7"/>
  <c r="EB345" i="7"/>
  <c r="EE345" i="7"/>
  <c r="EJ345" i="7"/>
  <c r="EK345" i="7"/>
  <c r="EB344" i="7"/>
  <c r="EE344" i="7"/>
  <c r="EJ344" i="7"/>
  <c r="EK344" i="7"/>
  <c r="EB343" i="7"/>
  <c r="EE343" i="7"/>
  <c r="EJ343" i="7"/>
  <c r="EK343" i="7"/>
  <c r="EB340" i="7"/>
  <c r="EE340" i="7"/>
  <c r="EJ340" i="7"/>
  <c r="EK340" i="7"/>
  <c r="EB339" i="7"/>
  <c r="EE339" i="7"/>
  <c r="EJ339" i="7"/>
  <c r="EK339" i="7"/>
  <c r="EB338" i="7"/>
  <c r="EE338" i="7"/>
  <c r="EJ338" i="7"/>
  <c r="EK338" i="7"/>
  <c r="EB337" i="7"/>
  <c r="EE337" i="7"/>
  <c r="EJ337" i="7"/>
  <c r="EK337" i="7"/>
  <c r="EB336" i="7"/>
  <c r="EE336" i="7"/>
  <c r="EJ336" i="7"/>
  <c r="EK336" i="7"/>
  <c r="EB335" i="7"/>
  <c r="EE335" i="7"/>
  <c r="EJ335" i="7"/>
  <c r="EK335" i="7"/>
  <c r="EB334" i="7"/>
  <c r="EE334" i="7"/>
  <c r="EJ334" i="7"/>
  <c r="EK334" i="7"/>
  <c r="EB333" i="7"/>
  <c r="EE333" i="7"/>
  <c r="EJ333" i="7"/>
  <c r="EK333" i="7"/>
  <c r="EB332" i="7"/>
  <c r="EE332" i="7"/>
  <c r="EJ332" i="7"/>
  <c r="EK332" i="7"/>
  <c r="EB331" i="7"/>
  <c r="EE331" i="7"/>
  <c r="EJ331" i="7"/>
  <c r="EK331" i="7"/>
  <c r="EB330" i="7"/>
  <c r="EE330" i="7"/>
  <c r="EJ330" i="7"/>
  <c r="EK330" i="7"/>
  <c r="EB329" i="7"/>
  <c r="EE329" i="7"/>
  <c r="EJ329" i="7"/>
  <c r="EK329" i="7"/>
  <c r="EB328" i="7"/>
  <c r="EE328" i="7"/>
  <c r="EJ328" i="7"/>
  <c r="EK328" i="7"/>
  <c r="EB327" i="7"/>
  <c r="EE327" i="7"/>
  <c r="EJ327" i="7"/>
  <c r="EK327" i="7"/>
  <c r="EB326" i="7"/>
  <c r="EE326" i="7"/>
  <c r="EJ326" i="7"/>
  <c r="EK326" i="7"/>
  <c r="EB325" i="7"/>
  <c r="EE325" i="7"/>
  <c r="EJ325" i="7"/>
  <c r="EK325" i="7"/>
  <c r="EB324" i="7"/>
  <c r="EE324" i="7"/>
  <c r="EJ324" i="7"/>
  <c r="EK324" i="7"/>
  <c r="EB323" i="7"/>
  <c r="EE323" i="7"/>
  <c r="EJ323" i="7"/>
  <c r="EK323" i="7"/>
  <c r="EB322" i="7"/>
  <c r="EE322" i="7"/>
  <c r="EJ322" i="7"/>
  <c r="EK322" i="7"/>
  <c r="EB321" i="7"/>
  <c r="EE321" i="7"/>
  <c r="EJ321" i="7"/>
  <c r="EK321" i="7"/>
  <c r="DL362" i="7"/>
  <c r="DO362" i="7"/>
  <c r="DT362" i="7"/>
  <c r="DU362" i="7"/>
  <c r="DL361" i="7"/>
  <c r="DO361" i="7"/>
  <c r="DT361" i="7"/>
  <c r="DU361" i="7"/>
  <c r="DL360" i="7"/>
  <c r="DO360" i="7"/>
  <c r="DT360" i="7"/>
  <c r="DU360" i="7"/>
  <c r="DL359" i="7"/>
  <c r="DO359" i="7"/>
  <c r="DT359" i="7"/>
  <c r="DU359" i="7"/>
  <c r="DL358" i="7"/>
  <c r="DO358" i="7"/>
  <c r="DT358" i="7"/>
  <c r="DU358" i="7"/>
  <c r="DL357" i="7"/>
  <c r="DO357" i="7"/>
  <c r="DT357" i="7"/>
  <c r="DU357" i="7"/>
  <c r="DL356" i="7"/>
  <c r="DO356" i="7"/>
  <c r="DT356" i="7"/>
  <c r="DU356" i="7"/>
  <c r="DL355" i="7"/>
  <c r="DO355" i="7"/>
  <c r="DT355" i="7"/>
  <c r="DU355" i="7"/>
  <c r="DL354" i="7"/>
  <c r="DO354" i="7"/>
  <c r="DT354" i="7"/>
  <c r="DU354" i="7"/>
  <c r="DL353" i="7"/>
  <c r="DO353" i="7"/>
  <c r="DT353" i="7"/>
  <c r="DU353" i="7"/>
  <c r="DL352" i="7"/>
  <c r="DO352" i="7"/>
  <c r="DT352" i="7"/>
  <c r="DU352" i="7"/>
  <c r="DL351" i="7"/>
  <c r="DO351" i="7"/>
  <c r="DT351" i="7"/>
  <c r="DU351" i="7"/>
  <c r="DL350" i="7"/>
  <c r="DO350" i="7"/>
  <c r="DT350" i="7"/>
  <c r="DU350" i="7"/>
  <c r="DL349" i="7"/>
  <c r="DO349" i="7"/>
  <c r="DT349" i="7"/>
  <c r="DU349" i="7"/>
  <c r="DL348" i="7"/>
  <c r="DO348" i="7"/>
  <c r="DT348" i="7"/>
  <c r="DU348" i="7"/>
  <c r="DL347" i="7"/>
  <c r="DO347" i="7"/>
  <c r="DT347" i="7"/>
  <c r="DU347" i="7"/>
  <c r="DL346" i="7"/>
  <c r="DO346" i="7"/>
  <c r="DT346" i="7"/>
  <c r="DU346" i="7"/>
  <c r="DL345" i="7"/>
  <c r="DO345" i="7"/>
  <c r="DT345" i="7"/>
  <c r="DU345" i="7"/>
  <c r="DL344" i="7"/>
  <c r="DO344" i="7"/>
  <c r="DT344" i="7"/>
  <c r="DU344" i="7"/>
  <c r="DL343" i="7"/>
  <c r="DO343" i="7"/>
  <c r="DT343" i="7"/>
  <c r="DU343" i="7"/>
  <c r="DL340" i="7"/>
  <c r="DO340" i="7"/>
  <c r="DT340" i="7"/>
  <c r="DU340" i="7"/>
  <c r="DL339" i="7"/>
  <c r="DO339" i="7"/>
  <c r="DT339" i="7"/>
  <c r="DU339" i="7"/>
  <c r="DL338" i="7"/>
  <c r="DO338" i="7"/>
  <c r="DT338" i="7"/>
  <c r="DU338" i="7"/>
  <c r="DL337" i="7"/>
  <c r="DO337" i="7"/>
  <c r="DT337" i="7"/>
  <c r="DU337" i="7"/>
  <c r="DL336" i="7"/>
  <c r="DO336" i="7"/>
  <c r="DT336" i="7"/>
  <c r="DU336" i="7"/>
  <c r="DL335" i="7"/>
  <c r="DO335" i="7"/>
  <c r="DT335" i="7"/>
  <c r="DU335" i="7"/>
  <c r="DL334" i="7"/>
  <c r="DO334" i="7"/>
  <c r="DT334" i="7"/>
  <c r="DU334" i="7"/>
  <c r="DL333" i="7"/>
  <c r="DO333" i="7"/>
  <c r="DT333" i="7"/>
  <c r="DU333" i="7"/>
  <c r="DL332" i="7"/>
  <c r="DO332" i="7"/>
  <c r="DT332" i="7"/>
  <c r="DU332" i="7"/>
  <c r="DL331" i="7"/>
  <c r="DO331" i="7"/>
  <c r="DT331" i="7"/>
  <c r="DU331" i="7"/>
  <c r="DL330" i="7"/>
  <c r="DO330" i="7"/>
  <c r="DT330" i="7"/>
  <c r="DU330" i="7"/>
  <c r="DL329" i="7"/>
  <c r="DO329" i="7"/>
  <c r="DT329" i="7"/>
  <c r="DU329" i="7"/>
  <c r="DL328" i="7"/>
  <c r="DO328" i="7"/>
  <c r="DT328" i="7"/>
  <c r="DU328" i="7"/>
  <c r="DL327" i="7"/>
  <c r="DO327" i="7"/>
  <c r="DT327" i="7"/>
  <c r="DU327" i="7"/>
  <c r="DL326" i="7"/>
  <c r="DO326" i="7"/>
  <c r="DT326" i="7"/>
  <c r="DU326" i="7"/>
  <c r="DL325" i="7"/>
  <c r="DO325" i="7"/>
  <c r="DT325" i="7"/>
  <c r="DU325" i="7"/>
  <c r="DL324" i="7"/>
  <c r="DO324" i="7"/>
  <c r="DT324" i="7"/>
  <c r="DU324" i="7"/>
  <c r="DL323" i="7"/>
  <c r="DO323" i="7"/>
  <c r="DT323" i="7"/>
  <c r="DU323" i="7"/>
  <c r="DL322" i="7"/>
  <c r="DO322" i="7"/>
  <c r="DT322" i="7"/>
  <c r="DU322" i="7"/>
  <c r="DL321" i="7"/>
  <c r="DO321" i="7"/>
  <c r="DT321" i="7"/>
  <c r="DU321" i="7"/>
  <c r="CV362" i="7"/>
  <c r="CY362" i="7"/>
  <c r="DD362" i="7"/>
  <c r="DE362" i="7"/>
  <c r="CV361" i="7"/>
  <c r="CY361" i="7"/>
  <c r="DD361" i="7"/>
  <c r="DE361" i="7"/>
  <c r="CV360" i="7"/>
  <c r="CY360" i="7"/>
  <c r="DD360" i="7"/>
  <c r="DE360" i="7"/>
  <c r="CV359" i="7"/>
  <c r="CY359" i="7"/>
  <c r="DD359" i="7"/>
  <c r="DE359" i="7"/>
  <c r="CV358" i="7"/>
  <c r="CY358" i="7"/>
  <c r="DD358" i="7"/>
  <c r="DE358" i="7"/>
  <c r="CV357" i="7"/>
  <c r="CY357" i="7"/>
  <c r="DD357" i="7"/>
  <c r="DE357" i="7"/>
  <c r="CV356" i="7"/>
  <c r="CY356" i="7"/>
  <c r="DD356" i="7"/>
  <c r="DE356" i="7"/>
  <c r="CV355" i="7"/>
  <c r="CY355" i="7"/>
  <c r="DD355" i="7"/>
  <c r="DE355" i="7"/>
  <c r="CV354" i="7"/>
  <c r="CY354" i="7"/>
  <c r="DD354" i="7"/>
  <c r="DE354" i="7"/>
  <c r="CV353" i="7"/>
  <c r="CY353" i="7"/>
  <c r="DD353" i="7"/>
  <c r="DE353" i="7"/>
  <c r="CV352" i="7"/>
  <c r="CY352" i="7"/>
  <c r="DD352" i="7"/>
  <c r="DE352" i="7"/>
  <c r="CV351" i="7"/>
  <c r="CY351" i="7"/>
  <c r="DD351" i="7"/>
  <c r="DE351" i="7"/>
  <c r="CV350" i="7"/>
  <c r="CY350" i="7"/>
  <c r="DD350" i="7"/>
  <c r="DE350" i="7"/>
  <c r="CV349" i="7"/>
  <c r="CY349" i="7"/>
  <c r="DD349" i="7"/>
  <c r="DE349" i="7"/>
  <c r="CV348" i="7"/>
  <c r="CY348" i="7"/>
  <c r="DD348" i="7"/>
  <c r="DE348" i="7"/>
  <c r="CV347" i="7"/>
  <c r="CY347" i="7"/>
  <c r="DD347" i="7"/>
  <c r="DE347" i="7"/>
  <c r="CV346" i="7"/>
  <c r="CY346" i="7"/>
  <c r="DD346" i="7"/>
  <c r="DE346" i="7"/>
  <c r="CV345" i="7"/>
  <c r="CY345" i="7"/>
  <c r="DD345" i="7"/>
  <c r="DE345" i="7"/>
  <c r="CV344" i="7"/>
  <c r="CY344" i="7"/>
  <c r="DD344" i="7"/>
  <c r="DE344" i="7"/>
  <c r="CV343" i="7"/>
  <c r="CY343" i="7"/>
  <c r="DD343" i="7"/>
  <c r="DE343" i="7"/>
  <c r="CV340" i="7"/>
  <c r="CY340" i="7"/>
  <c r="DD340" i="7"/>
  <c r="DE340" i="7"/>
  <c r="CV339" i="7"/>
  <c r="CY339" i="7"/>
  <c r="DD339" i="7"/>
  <c r="DE339" i="7"/>
  <c r="CV338" i="7"/>
  <c r="CY338" i="7"/>
  <c r="DD338" i="7"/>
  <c r="DE338" i="7"/>
  <c r="CV337" i="7"/>
  <c r="CY337" i="7"/>
  <c r="DD337" i="7"/>
  <c r="DE337" i="7"/>
  <c r="CV336" i="7"/>
  <c r="CY336" i="7"/>
  <c r="DD336" i="7"/>
  <c r="DE336" i="7"/>
  <c r="CV335" i="7"/>
  <c r="CY335" i="7"/>
  <c r="DD335" i="7"/>
  <c r="DE335" i="7"/>
  <c r="CV334" i="7"/>
  <c r="CY334" i="7"/>
  <c r="DD334" i="7"/>
  <c r="DE334" i="7"/>
  <c r="CV333" i="7"/>
  <c r="CY333" i="7"/>
  <c r="DD333" i="7"/>
  <c r="DE333" i="7"/>
  <c r="CV332" i="7"/>
  <c r="CY332" i="7"/>
  <c r="DD332" i="7"/>
  <c r="DE332" i="7"/>
  <c r="CV331" i="7"/>
  <c r="CY331" i="7"/>
  <c r="DD331" i="7"/>
  <c r="DE331" i="7"/>
  <c r="CV330" i="7"/>
  <c r="CY330" i="7"/>
  <c r="DD330" i="7"/>
  <c r="DE330" i="7"/>
  <c r="CV329" i="7"/>
  <c r="CY329" i="7"/>
  <c r="DD329" i="7"/>
  <c r="DE329" i="7"/>
  <c r="CV328" i="7"/>
  <c r="CY328" i="7"/>
  <c r="DD328" i="7"/>
  <c r="DE328" i="7"/>
  <c r="CV327" i="7"/>
  <c r="CY327" i="7"/>
  <c r="DD327" i="7"/>
  <c r="DE327" i="7"/>
  <c r="CV326" i="7"/>
  <c r="CY326" i="7"/>
  <c r="DD326" i="7"/>
  <c r="DE326" i="7"/>
  <c r="CV325" i="7"/>
  <c r="CY325" i="7"/>
  <c r="DD325" i="7"/>
  <c r="DE325" i="7"/>
  <c r="CV324" i="7"/>
  <c r="CY324" i="7"/>
  <c r="DD324" i="7"/>
  <c r="DE324" i="7"/>
  <c r="CV323" i="7"/>
  <c r="CY323" i="7"/>
  <c r="DD323" i="7"/>
  <c r="DE323" i="7"/>
  <c r="CV322" i="7"/>
  <c r="CY322" i="7"/>
  <c r="DD322" i="7"/>
  <c r="DE322" i="7"/>
  <c r="CV321" i="7"/>
  <c r="CY321" i="7"/>
  <c r="DD321" i="7"/>
  <c r="DE321" i="7"/>
  <c r="CF362" i="7"/>
  <c r="CI362" i="7"/>
  <c r="CN362" i="7"/>
  <c r="CO362" i="7"/>
  <c r="CF361" i="7"/>
  <c r="CI361" i="7"/>
  <c r="CN361" i="7"/>
  <c r="CO361" i="7"/>
  <c r="CF360" i="7"/>
  <c r="CI360" i="7"/>
  <c r="CN360" i="7"/>
  <c r="CO360" i="7"/>
  <c r="CF359" i="7"/>
  <c r="CI359" i="7"/>
  <c r="CN359" i="7"/>
  <c r="CO359" i="7"/>
  <c r="CF358" i="7"/>
  <c r="CI358" i="7"/>
  <c r="CN358" i="7"/>
  <c r="CO358" i="7"/>
  <c r="CF357" i="7"/>
  <c r="CI357" i="7"/>
  <c r="CN357" i="7"/>
  <c r="CO357" i="7"/>
  <c r="CF356" i="7"/>
  <c r="CI356" i="7"/>
  <c r="CN356" i="7"/>
  <c r="CO356" i="7"/>
  <c r="CF355" i="7"/>
  <c r="CI355" i="7"/>
  <c r="CN355" i="7"/>
  <c r="CO355" i="7"/>
  <c r="CF354" i="7"/>
  <c r="CI354" i="7"/>
  <c r="CN354" i="7"/>
  <c r="CO354" i="7"/>
  <c r="CF353" i="7"/>
  <c r="CI353" i="7"/>
  <c r="CN353" i="7"/>
  <c r="CO353" i="7"/>
  <c r="CF352" i="7"/>
  <c r="CI352" i="7"/>
  <c r="CN352" i="7"/>
  <c r="CO352" i="7"/>
  <c r="CF351" i="7"/>
  <c r="CI351" i="7"/>
  <c r="CN351" i="7"/>
  <c r="CO351" i="7"/>
  <c r="CF350" i="7"/>
  <c r="CI350" i="7"/>
  <c r="CN350" i="7"/>
  <c r="CO350" i="7"/>
  <c r="CF349" i="7"/>
  <c r="CI349" i="7"/>
  <c r="CN349" i="7"/>
  <c r="CO349" i="7"/>
  <c r="CF348" i="7"/>
  <c r="CI348" i="7"/>
  <c r="CN348" i="7"/>
  <c r="CO348" i="7"/>
  <c r="CF347" i="7"/>
  <c r="CI347" i="7"/>
  <c r="CN347" i="7"/>
  <c r="CO347" i="7"/>
  <c r="CF346" i="7"/>
  <c r="CI346" i="7"/>
  <c r="CN346" i="7"/>
  <c r="CO346" i="7"/>
  <c r="CF345" i="7"/>
  <c r="CI345" i="7"/>
  <c r="CN345" i="7"/>
  <c r="CO345" i="7"/>
  <c r="CF344" i="7"/>
  <c r="CI344" i="7"/>
  <c r="CN344" i="7"/>
  <c r="CO344" i="7"/>
  <c r="CF343" i="7"/>
  <c r="CI343" i="7"/>
  <c r="CN343" i="7"/>
  <c r="CO343" i="7"/>
  <c r="CF340" i="7"/>
  <c r="CI340" i="7"/>
  <c r="CN340" i="7"/>
  <c r="CO340" i="7"/>
  <c r="CF339" i="7"/>
  <c r="CI339" i="7"/>
  <c r="CN339" i="7"/>
  <c r="CO339" i="7"/>
  <c r="CF338" i="7"/>
  <c r="CI338" i="7"/>
  <c r="CN338" i="7"/>
  <c r="CO338" i="7"/>
  <c r="CF337" i="7"/>
  <c r="CI337" i="7"/>
  <c r="CN337" i="7"/>
  <c r="CO337" i="7"/>
  <c r="CF336" i="7"/>
  <c r="CI336" i="7"/>
  <c r="CN336" i="7"/>
  <c r="CO336" i="7"/>
  <c r="CF335" i="7"/>
  <c r="CI335" i="7"/>
  <c r="CN335" i="7"/>
  <c r="CO335" i="7"/>
  <c r="CF334" i="7"/>
  <c r="CI334" i="7"/>
  <c r="CN334" i="7"/>
  <c r="CO334" i="7"/>
  <c r="CF333" i="7"/>
  <c r="CI333" i="7"/>
  <c r="CN333" i="7"/>
  <c r="CO333" i="7"/>
  <c r="CF332" i="7"/>
  <c r="CI332" i="7"/>
  <c r="CN332" i="7"/>
  <c r="CO332" i="7"/>
  <c r="CF331" i="7"/>
  <c r="CI331" i="7"/>
  <c r="CN331" i="7"/>
  <c r="CO331" i="7"/>
  <c r="CF330" i="7"/>
  <c r="CI330" i="7"/>
  <c r="CN330" i="7"/>
  <c r="CO330" i="7"/>
  <c r="CF329" i="7"/>
  <c r="CI329" i="7"/>
  <c r="CN329" i="7"/>
  <c r="CO329" i="7"/>
  <c r="CF328" i="7"/>
  <c r="CI328" i="7"/>
  <c r="CN328" i="7"/>
  <c r="CO328" i="7"/>
  <c r="CF327" i="7"/>
  <c r="CI327" i="7"/>
  <c r="CN327" i="7"/>
  <c r="CO327" i="7"/>
  <c r="CF326" i="7"/>
  <c r="CI326" i="7"/>
  <c r="CN326" i="7"/>
  <c r="CO326" i="7"/>
  <c r="CF325" i="7"/>
  <c r="CI325" i="7"/>
  <c r="CN325" i="7"/>
  <c r="CO325" i="7"/>
  <c r="CF324" i="7"/>
  <c r="CI324" i="7"/>
  <c r="CN324" i="7"/>
  <c r="CO324" i="7"/>
  <c r="CF323" i="7"/>
  <c r="CI323" i="7"/>
  <c r="CN323" i="7"/>
  <c r="CO323" i="7"/>
  <c r="CF322" i="7"/>
  <c r="CI322" i="7"/>
  <c r="CN322" i="7"/>
  <c r="CO322" i="7"/>
  <c r="CF321" i="7"/>
  <c r="CI321" i="7"/>
  <c r="CN321" i="7"/>
  <c r="CO321" i="7"/>
  <c r="BP362" i="7"/>
  <c r="BS362" i="7"/>
  <c r="BX362" i="7"/>
  <c r="BY362" i="7"/>
  <c r="BP361" i="7"/>
  <c r="BS361" i="7"/>
  <c r="BX361" i="7"/>
  <c r="BY361" i="7"/>
  <c r="BP360" i="7"/>
  <c r="BS360" i="7"/>
  <c r="BX360" i="7"/>
  <c r="BY360" i="7"/>
  <c r="BP359" i="7"/>
  <c r="BS359" i="7"/>
  <c r="BX359" i="7"/>
  <c r="BY359" i="7"/>
  <c r="BP358" i="7"/>
  <c r="BS358" i="7"/>
  <c r="BX358" i="7"/>
  <c r="BY358" i="7"/>
  <c r="BP357" i="7"/>
  <c r="BS357" i="7"/>
  <c r="BX357" i="7"/>
  <c r="BY357" i="7"/>
  <c r="BP356" i="7"/>
  <c r="BS356" i="7"/>
  <c r="BX356" i="7"/>
  <c r="BY356" i="7"/>
  <c r="BP355" i="7"/>
  <c r="BS355" i="7"/>
  <c r="BX355" i="7"/>
  <c r="BY355" i="7"/>
  <c r="BP354" i="7"/>
  <c r="BS354" i="7"/>
  <c r="BX354" i="7"/>
  <c r="BY354" i="7"/>
  <c r="BP353" i="7"/>
  <c r="BS353" i="7"/>
  <c r="BX353" i="7"/>
  <c r="BY353" i="7"/>
  <c r="BP352" i="7"/>
  <c r="BS352" i="7"/>
  <c r="BX352" i="7"/>
  <c r="BY352" i="7"/>
  <c r="BP351" i="7"/>
  <c r="BS351" i="7"/>
  <c r="BX351" i="7"/>
  <c r="BY351" i="7"/>
  <c r="BP350" i="7"/>
  <c r="BS350" i="7"/>
  <c r="BX350" i="7"/>
  <c r="BY350" i="7"/>
  <c r="BP349" i="7"/>
  <c r="BS349" i="7"/>
  <c r="BX349" i="7"/>
  <c r="BY349" i="7"/>
  <c r="BP348" i="7"/>
  <c r="BS348" i="7"/>
  <c r="BX348" i="7"/>
  <c r="BY348" i="7"/>
  <c r="BP347" i="7"/>
  <c r="BS347" i="7"/>
  <c r="BX347" i="7"/>
  <c r="BY347" i="7"/>
  <c r="BP346" i="7"/>
  <c r="BS346" i="7"/>
  <c r="BX346" i="7"/>
  <c r="BY346" i="7"/>
  <c r="BP345" i="7"/>
  <c r="BS345" i="7"/>
  <c r="BX345" i="7"/>
  <c r="BY345" i="7"/>
  <c r="BP344" i="7"/>
  <c r="BS344" i="7"/>
  <c r="BX344" i="7"/>
  <c r="BY344" i="7"/>
  <c r="BP343" i="7"/>
  <c r="BS343" i="7"/>
  <c r="BX343" i="7"/>
  <c r="BY343" i="7"/>
  <c r="BP340" i="7"/>
  <c r="BS340" i="7"/>
  <c r="BX340" i="7"/>
  <c r="BY340" i="7"/>
  <c r="BP339" i="7"/>
  <c r="BS339" i="7"/>
  <c r="BX339" i="7"/>
  <c r="BY339" i="7"/>
  <c r="BP338" i="7"/>
  <c r="BS338" i="7"/>
  <c r="BX338" i="7"/>
  <c r="BY338" i="7"/>
  <c r="BP337" i="7"/>
  <c r="BS337" i="7"/>
  <c r="BX337" i="7"/>
  <c r="BY337" i="7"/>
  <c r="BP336" i="7"/>
  <c r="BS336" i="7"/>
  <c r="BX336" i="7"/>
  <c r="BY336" i="7"/>
  <c r="BP335" i="7"/>
  <c r="BS335" i="7"/>
  <c r="BX335" i="7"/>
  <c r="BY335" i="7"/>
  <c r="BP334" i="7"/>
  <c r="BS334" i="7"/>
  <c r="BX334" i="7"/>
  <c r="BY334" i="7"/>
  <c r="BP333" i="7"/>
  <c r="BS333" i="7"/>
  <c r="BX333" i="7"/>
  <c r="BY333" i="7"/>
  <c r="BP332" i="7"/>
  <c r="BS332" i="7"/>
  <c r="BX332" i="7"/>
  <c r="BY332" i="7"/>
  <c r="BP331" i="7"/>
  <c r="BS331" i="7"/>
  <c r="BX331" i="7"/>
  <c r="BY331" i="7"/>
  <c r="BP330" i="7"/>
  <c r="BS330" i="7"/>
  <c r="BX330" i="7"/>
  <c r="BY330" i="7"/>
  <c r="BP329" i="7"/>
  <c r="BS329" i="7"/>
  <c r="BX329" i="7"/>
  <c r="BY329" i="7"/>
  <c r="BP328" i="7"/>
  <c r="BS328" i="7"/>
  <c r="BX328" i="7"/>
  <c r="BY328" i="7"/>
  <c r="BP327" i="7"/>
  <c r="BS327" i="7"/>
  <c r="BX327" i="7"/>
  <c r="BY327" i="7"/>
  <c r="BP326" i="7"/>
  <c r="BS326" i="7"/>
  <c r="BX326" i="7"/>
  <c r="BY326" i="7"/>
  <c r="BP325" i="7"/>
  <c r="BS325" i="7"/>
  <c r="BX325" i="7"/>
  <c r="BY325" i="7"/>
  <c r="BP324" i="7"/>
  <c r="BS324" i="7"/>
  <c r="BX324" i="7"/>
  <c r="BY324" i="7"/>
  <c r="BP323" i="7"/>
  <c r="BS323" i="7"/>
  <c r="BX323" i="7"/>
  <c r="BY323" i="7"/>
  <c r="BP322" i="7"/>
  <c r="BS322" i="7"/>
  <c r="BX322" i="7"/>
  <c r="BY322" i="7"/>
  <c r="BP321" i="7"/>
  <c r="BS321" i="7"/>
  <c r="BX321" i="7"/>
  <c r="BY321" i="7"/>
  <c r="AZ362" i="7"/>
  <c r="BC362" i="7"/>
  <c r="BH362" i="7"/>
  <c r="BI362" i="7"/>
  <c r="AZ361" i="7"/>
  <c r="BC361" i="7"/>
  <c r="BH361" i="7"/>
  <c r="BI361" i="7"/>
  <c r="AZ360" i="7"/>
  <c r="BC360" i="7"/>
  <c r="BH360" i="7"/>
  <c r="BI360" i="7"/>
  <c r="AZ359" i="7"/>
  <c r="BC359" i="7"/>
  <c r="BH359" i="7"/>
  <c r="BI359" i="7"/>
  <c r="AZ358" i="7"/>
  <c r="BC358" i="7"/>
  <c r="BH358" i="7"/>
  <c r="BI358" i="7"/>
  <c r="AZ357" i="7"/>
  <c r="BC357" i="7"/>
  <c r="BH357" i="7"/>
  <c r="BI357" i="7"/>
  <c r="AZ356" i="7"/>
  <c r="BC356" i="7"/>
  <c r="BH356" i="7"/>
  <c r="BI356" i="7"/>
  <c r="AZ355" i="7"/>
  <c r="BC355" i="7"/>
  <c r="BH355" i="7"/>
  <c r="BI355" i="7"/>
  <c r="AZ354" i="7"/>
  <c r="BC354" i="7"/>
  <c r="BH354" i="7"/>
  <c r="BI354" i="7"/>
  <c r="AZ353" i="7"/>
  <c r="BC353" i="7"/>
  <c r="BH353" i="7"/>
  <c r="BI353" i="7"/>
  <c r="AZ352" i="7"/>
  <c r="BC352" i="7"/>
  <c r="BH352" i="7"/>
  <c r="BI352" i="7"/>
  <c r="AZ351" i="7"/>
  <c r="BC351" i="7"/>
  <c r="BH351" i="7"/>
  <c r="BI351" i="7"/>
  <c r="AZ350" i="7"/>
  <c r="BC350" i="7"/>
  <c r="BH350" i="7"/>
  <c r="BI350" i="7"/>
  <c r="AZ349" i="7"/>
  <c r="BC349" i="7"/>
  <c r="BH349" i="7"/>
  <c r="BI349" i="7"/>
  <c r="AZ348" i="7"/>
  <c r="BC348" i="7"/>
  <c r="BH348" i="7"/>
  <c r="BI348" i="7"/>
  <c r="AZ347" i="7"/>
  <c r="BC347" i="7"/>
  <c r="BH347" i="7"/>
  <c r="BI347" i="7"/>
  <c r="AZ346" i="7"/>
  <c r="BC346" i="7"/>
  <c r="BH346" i="7"/>
  <c r="BI346" i="7"/>
  <c r="AZ345" i="7"/>
  <c r="BC345" i="7"/>
  <c r="BH345" i="7"/>
  <c r="BI345" i="7"/>
  <c r="AZ344" i="7"/>
  <c r="BC344" i="7"/>
  <c r="BH344" i="7"/>
  <c r="BI344" i="7"/>
  <c r="AZ343" i="7"/>
  <c r="BC343" i="7"/>
  <c r="BH343" i="7"/>
  <c r="BI343" i="7"/>
  <c r="AZ340" i="7"/>
  <c r="BC340" i="7"/>
  <c r="BH340" i="7"/>
  <c r="BI340" i="7"/>
  <c r="AZ339" i="7"/>
  <c r="BC339" i="7"/>
  <c r="BH339" i="7"/>
  <c r="BI339" i="7"/>
  <c r="AZ338" i="7"/>
  <c r="BC338" i="7"/>
  <c r="BH338" i="7"/>
  <c r="BI338" i="7"/>
  <c r="AZ337" i="7"/>
  <c r="BC337" i="7"/>
  <c r="BH337" i="7"/>
  <c r="BI337" i="7"/>
  <c r="AZ336" i="7"/>
  <c r="BC336" i="7"/>
  <c r="BH336" i="7"/>
  <c r="BI336" i="7"/>
  <c r="AZ335" i="7"/>
  <c r="BC335" i="7"/>
  <c r="BH335" i="7"/>
  <c r="BI335" i="7"/>
  <c r="AZ334" i="7"/>
  <c r="BC334" i="7"/>
  <c r="BH334" i="7"/>
  <c r="BI334" i="7"/>
  <c r="AZ333" i="7"/>
  <c r="BC333" i="7"/>
  <c r="BH333" i="7"/>
  <c r="BI333" i="7"/>
  <c r="AZ332" i="7"/>
  <c r="BC332" i="7"/>
  <c r="BH332" i="7"/>
  <c r="BI332" i="7"/>
  <c r="AZ331" i="7"/>
  <c r="BC331" i="7"/>
  <c r="BH331" i="7"/>
  <c r="BI331" i="7"/>
  <c r="AZ330" i="7"/>
  <c r="BC330" i="7"/>
  <c r="BH330" i="7"/>
  <c r="BI330" i="7"/>
  <c r="AZ329" i="7"/>
  <c r="BC329" i="7"/>
  <c r="BH329" i="7"/>
  <c r="BI329" i="7"/>
  <c r="AZ328" i="7"/>
  <c r="BC328" i="7"/>
  <c r="BH328" i="7"/>
  <c r="BI328" i="7"/>
  <c r="AZ327" i="7"/>
  <c r="BC327" i="7"/>
  <c r="BH327" i="7"/>
  <c r="BI327" i="7"/>
  <c r="AZ326" i="7"/>
  <c r="BC326" i="7"/>
  <c r="BH326" i="7"/>
  <c r="BI326" i="7"/>
  <c r="AZ325" i="7"/>
  <c r="BC325" i="7"/>
  <c r="BH325" i="7"/>
  <c r="BI325" i="7"/>
  <c r="AZ324" i="7"/>
  <c r="BC324" i="7"/>
  <c r="BH324" i="7"/>
  <c r="BI324" i="7"/>
  <c r="AZ323" i="7"/>
  <c r="BC323" i="7"/>
  <c r="BH323" i="7"/>
  <c r="BI323" i="7"/>
  <c r="AZ322" i="7"/>
  <c r="BC322" i="7"/>
  <c r="BH322" i="7"/>
  <c r="BI322" i="7"/>
  <c r="AZ321" i="7"/>
  <c r="BC321" i="7"/>
  <c r="BH321" i="7"/>
  <c r="BI321" i="7"/>
  <c r="AJ362" i="7"/>
  <c r="AM362" i="7"/>
  <c r="AR362" i="7"/>
  <c r="AS362" i="7"/>
  <c r="AJ361" i="7"/>
  <c r="AM361" i="7"/>
  <c r="AR361" i="7"/>
  <c r="AS361" i="7"/>
  <c r="AJ360" i="7"/>
  <c r="AM360" i="7"/>
  <c r="AR360" i="7"/>
  <c r="AS360" i="7"/>
  <c r="AJ359" i="7"/>
  <c r="AM359" i="7"/>
  <c r="AR359" i="7"/>
  <c r="AS359" i="7"/>
  <c r="AJ358" i="7"/>
  <c r="AM358" i="7"/>
  <c r="AR358" i="7"/>
  <c r="AS358" i="7"/>
  <c r="AJ357" i="7"/>
  <c r="AM357" i="7"/>
  <c r="AR357" i="7"/>
  <c r="AS357" i="7"/>
  <c r="AJ356" i="7"/>
  <c r="AM356" i="7"/>
  <c r="AR356" i="7"/>
  <c r="AS356" i="7"/>
  <c r="AJ355" i="7"/>
  <c r="AM355" i="7"/>
  <c r="AR355" i="7"/>
  <c r="AS355" i="7"/>
  <c r="AJ354" i="7"/>
  <c r="AM354" i="7"/>
  <c r="AR354" i="7"/>
  <c r="AS354" i="7"/>
  <c r="AJ353" i="7"/>
  <c r="AM353" i="7"/>
  <c r="AR353" i="7"/>
  <c r="AS353" i="7"/>
  <c r="AJ352" i="7"/>
  <c r="AM352" i="7"/>
  <c r="AR352" i="7"/>
  <c r="AS352" i="7"/>
  <c r="AJ351" i="7"/>
  <c r="AM351" i="7"/>
  <c r="AR351" i="7"/>
  <c r="AS351" i="7"/>
  <c r="AJ350" i="7"/>
  <c r="AM350" i="7"/>
  <c r="AR350" i="7"/>
  <c r="AS350" i="7"/>
  <c r="AJ349" i="7"/>
  <c r="AM349" i="7"/>
  <c r="AR349" i="7"/>
  <c r="AS349" i="7"/>
  <c r="AJ348" i="7"/>
  <c r="AM348" i="7"/>
  <c r="AR348" i="7"/>
  <c r="AS348" i="7"/>
  <c r="AJ347" i="7"/>
  <c r="AM347" i="7"/>
  <c r="AR347" i="7"/>
  <c r="AS347" i="7"/>
  <c r="AJ346" i="7"/>
  <c r="AM346" i="7"/>
  <c r="AR346" i="7"/>
  <c r="AS346" i="7"/>
  <c r="AJ345" i="7"/>
  <c r="AM345" i="7"/>
  <c r="AR345" i="7"/>
  <c r="AS345" i="7"/>
  <c r="AJ344" i="7"/>
  <c r="AM344" i="7"/>
  <c r="AR344" i="7"/>
  <c r="AS344" i="7"/>
  <c r="AJ343" i="7"/>
  <c r="AM343" i="7"/>
  <c r="AR343" i="7"/>
  <c r="AS343" i="7"/>
  <c r="AJ340" i="7"/>
  <c r="AM340" i="7"/>
  <c r="AR340" i="7"/>
  <c r="AS340" i="7"/>
  <c r="AJ339" i="7"/>
  <c r="AM339" i="7"/>
  <c r="AR339" i="7"/>
  <c r="AS339" i="7"/>
  <c r="AJ338" i="7"/>
  <c r="AM338" i="7"/>
  <c r="AR338" i="7"/>
  <c r="AS338" i="7"/>
  <c r="AJ337" i="7"/>
  <c r="AM337" i="7"/>
  <c r="AR337" i="7"/>
  <c r="AS337" i="7"/>
  <c r="AJ336" i="7"/>
  <c r="AM336" i="7"/>
  <c r="AR336" i="7"/>
  <c r="AS336" i="7"/>
  <c r="AJ335" i="7"/>
  <c r="AM335" i="7"/>
  <c r="AR335" i="7"/>
  <c r="AS335" i="7"/>
  <c r="AJ334" i="7"/>
  <c r="AM334" i="7"/>
  <c r="AR334" i="7"/>
  <c r="AS334" i="7"/>
  <c r="AJ333" i="7"/>
  <c r="AM333" i="7"/>
  <c r="AR333" i="7"/>
  <c r="AS333" i="7"/>
  <c r="AJ332" i="7"/>
  <c r="AM332" i="7"/>
  <c r="AR332" i="7"/>
  <c r="AS332" i="7"/>
  <c r="AJ331" i="7"/>
  <c r="AM331" i="7"/>
  <c r="AR331" i="7"/>
  <c r="AS331" i="7"/>
  <c r="AJ330" i="7"/>
  <c r="AM330" i="7"/>
  <c r="AR330" i="7"/>
  <c r="AS330" i="7"/>
  <c r="AJ329" i="7"/>
  <c r="AM329" i="7"/>
  <c r="AR329" i="7"/>
  <c r="AS329" i="7"/>
  <c r="AJ328" i="7"/>
  <c r="AM328" i="7"/>
  <c r="AR328" i="7"/>
  <c r="AS328" i="7"/>
  <c r="AJ327" i="7"/>
  <c r="AM327" i="7"/>
  <c r="AR327" i="7"/>
  <c r="AS327" i="7"/>
  <c r="AJ326" i="7"/>
  <c r="AM326" i="7"/>
  <c r="AR326" i="7"/>
  <c r="AS326" i="7"/>
  <c r="AJ325" i="7"/>
  <c r="AM325" i="7"/>
  <c r="AR325" i="7"/>
  <c r="AS325" i="7"/>
  <c r="AJ324" i="7"/>
  <c r="AM324" i="7"/>
  <c r="AR324" i="7"/>
  <c r="AS324" i="7"/>
  <c r="AJ323" i="7"/>
  <c r="AM323" i="7"/>
  <c r="AR323" i="7"/>
  <c r="AS323" i="7"/>
  <c r="AJ322" i="7"/>
  <c r="AM322" i="7"/>
  <c r="AR322" i="7"/>
  <c r="AS322" i="7"/>
  <c r="AJ321" i="7"/>
  <c r="AM321" i="7"/>
  <c r="AR321" i="7"/>
  <c r="AS321" i="7"/>
  <c r="T362" i="7"/>
  <c r="W362" i="7"/>
  <c r="AB362" i="7"/>
  <c r="AC362" i="7"/>
  <c r="T361" i="7"/>
  <c r="W361" i="7"/>
  <c r="AB361" i="7"/>
  <c r="AC361" i="7"/>
  <c r="T360" i="7"/>
  <c r="W360" i="7"/>
  <c r="AB360" i="7"/>
  <c r="AC360" i="7"/>
  <c r="T359" i="7"/>
  <c r="W359" i="7"/>
  <c r="AB359" i="7"/>
  <c r="AC359" i="7"/>
  <c r="T358" i="7"/>
  <c r="W358" i="7"/>
  <c r="AB358" i="7"/>
  <c r="AC358" i="7"/>
  <c r="T357" i="7"/>
  <c r="W357" i="7"/>
  <c r="AB357" i="7"/>
  <c r="AC357" i="7"/>
  <c r="T356" i="7"/>
  <c r="W356" i="7"/>
  <c r="AB356" i="7"/>
  <c r="AC356" i="7"/>
  <c r="T355" i="7"/>
  <c r="W355" i="7"/>
  <c r="AB355" i="7"/>
  <c r="AC355" i="7"/>
  <c r="T354" i="7"/>
  <c r="W354" i="7"/>
  <c r="AB354" i="7"/>
  <c r="AC354" i="7"/>
  <c r="T353" i="7"/>
  <c r="W353" i="7"/>
  <c r="AB353" i="7"/>
  <c r="AC353" i="7"/>
  <c r="T352" i="7"/>
  <c r="W352" i="7"/>
  <c r="AB352" i="7"/>
  <c r="AC352" i="7"/>
  <c r="T351" i="7"/>
  <c r="W351" i="7"/>
  <c r="AB351" i="7"/>
  <c r="AC351" i="7"/>
  <c r="T350" i="7"/>
  <c r="W350" i="7"/>
  <c r="AB350" i="7"/>
  <c r="AC350" i="7"/>
  <c r="T349" i="7"/>
  <c r="W349" i="7"/>
  <c r="AB349" i="7"/>
  <c r="AC349" i="7"/>
  <c r="T348" i="7"/>
  <c r="W348" i="7"/>
  <c r="AB348" i="7"/>
  <c r="AC348" i="7"/>
  <c r="T347" i="7"/>
  <c r="W347" i="7"/>
  <c r="AB347" i="7"/>
  <c r="AC347" i="7"/>
  <c r="T346" i="7"/>
  <c r="W346" i="7"/>
  <c r="AB346" i="7"/>
  <c r="AC346" i="7"/>
  <c r="T345" i="7"/>
  <c r="W345" i="7"/>
  <c r="AB345" i="7"/>
  <c r="AC345" i="7"/>
  <c r="T344" i="7"/>
  <c r="W344" i="7"/>
  <c r="AB344" i="7"/>
  <c r="AC344" i="7"/>
  <c r="T343" i="7"/>
  <c r="W343" i="7"/>
  <c r="AB343" i="7"/>
  <c r="AC343" i="7"/>
  <c r="T340" i="7"/>
  <c r="W340" i="7"/>
  <c r="AB340" i="7"/>
  <c r="AC340" i="7"/>
  <c r="T339" i="7"/>
  <c r="W339" i="7"/>
  <c r="AB339" i="7"/>
  <c r="AC339" i="7"/>
  <c r="T338" i="7"/>
  <c r="W338" i="7"/>
  <c r="AB338" i="7"/>
  <c r="AC338" i="7"/>
  <c r="T337" i="7"/>
  <c r="W337" i="7"/>
  <c r="AB337" i="7"/>
  <c r="AC337" i="7"/>
  <c r="T336" i="7"/>
  <c r="W336" i="7"/>
  <c r="AB336" i="7"/>
  <c r="AC336" i="7"/>
  <c r="T335" i="7"/>
  <c r="W335" i="7"/>
  <c r="AB335" i="7"/>
  <c r="AC335" i="7"/>
  <c r="T334" i="7"/>
  <c r="W334" i="7"/>
  <c r="AB334" i="7"/>
  <c r="AC334" i="7"/>
  <c r="T333" i="7"/>
  <c r="W333" i="7"/>
  <c r="AB333" i="7"/>
  <c r="AC333" i="7"/>
  <c r="T332" i="7"/>
  <c r="W332" i="7"/>
  <c r="AB332" i="7"/>
  <c r="AC332" i="7"/>
  <c r="T331" i="7"/>
  <c r="W331" i="7"/>
  <c r="AB331" i="7"/>
  <c r="AC331" i="7"/>
  <c r="T330" i="7"/>
  <c r="W330" i="7"/>
  <c r="AB330" i="7"/>
  <c r="AC330" i="7"/>
  <c r="T329" i="7"/>
  <c r="W329" i="7"/>
  <c r="AB329" i="7"/>
  <c r="AC329" i="7"/>
  <c r="T328" i="7"/>
  <c r="W328" i="7"/>
  <c r="AB328" i="7"/>
  <c r="AC328" i="7"/>
  <c r="T327" i="7"/>
  <c r="W327" i="7"/>
  <c r="AB327" i="7"/>
  <c r="AC327" i="7"/>
  <c r="T326" i="7"/>
  <c r="W326" i="7"/>
  <c r="AB326" i="7"/>
  <c r="AC326" i="7"/>
  <c r="T325" i="7"/>
  <c r="W325" i="7"/>
  <c r="AB325" i="7"/>
  <c r="AC325" i="7"/>
  <c r="T324" i="7"/>
  <c r="W324" i="7"/>
  <c r="AB324" i="7"/>
  <c r="AC324" i="7"/>
  <c r="T323" i="7"/>
  <c r="W323" i="7"/>
  <c r="AB323" i="7"/>
  <c r="AC323" i="7"/>
  <c r="T322" i="7"/>
  <c r="W322" i="7"/>
  <c r="AB322" i="7"/>
  <c r="AC322" i="7"/>
  <c r="T321" i="7"/>
  <c r="W321" i="7"/>
  <c r="AB321" i="7"/>
  <c r="AC321" i="7"/>
  <c r="D362" i="7"/>
  <c r="G362" i="7"/>
  <c r="L362" i="7"/>
  <c r="M362" i="7"/>
  <c r="D361" i="7"/>
  <c r="G361" i="7"/>
  <c r="L361" i="7"/>
  <c r="M361" i="7"/>
  <c r="D360" i="7"/>
  <c r="G360" i="7"/>
  <c r="L360" i="7"/>
  <c r="M360" i="7"/>
  <c r="D359" i="7"/>
  <c r="G359" i="7"/>
  <c r="L359" i="7"/>
  <c r="M359" i="7"/>
  <c r="D358" i="7"/>
  <c r="G358" i="7"/>
  <c r="L358" i="7"/>
  <c r="M358" i="7"/>
  <c r="D357" i="7"/>
  <c r="G357" i="7"/>
  <c r="L357" i="7"/>
  <c r="M357" i="7"/>
  <c r="D356" i="7"/>
  <c r="G356" i="7"/>
  <c r="L356" i="7"/>
  <c r="M356" i="7"/>
  <c r="D355" i="7"/>
  <c r="G355" i="7"/>
  <c r="L355" i="7"/>
  <c r="M355" i="7"/>
  <c r="D354" i="7"/>
  <c r="G354" i="7"/>
  <c r="L354" i="7"/>
  <c r="M354" i="7"/>
  <c r="D353" i="7"/>
  <c r="G353" i="7"/>
  <c r="L353" i="7"/>
  <c r="M353" i="7"/>
  <c r="D352" i="7"/>
  <c r="G352" i="7"/>
  <c r="L352" i="7"/>
  <c r="M352" i="7"/>
  <c r="D351" i="7"/>
  <c r="G351" i="7"/>
  <c r="L351" i="7"/>
  <c r="M351" i="7"/>
  <c r="D350" i="7"/>
  <c r="G350" i="7"/>
  <c r="L350" i="7"/>
  <c r="M350" i="7"/>
  <c r="D349" i="7"/>
  <c r="G349" i="7"/>
  <c r="L349" i="7"/>
  <c r="M349" i="7"/>
  <c r="D348" i="7"/>
  <c r="G348" i="7"/>
  <c r="L348" i="7"/>
  <c r="M348" i="7"/>
  <c r="D347" i="7"/>
  <c r="G347" i="7"/>
  <c r="L347" i="7"/>
  <c r="M347" i="7"/>
  <c r="D346" i="7"/>
  <c r="G346" i="7"/>
  <c r="L346" i="7"/>
  <c r="M346" i="7"/>
  <c r="D345" i="7"/>
  <c r="G345" i="7"/>
  <c r="L345" i="7"/>
  <c r="M345" i="7"/>
  <c r="D344" i="7"/>
  <c r="G344" i="7"/>
  <c r="L344" i="7"/>
  <c r="M344" i="7"/>
  <c r="D343" i="7"/>
  <c r="G343" i="7"/>
  <c r="L343" i="7"/>
  <c r="M343" i="7"/>
  <c r="D340" i="7"/>
  <c r="G340" i="7"/>
  <c r="L340" i="7"/>
  <c r="M340" i="7"/>
  <c r="D339" i="7"/>
  <c r="G339" i="7"/>
  <c r="L339" i="7"/>
  <c r="M339" i="7"/>
  <c r="D338" i="7"/>
  <c r="G338" i="7"/>
  <c r="L338" i="7"/>
  <c r="M338" i="7"/>
  <c r="D337" i="7"/>
  <c r="G337" i="7"/>
  <c r="L337" i="7"/>
  <c r="M337" i="7"/>
  <c r="D336" i="7"/>
  <c r="G336" i="7"/>
  <c r="L336" i="7"/>
  <c r="M336" i="7"/>
  <c r="D335" i="7"/>
  <c r="G335" i="7"/>
  <c r="L335" i="7"/>
  <c r="M335" i="7"/>
  <c r="D334" i="7"/>
  <c r="G334" i="7"/>
  <c r="L334" i="7"/>
  <c r="M334" i="7"/>
  <c r="D333" i="7"/>
  <c r="G333" i="7"/>
  <c r="L333" i="7"/>
  <c r="M333" i="7"/>
  <c r="D332" i="7"/>
  <c r="G332" i="7"/>
  <c r="L332" i="7"/>
  <c r="M332" i="7"/>
  <c r="D331" i="7"/>
  <c r="G331" i="7"/>
  <c r="L331" i="7"/>
  <c r="M331" i="7"/>
  <c r="D330" i="7"/>
  <c r="G330" i="7"/>
  <c r="L330" i="7"/>
  <c r="M330" i="7"/>
  <c r="D329" i="7"/>
  <c r="G329" i="7"/>
  <c r="L329" i="7"/>
  <c r="M329" i="7"/>
  <c r="D328" i="7"/>
  <c r="G328" i="7"/>
  <c r="L328" i="7"/>
  <c r="M328" i="7"/>
  <c r="D327" i="7"/>
  <c r="G327" i="7"/>
  <c r="L327" i="7"/>
  <c r="M327" i="7"/>
  <c r="D326" i="7"/>
  <c r="G326" i="7"/>
  <c r="L326" i="7"/>
  <c r="M326" i="7"/>
  <c r="D325" i="7"/>
  <c r="G325" i="7"/>
  <c r="L325" i="7"/>
  <c r="M325" i="7"/>
  <c r="D324" i="7"/>
  <c r="G324" i="7"/>
  <c r="L324" i="7"/>
  <c r="M324" i="7"/>
  <c r="D323" i="7"/>
  <c r="G323" i="7"/>
  <c r="L323" i="7"/>
  <c r="M323" i="7"/>
  <c r="D322" i="7"/>
  <c r="G322" i="7"/>
  <c r="L322" i="7"/>
  <c r="M322" i="7"/>
  <c r="D321" i="7"/>
  <c r="G321" i="7"/>
  <c r="L321" i="7"/>
  <c r="M321" i="7"/>
  <c r="I66" i="2"/>
  <c r="C90" i="2"/>
  <c r="C280" i="2"/>
  <c r="C281" i="2"/>
  <c r="C282" i="2"/>
  <c r="C283" i="2"/>
  <c r="C284" i="2"/>
  <c r="F284" i="2"/>
  <c r="H284" i="2"/>
  <c r="C216" i="2"/>
  <c r="C217" i="2"/>
  <c r="C218" i="2"/>
  <c r="C219" i="2"/>
  <c r="C220" i="2"/>
  <c r="F220" i="2"/>
  <c r="H220" i="2"/>
  <c r="C152" i="2"/>
  <c r="C153" i="2"/>
  <c r="C154" i="2"/>
  <c r="C155" i="2"/>
  <c r="C156" i="2"/>
  <c r="F156" i="2"/>
  <c r="H156" i="2"/>
  <c r="C91" i="2"/>
  <c r="C92" i="2"/>
  <c r="C93" i="2"/>
  <c r="C94" i="2"/>
  <c r="F94" i="2"/>
  <c r="H94" i="2"/>
  <c r="E87" i="2"/>
  <c r="O90" i="2"/>
  <c r="I94" i="2"/>
  <c r="K94" i="2"/>
  <c r="F93" i="2"/>
  <c r="H93" i="2"/>
  <c r="I93" i="2"/>
  <c r="K93" i="2"/>
  <c r="F92" i="2"/>
  <c r="H92" i="2"/>
  <c r="I92" i="2"/>
  <c r="K92" i="2"/>
  <c r="F91" i="2"/>
  <c r="H91" i="2"/>
  <c r="I91" i="2"/>
  <c r="K91" i="2"/>
  <c r="F90" i="2"/>
  <c r="H90" i="2"/>
  <c r="I90" i="2"/>
  <c r="K90" i="2"/>
  <c r="K95" i="2"/>
  <c r="M95" i="2"/>
  <c r="C97" i="2"/>
  <c r="C98" i="2"/>
  <c r="C99" i="2"/>
  <c r="C100" i="2"/>
  <c r="C101" i="2"/>
  <c r="F101" i="2"/>
  <c r="H101" i="2"/>
  <c r="I101" i="2"/>
  <c r="K101" i="2"/>
  <c r="F100" i="2"/>
  <c r="H100" i="2"/>
  <c r="I100" i="2"/>
  <c r="K100" i="2"/>
  <c r="F99" i="2"/>
  <c r="H99" i="2"/>
  <c r="I99" i="2"/>
  <c r="K99" i="2"/>
  <c r="F98" i="2"/>
  <c r="H98" i="2"/>
  <c r="I98" i="2"/>
  <c r="K98" i="2"/>
  <c r="F97" i="2"/>
  <c r="H97" i="2"/>
  <c r="I97" i="2"/>
  <c r="K97" i="2"/>
  <c r="K102" i="2"/>
  <c r="M102" i="2"/>
  <c r="C104" i="2"/>
  <c r="C105" i="2"/>
  <c r="C106" i="2"/>
  <c r="C107" i="2"/>
  <c r="C108" i="2"/>
  <c r="F108" i="2"/>
  <c r="H108" i="2"/>
  <c r="I108" i="2"/>
  <c r="K108" i="2"/>
  <c r="F107" i="2"/>
  <c r="H107" i="2"/>
  <c r="I107" i="2"/>
  <c r="K107" i="2"/>
  <c r="F106" i="2"/>
  <c r="H106" i="2"/>
  <c r="I106" i="2"/>
  <c r="K106" i="2"/>
  <c r="F105" i="2"/>
  <c r="H105" i="2"/>
  <c r="I105" i="2"/>
  <c r="K105" i="2"/>
  <c r="F104" i="2"/>
  <c r="H104" i="2"/>
  <c r="I104" i="2"/>
  <c r="K104" i="2"/>
  <c r="K109" i="2"/>
  <c r="M109" i="2"/>
  <c r="C111" i="2"/>
  <c r="C112" i="2"/>
  <c r="C113" i="2"/>
  <c r="C114" i="2"/>
  <c r="C115" i="2"/>
  <c r="F115" i="2"/>
  <c r="H115" i="2"/>
  <c r="I115" i="2"/>
  <c r="K115" i="2"/>
  <c r="F114" i="2"/>
  <c r="H114" i="2"/>
  <c r="I114" i="2"/>
  <c r="K114" i="2"/>
  <c r="F113" i="2"/>
  <c r="H113" i="2"/>
  <c r="I113" i="2"/>
  <c r="K113" i="2"/>
  <c r="F112" i="2"/>
  <c r="H112" i="2"/>
  <c r="I112" i="2"/>
  <c r="K112" i="2"/>
  <c r="F111" i="2"/>
  <c r="H111" i="2"/>
  <c r="I111" i="2"/>
  <c r="K111" i="2"/>
  <c r="K116" i="2"/>
  <c r="M116" i="2"/>
  <c r="C118" i="2"/>
  <c r="F118" i="2"/>
  <c r="H118" i="2"/>
  <c r="I118" i="2"/>
  <c r="K118" i="2"/>
  <c r="K119" i="2"/>
  <c r="M119" i="2"/>
  <c r="C123" i="2"/>
  <c r="C124" i="2"/>
  <c r="C125" i="2"/>
  <c r="F123" i="2"/>
  <c r="F124" i="2"/>
  <c r="F125" i="2"/>
  <c r="F126" i="2"/>
  <c r="C138" i="2"/>
  <c r="K130" i="2"/>
  <c r="D138" i="2"/>
  <c r="N138" i="2"/>
  <c r="G138" i="2"/>
  <c r="P138" i="2"/>
  <c r="H138" i="2"/>
  <c r="I138" i="2"/>
  <c r="F138" i="2"/>
  <c r="C137" i="2"/>
  <c r="D137" i="2"/>
  <c r="O138" i="2"/>
  <c r="N137" i="2"/>
  <c r="G137" i="2"/>
  <c r="P137" i="2"/>
  <c r="H137" i="2"/>
  <c r="I137" i="2"/>
  <c r="F137" i="2"/>
  <c r="C136" i="2"/>
  <c r="D136" i="2"/>
  <c r="O137" i="2"/>
  <c r="N136" i="2"/>
  <c r="G136" i="2"/>
  <c r="P136" i="2"/>
  <c r="H136" i="2"/>
  <c r="I136" i="2"/>
  <c r="F136" i="2"/>
  <c r="C135" i="2"/>
  <c r="D135" i="2"/>
  <c r="O136" i="2"/>
  <c r="N135" i="2"/>
  <c r="G135" i="2"/>
  <c r="P135" i="2"/>
  <c r="H135" i="2"/>
  <c r="I135" i="2"/>
  <c r="F135" i="2"/>
  <c r="C126" i="2"/>
  <c r="C127" i="2"/>
  <c r="C134" i="2"/>
  <c r="D134" i="2"/>
  <c r="N134" i="2"/>
  <c r="G134" i="2"/>
  <c r="P134" i="2"/>
  <c r="H134" i="2"/>
  <c r="I134" i="2"/>
  <c r="F134" i="2"/>
  <c r="C133" i="2"/>
  <c r="D133" i="2"/>
  <c r="O134" i="2"/>
  <c r="N133" i="2"/>
  <c r="G133" i="2"/>
  <c r="P133" i="2"/>
  <c r="H133" i="2"/>
  <c r="I133" i="2"/>
  <c r="F133" i="2"/>
  <c r="C132" i="2"/>
  <c r="D132" i="2"/>
  <c r="O133" i="2"/>
  <c r="O135" i="2"/>
  <c r="N132" i="2"/>
  <c r="G132" i="2"/>
  <c r="P132" i="2"/>
  <c r="H132" i="2"/>
  <c r="I132" i="2"/>
  <c r="F132" i="2"/>
  <c r="C131" i="2"/>
  <c r="D131" i="2"/>
  <c r="O132" i="2"/>
  <c r="N131" i="2"/>
  <c r="G131" i="2"/>
  <c r="P131" i="2"/>
  <c r="H131" i="2"/>
  <c r="I131" i="2"/>
  <c r="F131" i="2"/>
  <c r="C130" i="2"/>
  <c r="D130" i="2"/>
  <c r="O131" i="2"/>
  <c r="N130" i="2"/>
  <c r="G130" i="2"/>
  <c r="P130" i="2"/>
  <c r="H130" i="2"/>
  <c r="I130" i="2"/>
  <c r="F130" i="2"/>
  <c r="J130" i="2"/>
  <c r="L130" i="2"/>
  <c r="M130" i="2"/>
  <c r="H149" i="2"/>
  <c r="O152" i="2"/>
  <c r="I156" i="2"/>
  <c r="K156" i="2"/>
  <c r="F155" i="2"/>
  <c r="H155" i="2"/>
  <c r="I155" i="2"/>
  <c r="K155" i="2"/>
  <c r="F154" i="2"/>
  <c r="H154" i="2"/>
  <c r="I154" i="2"/>
  <c r="K154" i="2"/>
  <c r="F153" i="2"/>
  <c r="H153" i="2"/>
  <c r="I153" i="2"/>
  <c r="K153" i="2"/>
  <c r="F152" i="2"/>
  <c r="H152" i="2"/>
  <c r="I152" i="2"/>
  <c r="K152" i="2"/>
  <c r="K157" i="2"/>
  <c r="M157" i="2"/>
  <c r="C159" i="2"/>
  <c r="C160" i="2"/>
  <c r="C161" i="2"/>
  <c r="C162" i="2"/>
  <c r="C163" i="2"/>
  <c r="F163" i="2"/>
  <c r="H163" i="2"/>
  <c r="O159" i="2"/>
  <c r="I163" i="2"/>
  <c r="K163" i="2"/>
  <c r="F162" i="2"/>
  <c r="H162" i="2"/>
  <c r="I162" i="2"/>
  <c r="K162" i="2"/>
  <c r="F161" i="2"/>
  <c r="H161" i="2"/>
  <c r="I161" i="2"/>
  <c r="K161" i="2"/>
  <c r="F160" i="2"/>
  <c r="H160" i="2"/>
  <c r="I160" i="2"/>
  <c r="K160" i="2"/>
  <c r="F159" i="2"/>
  <c r="H159" i="2"/>
  <c r="I159" i="2"/>
  <c r="K159" i="2"/>
  <c r="K164" i="2"/>
  <c r="M164" i="2"/>
  <c r="C166" i="2"/>
  <c r="C167" i="2"/>
  <c r="C168" i="2"/>
  <c r="C169" i="2"/>
  <c r="C170" i="2"/>
  <c r="F170" i="2"/>
  <c r="H170" i="2"/>
  <c r="O166" i="2"/>
  <c r="I170" i="2"/>
  <c r="K170" i="2"/>
  <c r="F169" i="2"/>
  <c r="H169" i="2"/>
  <c r="I169" i="2"/>
  <c r="K169" i="2"/>
  <c r="F168" i="2"/>
  <c r="H168" i="2"/>
  <c r="I168" i="2"/>
  <c r="K168" i="2"/>
  <c r="F167" i="2"/>
  <c r="H167" i="2"/>
  <c r="I167" i="2"/>
  <c r="K167" i="2"/>
  <c r="F166" i="2"/>
  <c r="H166" i="2"/>
  <c r="I166" i="2"/>
  <c r="K166" i="2"/>
  <c r="K171" i="2"/>
  <c r="M171" i="2"/>
  <c r="C173" i="2"/>
  <c r="C174" i="2"/>
  <c r="C175" i="2"/>
  <c r="C176" i="2"/>
  <c r="C177" i="2"/>
  <c r="F177" i="2"/>
  <c r="H177" i="2"/>
  <c r="O173" i="2"/>
  <c r="I177" i="2"/>
  <c r="K177" i="2"/>
  <c r="F176" i="2"/>
  <c r="H176" i="2"/>
  <c r="I176" i="2"/>
  <c r="K176" i="2"/>
  <c r="F175" i="2"/>
  <c r="H175" i="2"/>
  <c r="I175" i="2"/>
  <c r="K175" i="2"/>
  <c r="F174" i="2"/>
  <c r="H174" i="2"/>
  <c r="I174" i="2"/>
  <c r="K174" i="2"/>
  <c r="F173" i="2"/>
  <c r="H173" i="2"/>
  <c r="I173" i="2"/>
  <c r="K173" i="2"/>
  <c r="K178" i="2"/>
  <c r="M178" i="2"/>
  <c r="C180" i="2"/>
  <c r="F180" i="2"/>
  <c r="H180" i="2"/>
  <c r="O180" i="2"/>
  <c r="I180" i="2"/>
  <c r="K180" i="2"/>
  <c r="K181" i="2"/>
  <c r="M181" i="2"/>
  <c r="D183" i="2"/>
  <c r="C187" i="2"/>
  <c r="S152" i="2"/>
  <c r="S153" i="2"/>
  <c r="S154" i="2"/>
  <c r="S155" i="2"/>
  <c r="S156" i="2"/>
  <c r="V156" i="2"/>
  <c r="X156" i="2"/>
  <c r="K131" i="2"/>
  <c r="J131" i="2"/>
  <c r="L131" i="2"/>
  <c r="M131" i="2"/>
  <c r="X149" i="2"/>
  <c r="AE152" i="2"/>
  <c r="Y156" i="2"/>
  <c r="AA156" i="2"/>
  <c r="V155" i="2"/>
  <c r="X155" i="2"/>
  <c r="Y155" i="2"/>
  <c r="AA155" i="2"/>
  <c r="V154" i="2"/>
  <c r="X154" i="2"/>
  <c r="Y154" i="2"/>
  <c r="AA154" i="2"/>
  <c r="V153" i="2"/>
  <c r="X153" i="2"/>
  <c r="Y153" i="2"/>
  <c r="AA153" i="2"/>
  <c r="V152" i="2"/>
  <c r="X152" i="2"/>
  <c r="Y152" i="2"/>
  <c r="AA152" i="2"/>
  <c r="AA157" i="2"/>
  <c r="AC157" i="2"/>
  <c r="S159" i="2"/>
  <c r="S160" i="2"/>
  <c r="S161" i="2"/>
  <c r="S162" i="2"/>
  <c r="S163" i="2"/>
  <c r="V163" i="2"/>
  <c r="X163" i="2"/>
  <c r="AE159" i="2"/>
  <c r="Y163" i="2"/>
  <c r="AA163" i="2"/>
  <c r="V162" i="2"/>
  <c r="X162" i="2"/>
  <c r="Y162" i="2"/>
  <c r="AA162" i="2"/>
  <c r="V161" i="2"/>
  <c r="X161" i="2"/>
  <c r="Y161" i="2"/>
  <c r="AA161" i="2"/>
  <c r="V160" i="2"/>
  <c r="X160" i="2"/>
  <c r="Y160" i="2"/>
  <c r="AA160" i="2"/>
  <c r="V159" i="2"/>
  <c r="X159" i="2"/>
  <c r="Y159" i="2"/>
  <c r="AA159" i="2"/>
  <c r="AA164" i="2"/>
  <c r="AC164" i="2"/>
  <c r="S166" i="2"/>
  <c r="S167" i="2"/>
  <c r="S168" i="2"/>
  <c r="S169" i="2"/>
  <c r="S170" i="2"/>
  <c r="V170" i="2"/>
  <c r="X170" i="2"/>
  <c r="AE166" i="2"/>
  <c r="Y170" i="2"/>
  <c r="AA170" i="2"/>
  <c r="V169" i="2"/>
  <c r="X169" i="2"/>
  <c r="Y169" i="2"/>
  <c r="AA169" i="2"/>
  <c r="V168" i="2"/>
  <c r="X168" i="2"/>
  <c r="Y168" i="2"/>
  <c r="AA168" i="2"/>
  <c r="V167" i="2"/>
  <c r="X167" i="2"/>
  <c r="Y167" i="2"/>
  <c r="AA167" i="2"/>
  <c r="V166" i="2"/>
  <c r="X166" i="2"/>
  <c r="Y166" i="2"/>
  <c r="AA166" i="2"/>
  <c r="AA171" i="2"/>
  <c r="AC171" i="2"/>
  <c r="S173" i="2"/>
  <c r="S174" i="2"/>
  <c r="S175" i="2"/>
  <c r="S176" i="2"/>
  <c r="S177" i="2"/>
  <c r="V177" i="2"/>
  <c r="X177" i="2"/>
  <c r="AE173" i="2"/>
  <c r="Y177" i="2"/>
  <c r="AA177" i="2"/>
  <c r="V176" i="2"/>
  <c r="X176" i="2"/>
  <c r="Y176" i="2"/>
  <c r="AA176" i="2"/>
  <c r="V175" i="2"/>
  <c r="X175" i="2"/>
  <c r="Y175" i="2"/>
  <c r="AA175" i="2"/>
  <c r="V174" i="2"/>
  <c r="X174" i="2"/>
  <c r="Y174" i="2"/>
  <c r="AA174" i="2"/>
  <c r="V173" i="2"/>
  <c r="X173" i="2"/>
  <c r="Y173" i="2"/>
  <c r="AA173" i="2"/>
  <c r="AA178" i="2"/>
  <c r="AC178" i="2"/>
  <c r="S180" i="2"/>
  <c r="V180" i="2"/>
  <c r="X180" i="2"/>
  <c r="AE180" i="2"/>
  <c r="Y180" i="2"/>
  <c r="AA180" i="2"/>
  <c r="AA181" i="2"/>
  <c r="AC181" i="2"/>
  <c r="T183" i="2"/>
  <c r="C188" i="2"/>
  <c r="AI152" i="2"/>
  <c r="AI153" i="2"/>
  <c r="AI154" i="2"/>
  <c r="AI155" i="2"/>
  <c r="AI156" i="2"/>
  <c r="AL156" i="2"/>
  <c r="AN156" i="2"/>
  <c r="K132" i="2"/>
  <c r="J132" i="2"/>
  <c r="L132" i="2"/>
  <c r="M132" i="2"/>
  <c r="AN149" i="2"/>
  <c r="AU152" i="2"/>
  <c r="AO156" i="2"/>
  <c r="AQ156" i="2"/>
  <c r="AL155" i="2"/>
  <c r="AN155" i="2"/>
  <c r="AO155" i="2"/>
  <c r="AQ155" i="2"/>
  <c r="AL154" i="2"/>
  <c r="AN154" i="2"/>
  <c r="AO154" i="2"/>
  <c r="AQ154" i="2"/>
  <c r="AL153" i="2"/>
  <c r="AN153" i="2"/>
  <c r="AO153" i="2"/>
  <c r="AQ153" i="2"/>
  <c r="AL152" i="2"/>
  <c r="AN152" i="2"/>
  <c r="AO152" i="2"/>
  <c r="AQ152" i="2"/>
  <c r="AQ157" i="2"/>
  <c r="AS157" i="2"/>
  <c r="AI159" i="2"/>
  <c r="AI160" i="2"/>
  <c r="AI161" i="2"/>
  <c r="AI162" i="2"/>
  <c r="AI163" i="2"/>
  <c r="AL163" i="2"/>
  <c r="AN163" i="2"/>
  <c r="AU159" i="2"/>
  <c r="AO163" i="2"/>
  <c r="AQ163" i="2"/>
  <c r="AL162" i="2"/>
  <c r="AN162" i="2"/>
  <c r="AO162" i="2"/>
  <c r="AQ162" i="2"/>
  <c r="AL161" i="2"/>
  <c r="AN161" i="2"/>
  <c r="AO161" i="2"/>
  <c r="AQ161" i="2"/>
  <c r="AL160" i="2"/>
  <c r="AN160" i="2"/>
  <c r="AO160" i="2"/>
  <c r="AQ160" i="2"/>
  <c r="AL159" i="2"/>
  <c r="AN159" i="2"/>
  <c r="AO159" i="2"/>
  <c r="AQ159" i="2"/>
  <c r="AQ164" i="2"/>
  <c r="AS164" i="2"/>
  <c r="AI166" i="2"/>
  <c r="AI167" i="2"/>
  <c r="AI168" i="2"/>
  <c r="AI169" i="2"/>
  <c r="AI170" i="2"/>
  <c r="AL170" i="2"/>
  <c r="AN170" i="2"/>
  <c r="AU166" i="2"/>
  <c r="AO170" i="2"/>
  <c r="AQ170" i="2"/>
  <c r="AL169" i="2"/>
  <c r="AN169" i="2"/>
  <c r="AO169" i="2"/>
  <c r="AQ169" i="2"/>
  <c r="AL168" i="2"/>
  <c r="AN168" i="2"/>
  <c r="AO168" i="2"/>
  <c r="AQ168" i="2"/>
  <c r="AL167" i="2"/>
  <c r="AN167" i="2"/>
  <c r="AO167" i="2"/>
  <c r="AQ167" i="2"/>
  <c r="AL166" i="2"/>
  <c r="AN166" i="2"/>
  <c r="AO166" i="2"/>
  <c r="AQ166" i="2"/>
  <c r="AQ171" i="2"/>
  <c r="AS171" i="2"/>
  <c r="AI173" i="2"/>
  <c r="AI174" i="2"/>
  <c r="AI175" i="2"/>
  <c r="AI176" i="2"/>
  <c r="AI177" i="2"/>
  <c r="AL177" i="2"/>
  <c r="AN177" i="2"/>
  <c r="AU173" i="2"/>
  <c r="AO177" i="2"/>
  <c r="AQ177" i="2"/>
  <c r="AL176" i="2"/>
  <c r="AN176" i="2"/>
  <c r="AO176" i="2"/>
  <c r="AQ176" i="2"/>
  <c r="AL175" i="2"/>
  <c r="AN175" i="2"/>
  <c r="AO175" i="2"/>
  <c r="AQ175" i="2"/>
  <c r="AL174" i="2"/>
  <c r="AN174" i="2"/>
  <c r="AO174" i="2"/>
  <c r="AQ174" i="2"/>
  <c r="AL173" i="2"/>
  <c r="AN173" i="2"/>
  <c r="AO173" i="2"/>
  <c r="AQ173" i="2"/>
  <c r="AQ178" i="2"/>
  <c r="AS178" i="2"/>
  <c r="AI180" i="2"/>
  <c r="AL180" i="2"/>
  <c r="AN180" i="2"/>
  <c r="AU180" i="2"/>
  <c r="AO180" i="2"/>
  <c r="AQ180" i="2"/>
  <c r="AQ181" i="2"/>
  <c r="AS181" i="2"/>
  <c r="AJ183" i="2"/>
  <c r="C189" i="2"/>
  <c r="CE152" i="2"/>
  <c r="CE153" i="2"/>
  <c r="CE154" i="2"/>
  <c r="CE155" i="2"/>
  <c r="CE156" i="2"/>
  <c r="CH156" i="2"/>
  <c r="CJ156" i="2"/>
  <c r="K135" i="2"/>
  <c r="J135" i="2"/>
  <c r="L135" i="2"/>
  <c r="M135" i="2"/>
  <c r="CJ149" i="2"/>
  <c r="CQ152" i="2"/>
  <c r="CK156" i="2"/>
  <c r="CM156" i="2"/>
  <c r="CH155" i="2"/>
  <c r="CJ155" i="2"/>
  <c r="CK155" i="2"/>
  <c r="CM155" i="2"/>
  <c r="CH154" i="2"/>
  <c r="CJ154" i="2"/>
  <c r="CK154" i="2"/>
  <c r="CM154" i="2"/>
  <c r="CH153" i="2"/>
  <c r="CJ153" i="2"/>
  <c r="CK153" i="2"/>
  <c r="CM153" i="2"/>
  <c r="CH152" i="2"/>
  <c r="CJ152" i="2"/>
  <c r="CK152" i="2"/>
  <c r="CM152" i="2"/>
  <c r="CM157" i="2"/>
  <c r="CO157" i="2"/>
  <c r="CE159" i="2"/>
  <c r="CE160" i="2"/>
  <c r="CE161" i="2"/>
  <c r="CE162" i="2"/>
  <c r="CE163" i="2"/>
  <c r="CH163" i="2"/>
  <c r="CJ163" i="2"/>
  <c r="CQ159" i="2"/>
  <c r="CK163" i="2"/>
  <c r="CM163" i="2"/>
  <c r="CH162" i="2"/>
  <c r="CJ162" i="2"/>
  <c r="CK162" i="2"/>
  <c r="CM162" i="2"/>
  <c r="CH161" i="2"/>
  <c r="CJ161" i="2"/>
  <c r="CK161" i="2"/>
  <c r="CM161" i="2"/>
  <c r="CH160" i="2"/>
  <c r="CJ160" i="2"/>
  <c r="CK160" i="2"/>
  <c r="CM160" i="2"/>
  <c r="CH159" i="2"/>
  <c r="CJ159" i="2"/>
  <c r="CK159" i="2"/>
  <c r="CM159" i="2"/>
  <c r="CM164" i="2"/>
  <c r="CO164" i="2"/>
  <c r="CE166" i="2"/>
  <c r="CE167" i="2"/>
  <c r="CE168" i="2"/>
  <c r="CE169" i="2"/>
  <c r="CE170" i="2"/>
  <c r="CH170" i="2"/>
  <c r="CJ170" i="2"/>
  <c r="CQ166" i="2"/>
  <c r="CK170" i="2"/>
  <c r="CM170" i="2"/>
  <c r="CH169" i="2"/>
  <c r="CJ169" i="2"/>
  <c r="CK169" i="2"/>
  <c r="CM169" i="2"/>
  <c r="CH168" i="2"/>
  <c r="CJ168" i="2"/>
  <c r="CK168" i="2"/>
  <c r="CM168" i="2"/>
  <c r="CH167" i="2"/>
  <c r="CJ167" i="2"/>
  <c r="CK167" i="2"/>
  <c r="CM167" i="2"/>
  <c r="CH166" i="2"/>
  <c r="CJ166" i="2"/>
  <c r="CK166" i="2"/>
  <c r="CM166" i="2"/>
  <c r="CM171" i="2"/>
  <c r="CO171" i="2"/>
  <c r="CE173" i="2"/>
  <c r="CE174" i="2"/>
  <c r="CE175" i="2"/>
  <c r="CE176" i="2"/>
  <c r="CE177" i="2"/>
  <c r="CH177" i="2"/>
  <c r="CJ177" i="2"/>
  <c r="CQ173" i="2"/>
  <c r="CK177" i="2"/>
  <c r="CM177" i="2"/>
  <c r="CH176" i="2"/>
  <c r="CJ176" i="2"/>
  <c r="CK176" i="2"/>
  <c r="CM176" i="2"/>
  <c r="CH175" i="2"/>
  <c r="CJ175" i="2"/>
  <c r="CK175" i="2"/>
  <c r="CM175" i="2"/>
  <c r="CH174" i="2"/>
  <c r="CJ174" i="2"/>
  <c r="CK174" i="2"/>
  <c r="CM174" i="2"/>
  <c r="CH173" i="2"/>
  <c r="CJ173" i="2"/>
  <c r="CK173" i="2"/>
  <c r="CM173" i="2"/>
  <c r="CM178" i="2"/>
  <c r="CO178" i="2"/>
  <c r="CE180" i="2"/>
  <c r="CH180" i="2"/>
  <c r="CJ180" i="2"/>
  <c r="CQ180" i="2"/>
  <c r="CK180" i="2"/>
  <c r="CM180" i="2"/>
  <c r="CM181" i="2"/>
  <c r="CO181" i="2"/>
  <c r="CF183" i="2"/>
  <c r="F187" i="2"/>
  <c r="CU152" i="2"/>
  <c r="CU153" i="2"/>
  <c r="CU154" i="2"/>
  <c r="CU155" i="2"/>
  <c r="CU156" i="2"/>
  <c r="CX156" i="2"/>
  <c r="CZ156" i="2"/>
  <c r="K136" i="2"/>
  <c r="J136" i="2"/>
  <c r="L136" i="2"/>
  <c r="M136" i="2"/>
  <c r="CZ149" i="2"/>
  <c r="DG152" i="2"/>
  <c r="DA156" i="2"/>
  <c r="DC156" i="2"/>
  <c r="CX155" i="2"/>
  <c r="CZ155" i="2"/>
  <c r="DA155" i="2"/>
  <c r="DC155" i="2"/>
  <c r="CX154" i="2"/>
  <c r="CZ154" i="2"/>
  <c r="DA154" i="2"/>
  <c r="DC154" i="2"/>
  <c r="CX153" i="2"/>
  <c r="CZ153" i="2"/>
  <c r="DA153" i="2"/>
  <c r="DC153" i="2"/>
  <c r="CX152" i="2"/>
  <c r="CZ152" i="2"/>
  <c r="DA152" i="2"/>
  <c r="DC152" i="2"/>
  <c r="DC157" i="2"/>
  <c r="DE157" i="2"/>
  <c r="CU159" i="2"/>
  <c r="CU160" i="2"/>
  <c r="CU161" i="2"/>
  <c r="CU162" i="2"/>
  <c r="CU163" i="2"/>
  <c r="CX163" i="2"/>
  <c r="CZ163" i="2"/>
  <c r="DG159" i="2"/>
  <c r="DA163" i="2"/>
  <c r="DC163" i="2"/>
  <c r="CX162" i="2"/>
  <c r="CZ162" i="2"/>
  <c r="DA162" i="2"/>
  <c r="DC162" i="2"/>
  <c r="CX161" i="2"/>
  <c r="CZ161" i="2"/>
  <c r="DA161" i="2"/>
  <c r="DC161" i="2"/>
  <c r="CX160" i="2"/>
  <c r="CZ160" i="2"/>
  <c r="DA160" i="2"/>
  <c r="DC160" i="2"/>
  <c r="CX159" i="2"/>
  <c r="CZ159" i="2"/>
  <c r="DA159" i="2"/>
  <c r="DC159" i="2"/>
  <c r="DC164" i="2"/>
  <c r="DE164" i="2"/>
  <c r="CU166" i="2"/>
  <c r="CU167" i="2"/>
  <c r="CU168" i="2"/>
  <c r="CU169" i="2"/>
  <c r="CU170" i="2"/>
  <c r="CX170" i="2"/>
  <c r="CZ170" i="2"/>
  <c r="DG166" i="2"/>
  <c r="DA170" i="2"/>
  <c r="DC170" i="2"/>
  <c r="CX169" i="2"/>
  <c r="CZ169" i="2"/>
  <c r="DA169" i="2"/>
  <c r="DC169" i="2"/>
  <c r="CX168" i="2"/>
  <c r="CZ168" i="2"/>
  <c r="DA168" i="2"/>
  <c r="DC168" i="2"/>
  <c r="CX167" i="2"/>
  <c r="CZ167" i="2"/>
  <c r="DA167" i="2"/>
  <c r="DC167" i="2"/>
  <c r="CX166" i="2"/>
  <c r="CZ166" i="2"/>
  <c r="DA166" i="2"/>
  <c r="DC166" i="2"/>
  <c r="DC171" i="2"/>
  <c r="DE171" i="2"/>
  <c r="CU173" i="2"/>
  <c r="CU174" i="2"/>
  <c r="CU175" i="2"/>
  <c r="CU176" i="2"/>
  <c r="CU177" i="2"/>
  <c r="CX177" i="2"/>
  <c r="CZ177" i="2"/>
  <c r="DG173" i="2"/>
  <c r="DA177" i="2"/>
  <c r="DC177" i="2"/>
  <c r="CX176" i="2"/>
  <c r="CZ176" i="2"/>
  <c r="DA176" i="2"/>
  <c r="DC176" i="2"/>
  <c r="CX175" i="2"/>
  <c r="CZ175" i="2"/>
  <c r="DA175" i="2"/>
  <c r="DC175" i="2"/>
  <c r="CX174" i="2"/>
  <c r="CZ174" i="2"/>
  <c r="DA174" i="2"/>
  <c r="DC174" i="2"/>
  <c r="CX173" i="2"/>
  <c r="CZ173" i="2"/>
  <c r="DA173" i="2"/>
  <c r="DC173" i="2"/>
  <c r="DC178" i="2"/>
  <c r="DE178" i="2"/>
  <c r="CU180" i="2"/>
  <c r="CX180" i="2"/>
  <c r="CZ180" i="2"/>
  <c r="DG180" i="2"/>
  <c r="DA180" i="2"/>
  <c r="DC180" i="2"/>
  <c r="DC181" i="2"/>
  <c r="DE181" i="2"/>
  <c r="CV183" i="2"/>
  <c r="F188" i="2"/>
  <c r="DK152" i="2"/>
  <c r="DK153" i="2"/>
  <c r="DK154" i="2"/>
  <c r="DK155" i="2"/>
  <c r="DK156" i="2"/>
  <c r="DN156" i="2"/>
  <c r="DP156" i="2"/>
  <c r="K137" i="2"/>
  <c r="J137" i="2"/>
  <c r="L137" i="2"/>
  <c r="M137" i="2"/>
  <c r="DP149" i="2"/>
  <c r="DW152" i="2"/>
  <c r="DQ156" i="2"/>
  <c r="DS156" i="2"/>
  <c r="DN155" i="2"/>
  <c r="DP155" i="2"/>
  <c r="DQ155" i="2"/>
  <c r="DS155" i="2"/>
  <c r="DN154" i="2"/>
  <c r="DP154" i="2"/>
  <c r="DQ154" i="2"/>
  <c r="DS154" i="2"/>
  <c r="DN153" i="2"/>
  <c r="DP153" i="2"/>
  <c r="DQ153" i="2"/>
  <c r="DS153" i="2"/>
  <c r="DN152" i="2"/>
  <c r="DP152" i="2"/>
  <c r="DQ152" i="2"/>
  <c r="DS152" i="2"/>
  <c r="DS157" i="2"/>
  <c r="DU157" i="2"/>
  <c r="DK159" i="2"/>
  <c r="DK160" i="2"/>
  <c r="DK161" i="2"/>
  <c r="DK162" i="2"/>
  <c r="DK163" i="2"/>
  <c r="DN163" i="2"/>
  <c r="DP163" i="2"/>
  <c r="DW159" i="2"/>
  <c r="DQ163" i="2"/>
  <c r="DS163" i="2"/>
  <c r="DN162" i="2"/>
  <c r="DP162" i="2"/>
  <c r="DQ162" i="2"/>
  <c r="DS162" i="2"/>
  <c r="DN161" i="2"/>
  <c r="DP161" i="2"/>
  <c r="DQ161" i="2"/>
  <c r="DS161" i="2"/>
  <c r="DN160" i="2"/>
  <c r="DP160" i="2"/>
  <c r="DQ160" i="2"/>
  <c r="DS160" i="2"/>
  <c r="DN159" i="2"/>
  <c r="DP159" i="2"/>
  <c r="DQ159" i="2"/>
  <c r="DS159" i="2"/>
  <c r="DS164" i="2"/>
  <c r="DU164" i="2"/>
  <c r="DK166" i="2"/>
  <c r="DK167" i="2"/>
  <c r="DK168" i="2"/>
  <c r="DK169" i="2"/>
  <c r="DK170" i="2"/>
  <c r="DN170" i="2"/>
  <c r="DP170" i="2"/>
  <c r="DW166" i="2"/>
  <c r="DQ170" i="2"/>
  <c r="DS170" i="2"/>
  <c r="DN169" i="2"/>
  <c r="DP169" i="2"/>
  <c r="DQ169" i="2"/>
  <c r="DS169" i="2"/>
  <c r="DN168" i="2"/>
  <c r="DP168" i="2"/>
  <c r="DQ168" i="2"/>
  <c r="DS168" i="2"/>
  <c r="DN167" i="2"/>
  <c r="DP167" i="2"/>
  <c r="DQ167" i="2"/>
  <c r="DS167" i="2"/>
  <c r="DN166" i="2"/>
  <c r="DP166" i="2"/>
  <c r="DQ166" i="2"/>
  <c r="DS166" i="2"/>
  <c r="DS171" i="2"/>
  <c r="DU171" i="2"/>
  <c r="DK173" i="2"/>
  <c r="DK174" i="2"/>
  <c r="DK175" i="2"/>
  <c r="DK176" i="2"/>
  <c r="DK177" i="2"/>
  <c r="DN177" i="2"/>
  <c r="DP177" i="2"/>
  <c r="DW173" i="2"/>
  <c r="DQ177" i="2"/>
  <c r="DS177" i="2"/>
  <c r="DN176" i="2"/>
  <c r="DP176" i="2"/>
  <c r="DQ176" i="2"/>
  <c r="DS176" i="2"/>
  <c r="DN175" i="2"/>
  <c r="DP175" i="2"/>
  <c r="DQ175" i="2"/>
  <c r="DS175" i="2"/>
  <c r="DN174" i="2"/>
  <c r="DP174" i="2"/>
  <c r="DQ174" i="2"/>
  <c r="DS174" i="2"/>
  <c r="DN173" i="2"/>
  <c r="DP173" i="2"/>
  <c r="DQ173" i="2"/>
  <c r="DS173" i="2"/>
  <c r="DS178" i="2"/>
  <c r="DU178" i="2"/>
  <c r="DK180" i="2"/>
  <c r="DN180" i="2"/>
  <c r="DP180" i="2"/>
  <c r="DW180" i="2"/>
  <c r="DQ180" i="2"/>
  <c r="DS180" i="2"/>
  <c r="DS181" i="2"/>
  <c r="DU181" i="2"/>
  <c r="DL183" i="2"/>
  <c r="F189" i="2"/>
  <c r="EA152" i="2"/>
  <c r="EA153" i="2"/>
  <c r="EA154" i="2"/>
  <c r="EA155" i="2"/>
  <c r="EA156" i="2"/>
  <c r="ED156" i="2"/>
  <c r="EF156" i="2"/>
  <c r="K138" i="2"/>
  <c r="J138" i="2"/>
  <c r="L138" i="2"/>
  <c r="M138" i="2"/>
  <c r="EF149" i="2"/>
  <c r="EM152" i="2"/>
  <c r="EG156" i="2"/>
  <c r="EI156" i="2"/>
  <c r="ED155" i="2"/>
  <c r="EF155" i="2"/>
  <c r="EG155" i="2"/>
  <c r="EI155" i="2"/>
  <c r="ED154" i="2"/>
  <c r="EF154" i="2"/>
  <c r="EG154" i="2"/>
  <c r="EI154" i="2"/>
  <c r="ED153" i="2"/>
  <c r="EF153" i="2"/>
  <c r="EG153" i="2"/>
  <c r="EI153" i="2"/>
  <c r="ED152" i="2"/>
  <c r="EF152" i="2"/>
  <c r="EG152" i="2"/>
  <c r="EI152" i="2"/>
  <c r="EI157" i="2"/>
  <c r="EK157" i="2"/>
  <c r="EA159" i="2"/>
  <c r="EA160" i="2"/>
  <c r="EA161" i="2"/>
  <c r="EA162" i="2"/>
  <c r="EA163" i="2"/>
  <c r="ED163" i="2"/>
  <c r="EF163" i="2"/>
  <c r="EM159" i="2"/>
  <c r="EG163" i="2"/>
  <c r="EI163" i="2"/>
  <c r="ED162" i="2"/>
  <c r="EF162" i="2"/>
  <c r="EG162" i="2"/>
  <c r="EI162" i="2"/>
  <c r="ED161" i="2"/>
  <c r="EF161" i="2"/>
  <c r="EG161" i="2"/>
  <c r="EI161" i="2"/>
  <c r="ED160" i="2"/>
  <c r="EF160" i="2"/>
  <c r="EG160" i="2"/>
  <c r="EI160" i="2"/>
  <c r="ED159" i="2"/>
  <c r="EF159" i="2"/>
  <c r="EG159" i="2"/>
  <c r="EI159" i="2"/>
  <c r="EI164" i="2"/>
  <c r="EK164" i="2"/>
  <c r="EA166" i="2"/>
  <c r="EA167" i="2"/>
  <c r="EA168" i="2"/>
  <c r="EA169" i="2"/>
  <c r="EA170" i="2"/>
  <c r="ED170" i="2"/>
  <c r="EF170" i="2"/>
  <c r="EM166" i="2"/>
  <c r="EG170" i="2"/>
  <c r="EI170" i="2"/>
  <c r="ED169" i="2"/>
  <c r="EF169" i="2"/>
  <c r="EG169" i="2"/>
  <c r="EI169" i="2"/>
  <c r="ED168" i="2"/>
  <c r="EF168" i="2"/>
  <c r="EG168" i="2"/>
  <c r="EI168" i="2"/>
  <c r="ED167" i="2"/>
  <c r="EF167" i="2"/>
  <c r="EG167" i="2"/>
  <c r="EI167" i="2"/>
  <c r="ED166" i="2"/>
  <c r="EF166" i="2"/>
  <c r="EG166" i="2"/>
  <c r="EI166" i="2"/>
  <c r="EI171" i="2"/>
  <c r="EK171" i="2"/>
  <c r="EA173" i="2"/>
  <c r="EA174" i="2"/>
  <c r="EA175" i="2"/>
  <c r="EA176" i="2"/>
  <c r="EA177" i="2"/>
  <c r="ED177" i="2"/>
  <c r="EF177" i="2"/>
  <c r="EM173" i="2"/>
  <c r="EG177" i="2"/>
  <c r="EI177" i="2"/>
  <c r="ED176" i="2"/>
  <c r="EF176" i="2"/>
  <c r="EG176" i="2"/>
  <c r="EI176" i="2"/>
  <c r="ED175" i="2"/>
  <c r="EF175" i="2"/>
  <c r="EG175" i="2"/>
  <c r="EI175" i="2"/>
  <c r="ED174" i="2"/>
  <c r="EF174" i="2"/>
  <c r="EG174" i="2"/>
  <c r="EI174" i="2"/>
  <c r="ED173" i="2"/>
  <c r="EF173" i="2"/>
  <c r="EG173" i="2"/>
  <c r="EI173" i="2"/>
  <c r="EI178" i="2"/>
  <c r="EK178" i="2"/>
  <c r="EA180" i="2"/>
  <c r="ED180" i="2"/>
  <c r="EF180" i="2"/>
  <c r="EM180" i="2"/>
  <c r="EG180" i="2"/>
  <c r="EI180" i="2"/>
  <c r="EI181" i="2"/>
  <c r="EK181" i="2"/>
  <c r="EB183" i="2"/>
  <c r="F190" i="2"/>
  <c r="C202" i="2"/>
  <c r="D202" i="2"/>
  <c r="N202" i="2"/>
  <c r="G202" i="2"/>
  <c r="P202" i="2"/>
  <c r="H202" i="2"/>
  <c r="K194" i="2"/>
  <c r="I202" i="2"/>
  <c r="F202" i="2"/>
  <c r="C201" i="2"/>
  <c r="D201" i="2"/>
  <c r="O202" i="2"/>
  <c r="N201" i="2"/>
  <c r="G201" i="2"/>
  <c r="P201" i="2"/>
  <c r="H201" i="2"/>
  <c r="I201" i="2"/>
  <c r="F201" i="2"/>
  <c r="C200" i="2"/>
  <c r="D200" i="2"/>
  <c r="O201" i="2"/>
  <c r="N200" i="2"/>
  <c r="G200" i="2"/>
  <c r="P200" i="2"/>
  <c r="H200" i="2"/>
  <c r="I200" i="2"/>
  <c r="F200" i="2"/>
  <c r="C199" i="2"/>
  <c r="D199" i="2"/>
  <c r="O200" i="2"/>
  <c r="N199" i="2"/>
  <c r="G199" i="2"/>
  <c r="P199" i="2"/>
  <c r="H199" i="2"/>
  <c r="I199" i="2"/>
  <c r="F199" i="2"/>
  <c r="AY152" i="2"/>
  <c r="AY153" i="2"/>
  <c r="AY154" i="2"/>
  <c r="AY155" i="2"/>
  <c r="AY156" i="2"/>
  <c r="BB156" i="2"/>
  <c r="BD156" i="2"/>
  <c r="K133" i="2"/>
  <c r="J133" i="2"/>
  <c r="L133" i="2"/>
  <c r="M133" i="2"/>
  <c r="BD149" i="2"/>
  <c r="BK152" i="2"/>
  <c r="BE156" i="2"/>
  <c r="BG156" i="2"/>
  <c r="BB155" i="2"/>
  <c r="BD155" i="2"/>
  <c r="BE155" i="2"/>
  <c r="BG155" i="2"/>
  <c r="BB154" i="2"/>
  <c r="BD154" i="2"/>
  <c r="BE154" i="2"/>
  <c r="BG154" i="2"/>
  <c r="BB153" i="2"/>
  <c r="BD153" i="2"/>
  <c r="BE153" i="2"/>
  <c r="BG153" i="2"/>
  <c r="BB152" i="2"/>
  <c r="BD152" i="2"/>
  <c r="BE152" i="2"/>
  <c r="BG152" i="2"/>
  <c r="BG157" i="2"/>
  <c r="BI157" i="2"/>
  <c r="AY159" i="2"/>
  <c r="AY160" i="2"/>
  <c r="AY161" i="2"/>
  <c r="AY162" i="2"/>
  <c r="AY163" i="2"/>
  <c r="BB163" i="2"/>
  <c r="BD163" i="2"/>
  <c r="BK159" i="2"/>
  <c r="BE163" i="2"/>
  <c r="BG163" i="2"/>
  <c r="BB162" i="2"/>
  <c r="BD162" i="2"/>
  <c r="BE162" i="2"/>
  <c r="BG162" i="2"/>
  <c r="BB161" i="2"/>
  <c r="BD161" i="2"/>
  <c r="BE161" i="2"/>
  <c r="BG161" i="2"/>
  <c r="BB160" i="2"/>
  <c r="BD160" i="2"/>
  <c r="BE160" i="2"/>
  <c r="BG160" i="2"/>
  <c r="BB159" i="2"/>
  <c r="BD159" i="2"/>
  <c r="BE159" i="2"/>
  <c r="BG159" i="2"/>
  <c r="BG164" i="2"/>
  <c r="BI164" i="2"/>
  <c r="AY166" i="2"/>
  <c r="AY167" i="2"/>
  <c r="AY168" i="2"/>
  <c r="AY169" i="2"/>
  <c r="AY170" i="2"/>
  <c r="BB170" i="2"/>
  <c r="BD170" i="2"/>
  <c r="BK166" i="2"/>
  <c r="BE170" i="2"/>
  <c r="BG170" i="2"/>
  <c r="BB169" i="2"/>
  <c r="BD169" i="2"/>
  <c r="BE169" i="2"/>
  <c r="BG169" i="2"/>
  <c r="BB168" i="2"/>
  <c r="BD168" i="2"/>
  <c r="BE168" i="2"/>
  <c r="BG168" i="2"/>
  <c r="BB167" i="2"/>
  <c r="BD167" i="2"/>
  <c r="BE167" i="2"/>
  <c r="BG167" i="2"/>
  <c r="BB166" i="2"/>
  <c r="BD166" i="2"/>
  <c r="BE166" i="2"/>
  <c r="BG166" i="2"/>
  <c r="BG171" i="2"/>
  <c r="BI171" i="2"/>
  <c r="AY173" i="2"/>
  <c r="AY174" i="2"/>
  <c r="AY175" i="2"/>
  <c r="AY176" i="2"/>
  <c r="AY177" i="2"/>
  <c r="BB177" i="2"/>
  <c r="BD177" i="2"/>
  <c r="BK173" i="2"/>
  <c r="BE177" i="2"/>
  <c r="BG177" i="2"/>
  <c r="BB176" i="2"/>
  <c r="BD176" i="2"/>
  <c r="BE176" i="2"/>
  <c r="BG176" i="2"/>
  <c r="BB175" i="2"/>
  <c r="BD175" i="2"/>
  <c r="BE175" i="2"/>
  <c r="BG175" i="2"/>
  <c r="BB174" i="2"/>
  <c r="BD174" i="2"/>
  <c r="BE174" i="2"/>
  <c r="BG174" i="2"/>
  <c r="BB173" i="2"/>
  <c r="BD173" i="2"/>
  <c r="BE173" i="2"/>
  <c r="BG173" i="2"/>
  <c r="BG178" i="2"/>
  <c r="BI178" i="2"/>
  <c r="AY180" i="2"/>
  <c r="BB180" i="2"/>
  <c r="BD180" i="2"/>
  <c r="BK180" i="2"/>
  <c r="BE180" i="2"/>
  <c r="BG180" i="2"/>
  <c r="BG181" i="2"/>
  <c r="BI181" i="2"/>
  <c r="AZ183" i="2"/>
  <c r="C190" i="2"/>
  <c r="BO152" i="2"/>
  <c r="BO153" i="2"/>
  <c r="BO154" i="2"/>
  <c r="BO155" i="2"/>
  <c r="BO156" i="2"/>
  <c r="BR156" i="2"/>
  <c r="BT156" i="2"/>
  <c r="K134" i="2"/>
  <c r="J134" i="2"/>
  <c r="L134" i="2"/>
  <c r="M134" i="2"/>
  <c r="BT149" i="2"/>
  <c r="CA152" i="2"/>
  <c r="BU156" i="2"/>
  <c r="BW156" i="2"/>
  <c r="BR155" i="2"/>
  <c r="BT155" i="2"/>
  <c r="BU155" i="2"/>
  <c r="BW155" i="2"/>
  <c r="BR154" i="2"/>
  <c r="BT154" i="2"/>
  <c r="BU154" i="2"/>
  <c r="BW154" i="2"/>
  <c r="BR153" i="2"/>
  <c r="BT153" i="2"/>
  <c r="BU153" i="2"/>
  <c r="BW153" i="2"/>
  <c r="BR152" i="2"/>
  <c r="BT152" i="2"/>
  <c r="BU152" i="2"/>
  <c r="BW152" i="2"/>
  <c r="BW157" i="2"/>
  <c r="BY157" i="2"/>
  <c r="BO159" i="2"/>
  <c r="BO160" i="2"/>
  <c r="BO161" i="2"/>
  <c r="BO162" i="2"/>
  <c r="BO163" i="2"/>
  <c r="BR163" i="2"/>
  <c r="BT163" i="2"/>
  <c r="CA159" i="2"/>
  <c r="BU163" i="2"/>
  <c r="BW163" i="2"/>
  <c r="BR162" i="2"/>
  <c r="BT162" i="2"/>
  <c r="BU162" i="2"/>
  <c r="BW162" i="2"/>
  <c r="BR161" i="2"/>
  <c r="BT161" i="2"/>
  <c r="BU161" i="2"/>
  <c r="BW161" i="2"/>
  <c r="BR160" i="2"/>
  <c r="BT160" i="2"/>
  <c r="BU160" i="2"/>
  <c r="BW160" i="2"/>
  <c r="BR159" i="2"/>
  <c r="BT159" i="2"/>
  <c r="BU159" i="2"/>
  <c r="BW159" i="2"/>
  <c r="BW164" i="2"/>
  <c r="BY164" i="2"/>
  <c r="BO166" i="2"/>
  <c r="BO167" i="2"/>
  <c r="BO168" i="2"/>
  <c r="BO169" i="2"/>
  <c r="BO170" i="2"/>
  <c r="BR170" i="2"/>
  <c r="BT170" i="2"/>
  <c r="CA166" i="2"/>
  <c r="BU170" i="2"/>
  <c r="BW170" i="2"/>
  <c r="BR169" i="2"/>
  <c r="BT169" i="2"/>
  <c r="BU169" i="2"/>
  <c r="BW169" i="2"/>
  <c r="BR168" i="2"/>
  <c r="BT168" i="2"/>
  <c r="BU168" i="2"/>
  <c r="BW168" i="2"/>
  <c r="BR167" i="2"/>
  <c r="BT167" i="2"/>
  <c r="BU167" i="2"/>
  <c r="BW167" i="2"/>
  <c r="BR166" i="2"/>
  <c r="BT166" i="2"/>
  <c r="BU166" i="2"/>
  <c r="BW166" i="2"/>
  <c r="BW171" i="2"/>
  <c r="BY171" i="2"/>
  <c r="BO173" i="2"/>
  <c r="BO174" i="2"/>
  <c r="BO175" i="2"/>
  <c r="BO176" i="2"/>
  <c r="BO177" i="2"/>
  <c r="BR177" i="2"/>
  <c r="BT177" i="2"/>
  <c r="CA173" i="2"/>
  <c r="BU177" i="2"/>
  <c r="BW177" i="2"/>
  <c r="BR176" i="2"/>
  <c r="BT176" i="2"/>
  <c r="BU176" i="2"/>
  <c r="BW176" i="2"/>
  <c r="BR175" i="2"/>
  <c r="BT175" i="2"/>
  <c r="BU175" i="2"/>
  <c r="BW175" i="2"/>
  <c r="BR174" i="2"/>
  <c r="BT174" i="2"/>
  <c r="BU174" i="2"/>
  <c r="BW174" i="2"/>
  <c r="BR173" i="2"/>
  <c r="BT173" i="2"/>
  <c r="BU173" i="2"/>
  <c r="BW173" i="2"/>
  <c r="BW178" i="2"/>
  <c r="BY178" i="2"/>
  <c r="BO180" i="2"/>
  <c r="BR180" i="2"/>
  <c r="BT180" i="2"/>
  <c r="CA180" i="2"/>
  <c r="BU180" i="2"/>
  <c r="BW180" i="2"/>
  <c r="BW181" i="2"/>
  <c r="BY181" i="2"/>
  <c r="BP183" i="2"/>
  <c r="C191" i="2"/>
  <c r="C198" i="2"/>
  <c r="D198" i="2"/>
  <c r="N198" i="2"/>
  <c r="G198" i="2"/>
  <c r="P198" i="2"/>
  <c r="H198" i="2"/>
  <c r="I198" i="2"/>
  <c r="F198" i="2"/>
  <c r="C197" i="2"/>
  <c r="D197" i="2"/>
  <c r="O198" i="2"/>
  <c r="N197" i="2"/>
  <c r="G197" i="2"/>
  <c r="P197" i="2"/>
  <c r="H197" i="2"/>
  <c r="I197" i="2"/>
  <c r="F197" i="2"/>
  <c r="C196" i="2"/>
  <c r="D196" i="2"/>
  <c r="O197" i="2"/>
  <c r="O199" i="2"/>
  <c r="N196" i="2"/>
  <c r="G196" i="2"/>
  <c r="P196" i="2"/>
  <c r="H196" i="2"/>
  <c r="I196" i="2"/>
  <c r="F196" i="2"/>
  <c r="C195" i="2"/>
  <c r="D195" i="2"/>
  <c r="O196" i="2"/>
  <c r="N195" i="2"/>
  <c r="G195" i="2"/>
  <c r="P195" i="2"/>
  <c r="H195" i="2"/>
  <c r="I195" i="2"/>
  <c r="F195" i="2"/>
  <c r="C194" i="2"/>
  <c r="D194" i="2"/>
  <c r="O195" i="2"/>
  <c r="N194" i="2"/>
  <c r="G194" i="2"/>
  <c r="P194" i="2"/>
  <c r="H194" i="2"/>
  <c r="I194" i="2"/>
  <c r="F194" i="2"/>
  <c r="J194" i="2"/>
  <c r="L194" i="2"/>
  <c r="M194" i="2"/>
  <c r="H213" i="2"/>
  <c r="O216" i="2"/>
  <c r="I220" i="2"/>
  <c r="K220" i="2"/>
  <c r="F219" i="2"/>
  <c r="H219" i="2"/>
  <c r="I219" i="2"/>
  <c r="K219" i="2"/>
  <c r="F218" i="2"/>
  <c r="H218" i="2"/>
  <c r="I218" i="2"/>
  <c r="K218" i="2"/>
  <c r="F217" i="2"/>
  <c r="H217" i="2"/>
  <c r="I217" i="2"/>
  <c r="K217" i="2"/>
  <c r="F216" i="2"/>
  <c r="H216" i="2"/>
  <c r="I216" i="2"/>
  <c r="K216" i="2"/>
  <c r="K221" i="2"/>
  <c r="M221" i="2"/>
  <c r="C223" i="2"/>
  <c r="C224" i="2"/>
  <c r="C225" i="2"/>
  <c r="C226" i="2"/>
  <c r="C227" i="2"/>
  <c r="F227" i="2"/>
  <c r="H227" i="2"/>
  <c r="O223" i="2"/>
  <c r="I227" i="2"/>
  <c r="K227" i="2"/>
  <c r="F226" i="2"/>
  <c r="H226" i="2"/>
  <c r="I226" i="2"/>
  <c r="K226" i="2"/>
  <c r="F225" i="2"/>
  <c r="H225" i="2"/>
  <c r="I225" i="2"/>
  <c r="K225" i="2"/>
  <c r="F224" i="2"/>
  <c r="H224" i="2"/>
  <c r="I224" i="2"/>
  <c r="K224" i="2"/>
  <c r="F223" i="2"/>
  <c r="H223" i="2"/>
  <c r="I223" i="2"/>
  <c r="K223" i="2"/>
  <c r="K228" i="2"/>
  <c r="M228" i="2"/>
  <c r="C230" i="2"/>
  <c r="C231" i="2"/>
  <c r="C232" i="2"/>
  <c r="C233" i="2"/>
  <c r="C234" i="2"/>
  <c r="F234" i="2"/>
  <c r="H234" i="2"/>
  <c r="O230" i="2"/>
  <c r="I234" i="2"/>
  <c r="K234" i="2"/>
  <c r="F233" i="2"/>
  <c r="H233" i="2"/>
  <c r="I233" i="2"/>
  <c r="K233" i="2"/>
  <c r="F232" i="2"/>
  <c r="H232" i="2"/>
  <c r="I232" i="2"/>
  <c r="K232" i="2"/>
  <c r="F231" i="2"/>
  <c r="H231" i="2"/>
  <c r="I231" i="2"/>
  <c r="K231" i="2"/>
  <c r="F230" i="2"/>
  <c r="H230" i="2"/>
  <c r="I230" i="2"/>
  <c r="K230" i="2"/>
  <c r="K235" i="2"/>
  <c r="M235" i="2"/>
  <c r="C237" i="2"/>
  <c r="C238" i="2"/>
  <c r="C239" i="2"/>
  <c r="C240" i="2"/>
  <c r="C241" i="2"/>
  <c r="F241" i="2"/>
  <c r="H241" i="2"/>
  <c r="O237" i="2"/>
  <c r="I241" i="2"/>
  <c r="K241" i="2"/>
  <c r="F240" i="2"/>
  <c r="H240" i="2"/>
  <c r="I240" i="2"/>
  <c r="K240" i="2"/>
  <c r="F239" i="2"/>
  <c r="H239" i="2"/>
  <c r="I239" i="2"/>
  <c r="K239" i="2"/>
  <c r="F238" i="2"/>
  <c r="H238" i="2"/>
  <c r="I238" i="2"/>
  <c r="K238" i="2"/>
  <c r="F237" i="2"/>
  <c r="H237" i="2"/>
  <c r="I237" i="2"/>
  <c r="K237" i="2"/>
  <c r="K242" i="2"/>
  <c r="M242" i="2"/>
  <c r="C244" i="2"/>
  <c r="F244" i="2"/>
  <c r="H244" i="2"/>
  <c r="O244" i="2"/>
  <c r="I244" i="2"/>
  <c r="K244" i="2"/>
  <c r="K245" i="2"/>
  <c r="M245" i="2"/>
  <c r="D247" i="2"/>
  <c r="C251" i="2"/>
  <c r="S216" i="2"/>
  <c r="S217" i="2"/>
  <c r="S218" i="2"/>
  <c r="S219" i="2"/>
  <c r="S220" i="2"/>
  <c r="V220" i="2"/>
  <c r="X220" i="2"/>
  <c r="K195" i="2"/>
  <c r="J195" i="2"/>
  <c r="L195" i="2"/>
  <c r="M195" i="2"/>
  <c r="X213" i="2"/>
  <c r="AE216" i="2"/>
  <c r="Y220" i="2"/>
  <c r="AA220" i="2"/>
  <c r="V219" i="2"/>
  <c r="X219" i="2"/>
  <c r="Y219" i="2"/>
  <c r="AA219" i="2"/>
  <c r="V218" i="2"/>
  <c r="X218" i="2"/>
  <c r="Y218" i="2"/>
  <c r="AA218" i="2"/>
  <c r="V217" i="2"/>
  <c r="X217" i="2"/>
  <c r="Y217" i="2"/>
  <c r="AA217" i="2"/>
  <c r="V216" i="2"/>
  <c r="X216" i="2"/>
  <c r="Y216" i="2"/>
  <c r="AA216" i="2"/>
  <c r="AA221" i="2"/>
  <c r="AC221" i="2"/>
  <c r="S223" i="2"/>
  <c r="S224" i="2"/>
  <c r="S225" i="2"/>
  <c r="S226" i="2"/>
  <c r="S227" i="2"/>
  <c r="V227" i="2"/>
  <c r="X227" i="2"/>
  <c r="AE223" i="2"/>
  <c r="Y227" i="2"/>
  <c r="AA227" i="2"/>
  <c r="V226" i="2"/>
  <c r="X226" i="2"/>
  <c r="Y226" i="2"/>
  <c r="AA226" i="2"/>
  <c r="V225" i="2"/>
  <c r="X225" i="2"/>
  <c r="Y225" i="2"/>
  <c r="AA225" i="2"/>
  <c r="V224" i="2"/>
  <c r="X224" i="2"/>
  <c r="Y224" i="2"/>
  <c r="AA224" i="2"/>
  <c r="V223" i="2"/>
  <c r="X223" i="2"/>
  <c r="Y223" i="2"/>
  <c r="AA223" i="2"/>
  <c r="AA228" i="2"/>
  <c r="AC228" i="2"/>
  <c r="S230" i="2"/>
  <c r="S231" i="2"/>
  <c r="S232" i="2"/>
  <c r="S233" i="2"/>
  <c r="S234" i="2"/>
  <c r="V234" i="2"/>
  <c r="X234" i="2"/>
  <c r="AE230" i="2"/>
  <c r="Y234" i="2"/>
  <c r="AA234" i="2"/>
  <c r="V233" i="2"/>
  <c r="X233" i="2"/>
  <c r="Y233" i="2"/>
  <c r="AA233" i="2"/>
  <c r="V232" i="2"/>
  <c r="X232" i="2"/>
  <c r="Y232" i="2"/>
  <c r="AA232" i="2"/>
  <c r="V231" i="2"/>
  <c r="X231" i="2"/>
  <c r="Y231" i="2"/>
  <c r="AA231" i="2"/>
  <c r="V230" i="2"/>
  <c r="X230" i="2"/>
  <c r="Y230" i="2"/>
  <c r="AA230" i="2"/>
  <c r="AA235" i="2"/>
  <c r="AC235" i="2"/>
  <c r="S237" i="2"/>
  <c r="S238" i="2"/>
  <c r="S239" i="2"/>
  <c r="S240" i="2"/>
  <c r="S241" i="2"/>
  <c r="V241" i="2"/>
  <c r="X241" i="2"/>
  <c r="AE237" i="2"/>
  <c r="Y241" i="2"/>
  <c r="AA241" i="2"/>
  <c r="V240" i="2"/>
  <c r="X240" i="2"/>
  <c r="Y240" i="2"/>
  <c r="AA240" i="2"/>
  <c r="V239" i="2"/>
  <c r="X239" i="2"/>
  <c r="Y239" i="2"/>
  <c r="AA239" i="2"/>
  <c r="V238" i="2"/>
  <c r="X238" i="2"/>
  <c r="Y238" i="2"/>
  <c r="AA238" i="2"/>
  <c r="V237" i="2"/>
  <c r="X237" i="2"/>
  <c r="Y237" i="2"/>
  <c r="AA237" i="2"/>
  <c r="AA242" i="2"/>
  <c r="AC242" i="2"/>
  <c r="S244" i="2"/>
  <c r="V244" i="2"/>
  <c r="X244" i="2"/>
  <c r="AE244" i="2"/>
  <c r="Y244" i="2"/>
  <c r="AA244" i="2"/>
  <c r="AA245" i="2"/>
  <c r="AC245" i="2"/>
  <c r="T247" i="2"/>
  <c r="C252" i="2"/>
  <c r="AI216" i="2"/>
  <c r="AI217" i="2"/>
  <c r="AI218" i="2"/>
  <c r="AI219" i="2"/>
  <c r="AI220" i="2"/>
  <c r="AL220" i="2"/>
  <c r="AN220" i="2"/>
  <c r="K196" i="2"/>
  <c r="J196" i="2"/>
  <c r="L196" i="2"/>
  <c r="M196" i="2"/>
  <c r="AN213" i="2"/>
  <c r="AU216" i="2"/>
  <c r="AO220" i="2"/>
  <c r="AQ220" i="2"/>
  <c r="AL219" i="2"/>
  <c r="AN219" i="2"/>
  <c r="AO219" i="2"/>
  <c r="AQ219" i="2"/>
  <c r="AL218" i="2"/>
  <c r="AN218" i="2"/>
  <c r="AO218" i="2"/>
  <c r="AQ218" i="2"/>
  <c r="AL217" i="2"/>
  <c r="AN217" i="2"/>
  <c r="AO217" i="2"/>
  <c r="AQ217" i="2"/>
  <c r="AL216" i="2"/>
  <c r="AN216" i="2"/>
  <c r="AO216" i="2"/>
  <c r="AQ216" i="2"/>
  <c r="AQ221" i="2"/>
  <c r="AS221" i="2"/>
  <c r="AI223" i="2"/>
  <c r="AI224" i="2"/>
  <c r="AI225" i="2"/>
  <c r="AI226" i="2"/>
  <c r="AI227" i="2"/>
  <c r="AL227" i="2"/>
  <c r="AN227" i="2"/>
  <c r="AU223" i="2"/>
  <c r="AO227" i="2"/>
  <c r="AQ227" i="2"/>
  <c r="AL226" i="2"/>
  <c r="AN226" i="2"/>
  <c r="AO226" i="2"/>
  <c r="AQ226" i="2"/>
  <c r="AL225" i="2"/>
  <c r="AN225" i="2"/>
  <c r="AO225" i="2"/>
  <c r="AQ225" i="2"/>
  <c r="AL224" i="2"/>
  <c r="AN224" i="2"/>
  <c r="AO224" i="2"/>
  <c r="AQ224" i="2"/>
  <c r="AL223" i="2"/>
  <c r="AN223" i="2"/>
  <c r="AO223" i="2"/>
  <c r="AQ223" i="2"/>
  <c r="AQ228" i="2"/>
  <c r="AS228" i="2"/>
  <c r="AI230" i="2"/>
  <c r="AI231" i="2"/>
  <c r="AI232" i="2"/>
  <c r="AI233" i="2"/>
  <c r="AI234" i="2"/>
  <c r="AL234" i="2"/>
  <c r="AN234" i="2"/>
  <c r="AU230" i="2"/>
  <c r="AO234" i="2"/>
  <c r="AQ234" i="2"/>
  <c r="AL233" i="2"/>
  <c r="AN233" i="2"/>
  <c r="AO233" i="2"/>
  <c r="AQ233" i="2"/>
  <c r="AL232" i="2"/>
  <c r="AN232" i="2"/>
  <c r="AO232" i="2"/>
  <c r="AQ232" i="2"/>
  <c r="AL231" i="2"/>
  <c r="AN231" i="2"/>
  <c r="AO231" i="2"/>
  <c r="AQ231" i="2"/>
  <c r="AL230" i="2"/>
  <c r="AN230" i="2"/>
  <c r="AO230" i="2"/>
  <c r="AQ230" i="2"/>
  <c r="AQ235" i="2"/>
  <c r="AS235" i="2"/>
  <c r="AI237" i="2"/>
  <c r="AI238" i="2"/>
  <c r="AI239" i="2"/>
  <c r="AI240" i="2"/>
  <c r="AI241" i="2"/>
  <c r="AL241" i="2"/>
  <c r="AN241" i="2"/>
  <c r="AU237" i="2"/>
  <c r="AO241" i="2"/>
  <c r="AQ241" i="2"/>
  <c r="AL240" i="2"/>
  <c r="AN240" i="2"/>
  <c r="AO240" i="2"/>
  <c r="AQ240" i="2"/>
  <c r="AL239" i="2"/>
  <c r="AN239" i="2"/>
  <c r="AO239" i="2"/>
  <c r="AQ239" i="2"/>
  <c r="AL238" i="2"/>
  <c r="AN238" i="2"/>
  <c r="AO238" i="2"/>
  <c r="AQ238" i="2"/>
  <c r="AL237" i="2"/>
  <c r="AN237" i="2"/>
  <c r="AO237" i="2"/>
  <c r="AQ237" i="2"/>
  <c r="AQ242" i="2"/>
  <c r="AS242" i="2"/>
  <c r="AI244" i="2"/>
  <c r="AL244" i="2"/>
  <c r="AN244" i="2"/>
  <c r="AU244" i="2"/>
  <c r="AO244" i="2"/>
  <c r="AQ244" i="2"/>
  <c r="AQ245" i="2"/>
  <c r="AS245" i="2"/>
  <c r="AJ247" i="2"/>
  <c r="C253" i="2"/>
  <c r="CE216" i="2"/>
  <c r="CE217" i="2"/>
  <c r="CE218" i="2"/>
  <c r="CE219" i="2"/>
  <c r="CE220" i="2"/>
  <c r="CH220" i="2"/>
  <c r="CJ220" i="2"/>
  <c r="K199" i="2"/>
  <c r="J199" i="2"/>
  <c r="L199" i="2"/>
  <c r="M199" i="2"/>
  <c r="CJ213" i="2"/>
  <c r="CQ216" i="2"/>
  <c r="CK220" i="2"/>
  <c r="CM220" i="2"/>
  <c r="CH219" i="2"/>
  <c r="CJ219" i="2"/>
  <c r="CK219" i="2"/>
  <c r="CM219" i="2"/>
  <c r="CH218" i="2"/>
  <c r="CJ218" i="2"/>
  <c r="CK218" i="2"/>
  <c r="CM218" i="2"/>
  <c r="CH217" i="2"/>
  <c r="CJ217" i="2"/>
  <c r="CK217" i="2"/>
  <c r="CM217" i="2"/>
  <c r="CH216" i="2"/>
  <c r="CJ216" i="2"/>
  <c r="CK216" i="2"/>
  <c r="CM216" i="2"/>
  <c r="CM221" i="2"/>
  <c r="CO221" i="2"/>
  <c r="CE223" i="2"/>
  <c r="CE224" i="2"/>
  <c r="CE225" i="2"/>
  <c r="CE226" i="2"/>
  <c r="CE227" i="2"/>
  <c r="CH227" i="2"/>
  <c r="CJ227" i="2"/>
  <c r="CQ223" i="2"/>
  <c r="CK227" i="2"/>
  <c r="CM227" i="2"/>
  <c r="CH226" i="2"/>
  <c r="CJ226" i="2"/>
  <c r="CK226" i="2"/>
  <c r="CM226" i="2"/>
  <c r="CH225" i="2"/>
  <c r="CJ225" i="2"/>
  <c r="CK225" i="2"/>
  <c r="CM225" i="2"/>
  <c r="CH224" i="2"/>
  <c r="CJ224" i="2"/>
  <c r="CK224" i="2"/>
  <c r="CM224" i="2"/>
  <c r="CH223" i="2"/>
  <c r="CJ223" i="2"/>
  <c r="CK223" i="2"/>
  <c r="CM223" i="2"/>
  <c r="CM228" i="2"/>
  <c r="CO228" i="2"/>
  <c r="CE230" i="2"/>
  <c r="CE231" i="2"/>
  <c r="CE232" i="2"/>
  <c r="CE233" i="2"/>
  <c r="CE234" i="2"/>
  <c r="CH234" i="2"/>
  <c r="CJ234" i="2"/>
  <c r="CQ230" i="2"/>
  <c r="CK234" i="2"/>
  <c r="CM234" i="2"/>
  <c r="CH233" i="2"/>
  <c r="CJ233" i="2"/>
  <c r="CK233" i="2"/>
  <c r="CM233" i="2"/>
  <c r="CH232" i="2"/>
  <c r="CJ232" i="2"/>
  <c r="CK232" i="2"/>
  <c r="CM232" i="2"/>
  <c r="CH231" i="2"/>
  <c r="CJ231" i="2"/>
  <c r="CK231" i="2"/>
  <c r="CM231" i="2"/>
  <c r="CH230" i="2"/>
  <c r="CJ230" i="2"/>
  <c r="CK230" i="2"/>
  <c r="CM230" i="2"/>
  <c r="CM235" i="2"/>
  <c r="CO235" i="2"/>
  <c r="CE237" i="2"/>
  <c r="CE238" i="2"/>
  <c r="CE239" i="2"/>
  <c r="CE240" i="2"/>
  <c r="CE241" i="2"/>
  <c r="CH241" i="2"/>
  <c r="CJ241" i="2"/>
  <c r="CQ237" i="2"/>
  <c r="CK241" i="2"/>
  <c r="CM241" i="2"/>
  <c r="CH240" i="2"/>
  <c r="CJ240" i="2"/>
  <c r="CK240" i="2"/>
  <c r="CM240" i="2"/>
  <c r="CH239" i="2"/>
  <c r="CJ239" i="2"/>
  <c r="CK239" i="2"/>
  <c r="CM239" i="2"/>
  <c r="CH238" i="2"/>
  <c r="CJ238" i="2"/>
  <c r="CK238" i="2"/>
  <c r="CM238" i="2"/>
  <c r="CH237" i="2"/>
  <c r="CJ237" i="2"/>
  <c r="CK237" i="2"/>
  <c r="CM237" i="2"/>
  <c r="CM242" i="2"/>
  <c r="CO242" i="2"/>
  <c r="CE244" i="2"/>
  <c r="CH244" i="2"/>
  <c r="CJ244" i="2"/>
  <c r="CQ244" i="2"/>
  <c r="CK244" i="2"/>
  <c r="CM244" i="2"/>
  <c r="CM245" i="2"/>
  <c r="CO245" i="2"/>
  <c r="CF247" i="2"/>
  <c r="F251" i="2"/>
  <c r="CU216" i="2"/>
  <c r="CU217" i="2"/>
  <c r="CU218" i="2"/>
  <c r="CU219" i="2"/>
  <c r="CU220" i="2"/>
  <c r="CX220" i="2"/>
  <c r="CZ220" i="2"/>
  <c r="K200" i="2"/>
  <c r="J200" i="2"/>
  <c r="L200" i="2"/>
  <c r="M200" i="2"/>
  <c r="CZ213" i="2"/>
  <c r="DG216" i="2"/>
  <c r="DA220" i="2"/>
  <c r="DC220" i="2"/>
  <c r="CX219" i="2"/>
  <c r="CZ219" i="2"/>
  <c r="DA219" i="2"/>
  <c r="DC219" i="2"/>
  <c r="CX218" i="2"/>
  <c r="CZ218" i="2"/>
  <c r="DA218" i="2"/>
  <c r="DC218" i="2"/>
  <c r="CX217" i="2"/>
  <c r="CZ217" i="2"/>
  <c r="DA217" i="2"/>
  <c r="DC217" i="2"/>
  <c r="CX216" i="2"/>
  <c r="CZ216" i="2"/>
  <c r="DA216" i="2"/>
  <c r="DC216" i="2"/>
  <c r="DC221" i="2"/>
  <c r="DE221" i="2"/>
  <c r="CU223" i="2"/>
  <c r="CU224" i="2"/>
  <c r="CU225" i="2"/>
  <c r="CU226" i="2"/>
  <c r="CU227" i="2"/>
  <c r="CX227" i="2"/>
  <c r="CZ227" i="2"/>
  <c r="DG223" i="2"/>
  <c r="DA227" i="2"/>
  <c r="DC227" i="2"/>
  <c r="CX226" i="2"/>
  <c r="CZ226" i="2"/>
  <c r="DA226" i="2"/>
  <c r="DC226" i="2"/>
  <c r="CX225" i="2"/>
  <c r="CZ225" i="2"/>
  <c r="DA225" i="2"/>
  <c r="DC225" i="2"/>
  <c r="CX224" i="2"/>
  <c r="CZ224" i="2"/>
  <c r="DA224" i="2"/>
  <c r="DC224" i="2"/>
  <c r="CX223" i="2"/>
  <c r="CZ223" i="2"/>
  <c r="DA223" i="2"/>
  <c r="DC223" i="2"/>
  <c r="DC228" i="2"/>
  <c r="DE228" i="2"/>
  <c r="CU230" i="2"/>
  <c r="CU231" i="2"/>
  <c r="CU232" i="2"/>
  <c r="CU233" i="2"/>
  <c r="CU234" i="2"/>
  <c r="CX234" i="2"/>
  <c r="CZ234" i="2"/>
  <c r="DG230" i="2"/>
  <c r="DA234" i="2"/>
  <c r="DC234" i="2"/>
  <c r="CX233" i="2"/>
  <c r="CZ233" i="2"/>
  <c r="DA233" i="2"/>
  <c r="DC233" i="2"/>
  <c r="CX232" i="2"/>
  <c r="CZ232" i="2"/>
  <c r="DA232" i="2"/>
  <c r="DC232" i="2"/>
  <c r="CX231" i="2"/>
  <c r="CZ231" i="2"/>
  <c r="DA231" i="2"/>
  <c r="DC231" i="2"/>
  <c r="CX230" i="2"/>
  <c r="CZ230" i="2"/>
  <c r="DA230" i="2"/>
  <c r="DC230" i="2"/>
  <c r="DC235" i="2"/>
  <c r="DE235" i="2"/>
  <c r="CU237" i="2"/>
  <c r="CU238" i="2"/>
  <c r="CU239" i="2"/>
  <c r="CU240" i="2"/>
  <c r="CU241" i="2"/>
  <c r="CX241" i="2"/>
  <c r="CZ241" i="2"/>
  <c r="DG237" i="2"/>
  <c r="DA241" i="2"/>
  <c r="DC241" i="2"/>
  <c r="CX240" i="2"/>
  <c r="CZ240" i="2"/>
  <c r="DA240" i="2"/>
  <c r="DC240" i="2"/>
  <c r="CX239" i="2"/>
  <c r="CZ239" i="2"/>
  <c r="DA239" i="2"/>
  <c r="DC239" i="2"/>
  <c r="CX238" i="2"/>
  <c r="CZ238" i="2"/>
  <c r="DA238" i="2"/>
  <c r="DC238" i="2"/>
  <c r="CX237" i="2"/>
  <c r="CZ237" i="2"/>
  <c r="DA237" i="2"/>
  <c r="DC237" i="2"/>
  <c r="DC242" i="2"/>
  <c r="DE242" i="2"/>
  <c r="CU244" i="2"/>
  <c r="CX244" i="2"/>
  <c r="CZ244" i="2"/>
  <c r="DG244" i="2"/>
  <c r="DA244" i="2"/>
  <c r="DC244" i="2"/>
  <c r="DC245" i="2"/>
  <c r="DE245" i="2"/>
  <c r="CV247" i="2"/>
  <c r="F252" i="2"/>
  <c r="DK216" i="2"/>
  <c r="DK217" i="2"/>
  <c r="DK218" i="2"/>
  <c r="DK219" i="2"/>
  <c r="DK220" i="2"/>
  <c r="DN220" i="2"/>
  <c r="DP220" i="2"/>
  <c r="K201" i="2"/>
  <c r="J201" i="2"/>
  <c r="L201" i="2"/>
  <c r="M201" i="2"/>
  <c r="DP213" i="2"/>
  <c r="DW216" i="2"/>
  <c r="DQ220" i="2"/>
  <c r="DS220" i="2"/>
  <c r="DN219" i="2"/>
  <c r="DP219" i="2"/>
  <c r="DQ219" i="2"/>
  <c r="DS219" i="2"/>
  <c r="DN218" i="2"/>
  <c r="DP218" i="2"/>
  <c r="DQ218" i="2"/>
  <c r="DS218" i="2"/>
  <c r="DN217" i="2"/>
  <c r="DP217" i="2"/>
  <c r="DQ217" i="2"/>
  <c r="DS217" i="2"/>
  <c r="DN216" i="2"/>
  <c r="DP216" i="2"/>
  <c r="DQ216" i="2"/>
  <c r="DS216" i="2"/>
  <c r="DS221" i="2"/>
  <c r="DU221" i="2"/>
  <c r="DK223" i="2"/>
  <c r="DK224" i="2"/>
  <c r="DK225" i="2"/>
  <c r="DK226" i="2"/>
  <c r="DK227" i="2"/>
  <c r="DN227" i="2"/>
  <c r="DP227" i="2"/>
  <c r="DW223" i="2"/>
  <c r="DQ227" i="2"/>
  <c r="DS227" i="2"/>
  <c r="DN226" i="2"/>
  <c r="DP226" i="2"/>
  <c r="DQ226" i="2"/>
  <c r="DS226" i="2"/>
  <c r="DN225" i="2"/>
  <c r="DP225" i="2"/>
  <c r="DQ225" i="2"/>
  <c r="DS225" i="2"/>
  <c r="DN224" i="2"/>
  <c r="DP224" i="2"/>
  <c r="DQ224" i="2"/>
  <c r="DS224" i="2"/>
  <c r="DN223" i="2"/>
  <c r="DP223" i="2"/>
  <c r="DQ223" i="2"/>
  <c r="DS223" i="2"/>
  <c r="DS228" i="2"/>
  <c r="DU228" i="2"/>
  <c r="DK230" i="2"/>
  <c r="DK231" i="2"/>
  <c r="DK232" i="2"/>
  <c r="DK233" i="2"/>
  <c r="DK234" i="2"/>
  <c r="DN234" i="2"/>
  <c r="DP234" i="2"/>
  <c r="DW230" i="2"/>
  <c r="DQ234" i="2"/>
  <c r="DS234" i="2"/>
  <c r="DN233" i="2"/>
  <c r="DP233" i="2"/>
  <c r="DQ233" i="2"/>
  <c r="DS233" i="2"/>
  <c r="DN232" i="2"/>
  <c r="DP232" i="2"/>
  <c r="DQ232" i="2"/>
  <c r="DS232" i="2"/>
  <c r="DN231" i="2"/>
  <c r="DP231" i="2"/>
  <c r="DQ231" i="2"/>
  <c r="DS231" i="2"/>
  <c r="DN230" i="2"/>
  <c r="DP230" i="2"/>
  <c r="DQ230" i="2"/>
  <c r="DS230" i="2"/>
  <c r="DS235" i="2"/>
  <c r="DU235" i="2"/>
  <c r="DK237" i="2"/>
  <c r="DK238" i="2"/>
  <c r="DK239" i="2"/>
  <c r="DK240" i="2"/>
  <c r="DK241" i="2"/>
  <c r="DN241" i="2"/>
  <c r="DP241" i="2"/>
  <c r="DW237" i="2"/>
  <c r="DQ241" i="2"/>
  <c r="DS241" i="2"/>
  <c r="DN240" i="2"/>
  <c r="DP240" i="2"/>
  <c r="DQ240" i="2"/>
  <c r="DS240" i="2"/>
  <c r="DN239" i="2"/>
  <c r="DP239" i="2"/>
  <c r="DQ239" i="2"/>
  <c r="DS239" i="2"/>
  <c r="DN238" i="2"/>
  <c r="DP238" i="2"/>
  <c r="DQ238" i="2"/>
  <c r="DS238" i="2"/>
  <c r="DN237" i="2"/>
  <c r="DP237" i="2"/>
  <c r="DQ237" i="2"/>
  <c r="DS237" i="2"/>
  <c r="DS242" i="2"/>
  <c r="DU242" i="2"/>
  <c r="DK244" i="2"/>
  <c r="DN244" i="2"/>
  <c r="DP244" i="2"/>
  <c r="DW244" i="2"/>
  <c r="DQ244" i="2"/>
  <c r="DS244" i="2"/>
  <c r="DS245" i="2"/>
  <c r="DU245" i="2"/>
  <c r="DL247" i="2"/>
  <c r="F253" i="2"/>
  <c r="EA216" i="2"/>
  <c r="EA217" i="2"/>
  <c r="EA218" i="2"/>
  <c r="EA219" i="2"/>
  <c r="EA220" i="2"/>
  <c r="ED220" i="2"/>
  <c r="EF220" i="2"/>
  <c r="K202" i="2"/>
  <c r="J202" i="2"/>
  <c r="L202" i="2"/>
  <c r="M202" i="2"/>
  <c r="EF213" i="2"/>
  <c r="EM216" i="2"/>
  <c r="EG220" i="2"/>
  <c r="EI220" i="2"/>
  <c r="ED219" i="2"/>
  <c r="EF219" i="2"/>
  <c r="EG219" i="2"/>
  <c r="EI219" i="2"/>
  <c r="ED218" i="2"/>
  <c r="EF218" i="2"/>
  <c r="EG218" i="2"/>
  <c r="EI218" i="2"/>
  <c r="ED217" i="2"/>
  <c r="EF217" i="2"/>
  <c r="EG217" i="2"/>
  <c r="EI217" i="2"/>
  <c r="ED216" i="2"/>
  <c r="EF216" i="2"/>
  <c r="EG216" i="2"/>
  <c r="EI216" i="2"/>
  <c r="EI221" i="2"/>
  <c r="EK221" i="2"/>
  <c r="EA223" i="2"/>
  <c r="EA224" i="2"/>
  <c r="EA225" i="2"/>
  <c r="EA226" i="2"/>
  <c r="EA227" i="2"/>
  <c r="ED227" i="2"/>
  <c r="EF227" i="2"/>
  <c r="EM223" i="2"/>
  <c r="EG227" i="2"/>
  <c r="EI227" i="2"/>
  <c r="ED226" i="2"/>
  <c r="EF226" i="2"/>
  <c r="EG226" i="2"/>
  <c r="EI226" i="2"/>
  <c r="ED225" i="2"/>
  <c r="EF225" i="2"/>
  <c r="EG225" i="2"/>
  <c r="EI225" i="2"/>
  <c r="ED224" i="2"/>
  <c r="EF224" i="2"/>
  <c r="EG224" i="2"/>
  <c r="EI224" i="2"/>
  <c r="ED223" i="2"/>
  <c r="EF223" i="2"/>
  <c r="EG223" i="2"/>
  <c r="EI223" i="2"/>
  <c r="EI228" i="2"/>
  <c r="EK228" i="2"/>
  <c r="EA230" i="2"/>
  <c r="EA231" i="2"/>
  <c r="EA232" i="2"/>
  <c r="EA233" i="2"/>
  <c r="EA234" i="2"/>
  <c r="ED234" i="2"/>
  <c r="EF234" i="2"/>
  <c r="EM230" i="2"/>
  <c r="EG234" i="2"/>
  <c r="EI234" i="2"/>
  <c r="ED233" i="2"/>
  <c r="EF233" i="2"/>
  <c r="EG233" i="2"/>
  <c r="EI233" i="2"/>
  <c r="ED232" i="2"/>
  <c r="EF232" i="2"/>
  <c r="EG232" i="2"/>
  <c r="EI232" i="2"/>
  <c r="ED231" i="2"/>
  <c r="EF231" i="2"/>
  <c r="EG231" i="2"/>
  <c r="EI231" i="2"/>
  <c r="ED230" i="2"/>
  <c r="EF230" i="2"/>
  <c r="EG230" i="2"/>
  <c r="EI230" i="2"/>
  <c r="EI235" i="2"/>
  <c r="EK235" i="2"/>
  <c r="EA237" i="2"/>
  <c r="EA238" i="2"/>
  <c r="EA239" i="2"/>
  <c r="EA240" i="2"/>
  <c r="EA241" i="2"/>
  <c r="ED241" i="2"/>
  <c r="EF241" i="2"/>
  <c r="EM237" i="2"/>
  <c r="EG241" i="2"/>
  <c r="EI241" i="2"/>
  <c r="ED240" i="2"/>
  <c r="EF240" i="2"/>
  <c r="EG240" i="2"/>
  <c r="EI240" i="2"/>
  <c r="ED239" i="2"/>
  <c r="EF239" i="2"/>
  <c r="EG239" i="2"/>
  <c r="EI239" i="2"/>
  <c r="ED238" i="2"/>
  <c r="EF238" i="2"/>
  <c r="EG238" i="2"/>
  <c r="EI238" i="2"/>
  <c r="ED237" i="2"/>
  <c r="EF237" i="2"/>
  <c r="EG237" i="2"/>
  <c r="EI237" i="2"/>
  <c r="EI242" i="2"/>
  <c r="EK242" i="2"/>
  <c r="EA244" i="2"/>
  <c r="ED244" i="2"/>
  <c r="EF244" i="2"/>
  <c r="EM244" i="2"/>
  <c r="EG244" i="2"/>
  <c r="EI244" i="2"/>
  <c r="EI245" i="2"/>
  <c r="EK245" i="2"/>
  <c r="EB247" i="2"/>
  <c r="F254" i="2"/>
  <c r="C266" i="2"/>
  <c r="D266" i="2"/>
  <c r="N266" i="2"/>
  <c r="G266" i="2"/>
  <c r="P266" i="2"/>
  <c r="H266" i="2"/>
  <c r="K258" i="2"/>
  <c r="I266" i="2"/>
  <c r="F266" i="2"/>
  <c r="C265" i="2"/>
  <c r="D265" i="2"/>
  <c r="O266" i="2"/>
  <c r="N265" i="2"/>
  <c r="G265" i="2"/>
  <c r="P265" i="2"/>
  <c r="H265" i="2"/>
  <c r="I265" i="2"/>
  <c r="F265" i="2"/>
  <c r="C264" i="2"/>
  <c r="D264" i="2"/>
  <c r="O265" i="2"/>
  <c r="N264" i="2"/>
  <c r="G264" i="2"/>
  <c r="P264" i="2"/>
  <c r="H264" i="2"/>
  <c r="I264" i="2"/>
  <c r="F264" i="2"/>
  <c r="C263" i="2"/>
  <c r="D263" i="2"/>
  <c r="O264" i="2"/>
  <c r="N263" i="2"/>
  <c r="G263" i="2"/>
  <c r="P263" i="2"/>
  <c r="H263" i="2"/>
  <c r="I263" i="2"/>
  <c r="F263" i="2"/>
  <c r="AY216" i="2"/>
  <c r="AY217" i="2"/>
  <c r="AY218" i="2"/>
  <c r="AY219" i="2"/>
  <c r="AY220" i="2"/>
  <c r="BB220" i="2"/>
  <c r="BD220" i="2"/>
  <c r="K197" i="2"/>
  <c r="J197" i="2"/>
  <c r="L197" i="2"/>
  <c r="M197" i="2"/>
  <c r="BD213" i="2"/>
  <c r="BK216" i="2"/>
  <c r="BE220" i="2"/>
  <c r="BG220" i="2"/>
  <c r="BB219" i="2"/>
  <c r="BD219" i="2"/>
  <c r="BE219" i="2"/>
  <c r="BG219" i="2"/>
  <c r="BB218" i="2"/>
  <c r="BD218" i="2"/>
  <c r="BE218" i="2"/>
  <c r="BG218" i="2"/>
  <c r="BB217" i="2"/>
  <c r="BD217" i="2"/>
  <c r="BE217" i="2"/>
  <c r="BG217" i="2"/>
  <c r="BB216" i="2"/>
  <c r="BD216" i="2"/>
  <c r="BE216" i="2"/>
  <c r="BG216" i="2"/>
  <c r="BG221" i="2"/>
  <c r="BI221" i="2"/>
  <c r="AY223" i="2"/>
  <c r="AY224" i="2"/>
  <c r="AY225" i="2"/>
  <c r="AY226" i="2"/>
  <c r="AY227" i="2"/>
  <c r="BB227" i="2"/>
  <c r="BD227" i="2"/>
  <c r="BK223" i="2"/>
  <c r="BE227" i="2"/>
  <c r="BG227" i="2"/>
  <c r="BB226" i="2"/>
  <c r="BD226" i="2"/>
  <c r="BE226" i="2"/>
  <c r="BG226" i="2"/>
  <c r="BB225" i="2"/>
  <c r="BD225" i="2"/>
  <c r="BE225" i="2"/>
  <c r="BG225" i="2"/>
  <c r="BB224" i="2"/>
  <c r="BD224" i="2"/>
  <c r="BE224" i="2"/>
  <c r="BG224" i="2"/>
  <c r="BB223" i="2"/>
  <c r="BD223" i="2"/>
  <c r="BE223" i="2"/>
  <c r="BG223" i="2"/>
  <c r="BG228" i="2"/>
  <c r="BI228" i="2"/>
  <c r="AY230" i="2"/>
  <c r="AY231" i="2"/>
  <c r="AY232" i="2"/>
  <c r="AY233" i="2"/>
  <c r="AY234" i="2"/>
  <c r="BB234" i="2"/>
  <c r="BD234" i="2"/>
  <c r="BK230" i="2"/>
  <c r="BE234" i="2"/>
  <c r="BG234" i="2"/>
  <c r="BB233" i="2"/>
  <c r="BD233" i="2"/>
  <c r="BE233" i="2"/>
  <c r="BG233" i="2"/>
  <c r="BB232" i="2"/>
  <c r="BD232" i="2"/>
  <c r="BE232" i="2"/>
  <c r="BG232" i="2"/>
  <c r="BB231" i="2"/>
  <c r="BD231" i="2"/>
  <c r="BE231" i="2"/>
  <c r="BG231" i="2"/>
  <c r="BB230" i="2"/>
  <c r="BD230" i="2"/>
  <c r="BE230" i="2"/>
  <c r="BG230" i="2"/>
  <c r="BG235" i="2"/>
  <c r="BI235" i="2"/>
  <c r="AY237" i="2"/>
  <c r="AY238" i="2"/>
  <c r="AY239" i="2"/>
  <c r="AY240" i="2"/>
  <c r="AY241" i="2"/>
  <c r="BB241" i="2"/>
  <c r="BD241" i="2"/>
  <c r="BK237" i="2"/>
  <c r="BE241" i="2"/>
  <c r="BG241" i="2"/>
  <c r="BB240" i="2"/>
  <c r="BD240" i="2"/>
  <c r="BE240" i="2"/>
  <c r="BG240" i="2"/>
  <c r="BB239" i="2"/>
  <c r="BD239" i="2"/>
  <c r="BE239" i="2"/>
  <c r="BG239" i="2"/>
  <c r="BB238" i="2"/>
  <c r="BD238" i="2"/>
  <c r="BE238" i="2"/>
  <c r="BG238" i="2"/>
  <c r="BB237" i="2"/>
  <c r="BD237" i="2"/>
  <c r="BE237" i="2"/>
  <c r="BG237" i="2"/>
  <c r="BG242" i="2"/>
  <c r="BI242" i="2"/>
  <c r="AY244" i="2"/>
  <c r="BB244" i="2"/>
  <c r="BD244" i="2"/>
  <c r="BK244" i="2"/>
  <c r="BE244" i="2"/>
  <c r="BG244" i="2"/>
  <c r="BG245" i="2"/>
  <c r="BI245" i="2"/>
  <c r="AZ247" i="2"/>
  <c r="C254" i="2"/>
  <c r="BO216" i="2"/>
  <c r="BO217" i="2"/>
  <c r="BO218" i="2"/>
  <c r="BO219" i="2"/>
  <c r="BO220" i="2"/>
  <c r="BR220" i="2"/>
  <c r="BT220" i="2"/>
  <c r="K198" i="2"/>
  <c r="J198" i="2"/>
  <c r="L198" i="2"/>
  <c r="M198" i="2"/>
  <c r="BT213" i="2"/>
  <c r="CA216" i="2"/>
  <c r="BU220" i="2"/>
  <c r="BW220" i="2"/>
  <c r="BR219" i="2"/>
  <c r="BT219" i="2"/>
  <c r="BU219" i="2"/>
  <c r="BW219" i="2"/>
  <c r="BR218" i="2"/>
  <c r="BT218" i="2"/>
  <c r="BU218" i="2"/>
  <c r="BW218" i="2"/>
  <c r="BR217" i="2"/>
  <c r="BT217" i="2"/>
  <c r="BU217" i="2"/>
  <c r="BW217" i="2"/>
  <c r="BR216" i="2"/>
  <c r="BT216" i="2"/>
  <c r="BU216" i="2"/>
  <c r="BW216" i="2"/>
  <c r="BW221" i="2"/>
  <c r="BY221" i="2"/>
  <c r="BO223" i="2"/>
  <c r="BO224" i="2"/>
  <c r="BO225" i="2"/>
  <c r="BO226" i="2"/>
  <c r="BO227" i="2"/>
  <c r="BR227" i="2"/>
  <c r="BT227" i="2"/>
  <c r="CA223" i="2"/>
  <c r="BU227" i="2"/>
  <c r="BW227" i="2"/>
  <c r="BR226" i="2"/>
  <c r="BT226" i="2"/>
  <c r="BU226" i="2"/>
  <c r="BW226" i="2"/>
  <c r="BR225" i="2"/>
  <c r="BT225" i="2"/>
  <c r="BU225" i="2"/>
  <c r="BW225" i="2"/>
  <c r="BR224" i="2"/>
  <c r="BT224" i="2"/>
  <c r="BU224" i="2"/>
  <c r="BW224" i="2"/>
  <c r="BR223" i="2"/>
  <c r="BT223" i="2"/>
  <c r="BU223" i="2"/>
  <c r="BW223" i="2"/>
  <c r="BW228" i="2"/>
  <c r="BY228" i="2"/>
  <c r="BO230" i="2"/>
  <c r="BO231" i="2"/>
  <c r="BO232" i="2"/>
  <c r="BO233" i="2"/>
  <c r="BO234" i="2"/>
  <c r="BR234" i="2"/>
  <c r="BT234" i="2"/>
  <c r="CA230" i="2"/>
  <c r="BU234" i="2"/>
  <c r="BW234" i="2"/>
  <c r="BR233" i="2"/>
  <c r="BT233" i="2"/>
  <c r="BU233" i="2"/>
  <c r="BW233" i="2"/>
  <c r="BR232" i="2"/>
  <c r="BT232" i="2"/>
  <c r="BU232" i="2"/>
  <c r="BW232" i="2"/>
  <c r="BR231" i="2"/>
  <c r="BT231" i="2"/>
  <c r="BU231" i="2"/>
  <c r="BW231" i="2"/>
  <c r="BR230" i="2"/>
  <c r="BT230" i="2"/>
  <c r="BU230" i="2"/>
  <c r="BW230" i="2"/>
  <c r="BW235" i="2"/>
  <c r="BY235" i="2"/>
  <c r="BO237" i="2"/>
  <c r="BO238" i="2"/>
  <c r="BO239" i="2"/>
  <c r="BO240" i="2"/>
  <c r="BO241" i="2"/>
  <c r="BR241" i="2"/>
  <c r="BT241" i="2"/>
  <c r="CA237" i="2"/>
  <c r="BU241" i="2"/>
  <c r="BW241" i="2"/>
  <c r="BR240" i="2"/>
  <c r="BT240" i="2"/>
  <c r="BU240" i="2"/>
  <c r="BW240" i="2"/>
  <c r="BR239" i="2"/>
  <c r="BT239" i="2"/>
  <c r="BU239" i="2"/>
  <c r="BW239" i="2"/>
  <c r="BR238" i="2"/>
  <c r="BT238" i="2"/>
  <c r="BU238" i="2"/>
  <c r="BW238" i="2"/>
  <c r="BR237" i="2"/>
  <c r="BT237" i="2"/>
  <c r="BU237" i="2"/>
  <c r="BW237" i="2"/>
  <c r="BW242" i="2"/>
  <c r="BY242" i="2"/>
  <c r="BO244" i="2"/>
  <c r="BR244" i="2"/>
  <c r="BT244" i="2"/>
  <c r="CA244" i="2"/>
  <c r="BU244" i="2"/>
  <c r="BW244" i="2"/>
  <c r="BW245" i="2"/>
  <c r="BY245" i="2"/>
  <c r="BP247" i="2"/>
  <c r="C255" i="2"/>
  <c r="C262" i="2"/>
  <c r="D262" i="2"/>
  <c r="N262" i="2"/>
  <c r="G262" i="2"/>
  <c r="P262" i="2"/>
  <c r="H262" i="2"/>
  <c r="I262" i="2"/>
  <c r="F262" i="2"/>
  <c r="C261" i="2"/>
  <c r="D261" i="2"/>
  <c r="O262" i="2"/>
  <c r="N261" i="2"/>
  <c r="G261" i="2"/>
  <c r="P261" i="2"/>
  <c r="H261" i="2"/>
  <c r="I261" i="2"/>
  <c r="F261" i="2"/>
  <c r="C260" i="2"/>
  <c r="D260" i="2"/>
  <c r="O261" i="2"/>
  <c r="O263" i="2"/>
  <c r="N260" i="2"/>
  <c r="G260" i="2"/>
  <c r="P260" i="2"/>
  <c r="H260" i="2"/>
  <c r="I260" i="2"/>
  <c r="F260" i="2"/>
  <c r="C259" i="2"/>
  <c r="D259" i="2"/>
  <c r="O260" i="2"/>
  <c r="N259" i="2"/>
  <c r="G259" i="2"/>
  <c r="P259" i="2"/>
  <c r="H259" i="2"/>
  <c r="I259" i="2"/>
  <c r="F259" i="2"/>
  <c r="C258" i="2"/>
  <c r="D258" i="2"/>
  <c r="O259" i="2"/>
  <c r="N258" i="2"/>
  <c r="G258" i="2"/>
  <c r="P258" i="2"/>
  <c r="H258" i="2"/>
  <c r="I258" i="2"/>
  <c r="F258" i="2"/>
  <c r="J258" i="2"/>
  <c r="L258" i="2"/>
  <c r="M258" i="2"/>
  <c r="H277" i="2"/>
  <c r="O280" i="2"/>
  <c r="I284" i="2"/>
  <c r="K284" i="2"/>
  <c r="F283" i="2"/>
  <c r="H283" i="2"/>
  <c r="I283" i="2"/>
  <c r="K283" i="2"/>
  <c r="F282" i="2"/>
  <c r="H282" i="2"/>
  <c r="I282" i="2"/>
  <c r="K282" i="2"/>
  <c r="F281" i="2"/>
  <c r="H281" i="2"/>
  <c r="I281" i="2"/>
  <c r="K281" i="2"/>
  <c r="F280" i="2"/>
  <c r="H280" i="2"/>
  <c r="I280" i="2"/>
  <c r="K280" i="2"/>
  <c r="K285" i="2"/>
  <c r="M285" i="2"/>
  <c r="C287" i="2"/>
  <c r="C288" i="2"/>
  <c r="C289" i="2"/>
  <c r="C290" i="2"/>
  <c r="C291" i="2"/>
  <c r="F291" i="2"/>
  <c r="H291" i="2"/>
  <c r="O287" i="2"/>
  <c r="I291" i="2"/>
  <c r="K291" i="2"/>
  <c r="F290" i="2"/>
  <c r="H290" i="2"/>
  <c r="I290" i="2"/>
  <c r="K290" i="2"/>
  <c r="F289" i="2"/>
  <c r="H289" i="2"/>
  <c r="I289" i="2"/>
  <c r="K289" i="2"/>
  <c r="F288" i="2"/>
  <c r="H288" i="2"/>
  <c r="I288" i="2"/>
  <c r="K288" i="2"/>
  <c r="F287" i="2"/>
  <c r="H287" i="2"/>
  <c r="I287" i="2"/>
  <c r="K287" i="2"/>
  <c r="K292" i="2"/>
  <c r="M292" i="2"/>
  <c r="C294" i="2"/>
  <c r="C295" i="2"/>
  <c r="C296" i="2"/>
  <c r="C297" i="2"/>
  <c r="C298" i="2"/>
  <c r="F298" i="2"/>
  <c r="H298" i="2"/>
  <c r="O294" i="2"/>
  <c r="I298" i="2"/>
  <c r="K298" i="2"/>
  <c r="F297" i="2"/>
  <c r="H297" i="2"/>
  <c r="I297" i="2"/>
  <c r="K297" i="2"/>
  <c r="F296" i="2"/>
  <c r="H296" i="2"/>
  <c r="I296" i="2"/>
  <c r="K296" i="2"/>
  <c r="F295" i="2"/>
  <c r="H295" i="2"/>
  <c r="I295" i="2"/>
  <c r="K295" i="2"/>
  <c r="F294" i="2"/>
  <c r="H294" i="2"/>
  <c r="I294" i="2"/>
  <c r="K294" i="2"/>
  <c r="K299" i="2"/>
  <c r="M299" i="2"/>
  <c r="C301" i="2"/>
  <c r="C302" i="2"/>
  <c r="C303" i="2"/>
  <c r="C304" i="2"/>
  <c r="C305" i="2"/>
  <c r="F305" i="2"/>
  <c r="H305" i="2"/>
  <c r="O301" i="2"/>
  <c r="I305" i="2"/>
  <c r="K305" i="2"/>
  <c r="F304" i="2"/>
  <c r="H304" i="2"/>
  <c r="I304" i="2"/>
  <c r="K304" i="2"/>
  <c r="F303" i="2"/>
  <c r="H303" i="2"/>
  <c r="I303" i="2"/>
  <c r="K303" i="2"/>
  <c r="F302" i="2"/>
  <c r="H302" i="2"/>
  <c r="I302" i="2"/>
  <c r="K302" i="2"/>
  <c r="F301" i="2"/>
  <c r="H301" i="2"/>
  <c r="I301" i="2"/>
  <c r="K301" i="2"/>
  <c r="K306" i="2"/>
  <c r="M306" i="2"/>
  <c r="C308" i="2"/>
  <c r="F308" i="2"/>
  <c r="H308" i="2"/>
  <c r="O308" i="2"/>
  <c r="I308" i="2"/>
  <c r="K308" i="2"/>
  <c r="K309" i="2"/>
  <c r="M309" i="2"/>
  <c r="D311" i="2"/>
  <c r="C315" i="2"/>
  <c r="S280" i="2"/>
  <c r="S281" i="2"/>
  <c r="S282" i="2"/>
  <c r="S283" i="2"/>
  <c r="S284" i="2"/>
  <c r="V284" i="2"/>
  <c r="X284" i="2"/>
  <c r="K259" i="2"/>
  <c r="J259" i="2"/>
  <c r="L259" i="2"/>
  <c r="M259" i="2"/>
  <c r="X277" i="2"/>
  <c r="AE280" i="2"/>
  <c r="Y284" i="2"/>
  <c r="AA284" i="2"/>
  <c r="V283" i="2"/>
  <c r="X283" i="2"/>
  <c r="Y283" i="2"/>
  <c r="AA283" i="2"/>
  <c r="V282" i="2"/>
  <c r="X282" i="2"/>
  <c r="Y282" i="2"/>
  <c r="AA282" i="2"/>
  <c r="V281" i="2"/>
  <c r="X281" i="2"/>
  <c r="Y281" i="2"/>
  <c r="AA281" i="2"/>
  <c r="V280" i="2"/>
  <c r="X280" i="2"/>
  <c r="Y280" i="2"/>
  <c r="AA280" i="2"/>
  <c r="AA285" i="2"/>
  <c r="AC285" i="2"/>
  <c r="S287" i="2"/>
  <c r="S288" i="2"/>
  <c r="S289" i="2"/>
  <c r="S290" i="2"/>
  <c r="S291" i="2"/>
  <c r="V291" i="2"/>
  <c r="X291" i="2"/>
  <c r="AE287" i="2"/>
  <c r="Y291" i="2"/>
  <c r="AA291" i="2"/>
  <c r="V290" i="2"/>
  <c r="X290" i="2"/>
  <c r="Y290" i="2"/>
  <c r="AA290" i="2"/>
  <c r="V289" i="2"/>
  <c r="X289" i="2"/>
  <c r="Y289" i="2"/>
  <c r="AA289" i="2"/>
  <c r="V288" i="2"/>
  <c r="X288" i="2"/>
  <c r="Y288" i="2"/>
  <c r="AA288" i="2"/>
  <c r="V287" i="2"/>
  <c r="X287" i="2"/>
  <c r="Y287" i="2"/>
  <c r="AA287" i="2"/>
  <c r="AA292" i="2"/>
  <c r="AC292" i="2"/>
  <c r="S294" i="2"/>
  <c r="S295" i="2"/>
  <c r="S296" i="2"/>
  <c r="S297" i="2"/>
  <c r="S298" i="2"/>
  <c r="V298" i="2"/>
  <c r="X298" i="2"/>
  <c r="AE294" i="2"/>
  <c r="Y298" i="2"/>
  <c r="AA298" i="2"/>
  <c r="V297" i="2"/>
  <c r="X297" i="2"/>
  <c r="Y297" i="2"/>
  <c r="AA297" i="2"/>
  <c r="V296" i="2"/>
  <c r="X296" i="2"/>
  <c r="Y296" i="2"/>
  <c r="AA296" i="2"/>
  <c r="V295" i="2"/>
  <c r="X295" i="2"/>
  <c r="Y295" i="2"/>
  <c r="AA295" i="2"/>
  <c r="V294" i="2"/>
  <c r="X294" i="2"/>
  <c r="Y294" i="2"/>
  <c r="AA294" i="2"/>
  <c r="AA299" i="2"/>
  <c r="AC299" i="2"/>
  <c r="S301" i="2"/>
  <c r="S302" i="2"/>
  <c r="S303" i="2"/>
  <c r="S304" i="2"/>
  <c r="S305" i="2"/>
  <c r="V305" i="2"/>
  <c r="X305" i="2"/>
  <c r="AE301" i="2"/>
  <c r="Y305" i="2"/>
  <c r="AA305" i="2"/>
  <c r="V304" i="2"/>
  <c r="X304" i="2"/>
  <c r="Y304" i="2"/>
  <c r="AA304" i="2"/>
  <c r="V303" i="2"/>
  <c r="X303" i="2"/>
  <c r="Y303" i="2"/>
  <c r="AA303" i="2"/>
  <c r="V302" i="2"/>
  <c r="X302" i="2"/>
  <c r="Y302" i="2"/>
  <c r="AA302" i="2"/>
  <c r="V301" i="2"/>
  <c r="X301" i="2"/>
  <c r="Y301" i="2"/>
  <c r="AA301" i="2"/>
  <c r="AA306" i="2"/>
  <c r="AC306" i="2"/>
  <c r="S308" i="2"/>
  <c r="V308" i="2"/>
  <c r="X308" i="2"/>
  <c r="AE308" i="2"/>
  <c r="Y308" i="2"/>
  <c r="AA308" i="2"/>
  <c r="AA309" i="2"/>
  <c r="AC309" i="2"/>
  <c r="T311" i="2"/>
  <c r="C316" i="2"/>
  <c r="AI280" i="2"/>
  <c r="AI281" i="2"/>
  <c r="AI282" i="2"/>
  <c r="AI283" i="2"/>
  <c r="AI284" i="2"/>
  <c r="AL284" i="2"/>
  <c r="AN284" i="2"/>
  <c r="K260" i="2"/>
  <c r="J260" i="2"/>
  <c r="L260" i="2"/>
  <c r="M260" i="2"/>
  <c r="AN277" i="2"/>
  <c r="AU280" i="2"/>
  <c r="AO284" i="2"/>
  <c r="AQ284" i="2"/>
  <c r="AL283" i="2"/>
  <c r="AN283" i="2"/>
  <c r="AO283" i="2"/>
  <c r="AQ283" i="2"/>
  <c r="AL282" i="2"/>
  <c r="AN282" i="2"/>
  <c r="AO282" i="2"/>
  <c r="AQ282" i="2"/>
  <c r="AL281" i="2"/>
  <c r="AN281" i="2"/>
  <c r="AO281" i="2"/>
  <c r="AQ281" i="2"/>
  <c r="AL280" i="2"/>
  <c r="AN280" i="2"/>
  <c r="AO280" i="2"/>
  <c r="AQ280" i="2"/>
  <c r="AQ285" i="2"/>
  <c r="AS285" i="2"/>
  <c r="AI287" i="2"/>
  <c r="AI288" i="2"/>
  <c r="AI289" i="2"/>
  <c r="AI290" i="2"/>
  <c r="AI291" i="2"/>
  <c r="AL291" i="2"/>
  <c r="AN291" i="2"/>
  <c r="AU287" i="2"/>
  <c r="AO291" i="2"/>
  <c r="AQ291" i="2"/>
  <c r="AL290" i="2"/>
  <c r="AN290" i="2"/>
  <c r="AO290" i="2"/>
  <c r="AQ290" i="2"/>
  <c r="AL289" i="2"/>
  <c r="AN289" i="2"/>
  <c r="AO289" i="2"/>
  <c r="AQ289" i="2"/>
  <c r="AL288" i="2"/>
  <c r="AN288" i="2"/>
  <c r="AO288" i="2"/>
  <c r="AQ288" i="2"/>
  <c r="AL287" i="2"/>
  <c r="AN287" i="2"/>
  <c r="AO287" i="2"/>
  <c r="AQ287" i="2"/>
  <c r="AQ292" i="2"/>
  <c r="AS292" i="2"/>
  <c r="AI294" i="2"/>
  <c r="AI295" i="2"/>
  <c r="AI296" i="2"/>
  <c r="AI297" i="2"/>
  <c r="AI298" i="2"/>
  <c r="AL298" i="2"/>
  <c r="AN298" i="2"/>
  <c r="AU294" i="2"/>
  <c r="AO298" i="2"/>
  <c r="AQ298" i="2"/>
  <c r="AL297" i="2"/>
  <c r="AN297" i="2"/>
  <c r="AO297" i="2"/>
  <c r="AQ297" i="2"/>
  <c r="AL296" i="2"/>
  <c r="AN296" i="2"/>
  <c r="AO296" i="2"/>
  <c r="AQ296" i="2"/>
  <c r="AL295" i="2"/>
  <c r="AN295" i="2"/>
  <c r="AO295" i="2"/>
  <c r="AQ295" i="2"/>
  <c r="AL294" i="2"/>
  <c r="AN294" i="2"/>
  <c r="AO294" i="2"/>
  <c r="AQ294" i="2"/>
  <c r="AQ299" i="2"/>
  <c r="AS299" i="2"/>
  <c r="AI301" i="2"/>
  <c r="AI302" i="2"/>
  <c r="AI303" i="2"/>
  <c r="AI304" i="2"/>
  <c r="AI305" i="2"/>
  <c r="AL305" i="2"/>
  <c r="AN305" i="2"/>
  <c r="AU301" i="2"/>
  <c r="AO305" i="2"/>
  <c r="AQ305" i="2"/>
  <c r="AL304" i="2"/>
  <c r="AN304" i="2"/>
  <c r="AO304" i="2"/>
  <c r="AQ304" i="2"/>
  <c r="AL303" i="2"/>
  <c r="AN303" i="2"/>
  <c r="AO303" i="2"/>
  <c r="AQ303" i="2"/>
  <c r="AL302" i="2"/>
  <c r="AN302" i="2"/>
  <c r="AO302" i="2"/>
  <c r="AQ302" i="2"/>
  <c r="AL301" i="2"/>
  <c r="AN301" i="2"/>
  <c r="AO301" i="2"/>
  <c r="AQ301" i="2"/>
  <c r="AQ306" i="2"/>
  <c r="AS306" i="2"/>
  <c r="AI308" i="2"/>
  <c r="AL308" i="2"/>
  <c r="AN308" i="2"/>
  <c r="AU308" i="2"/>
  <c r="AO308" i="2"/>
  <c r="AQ308" i="2"/>
  <c r="AQ309" i="2"/>
  <c r="AS309" i="2"/>
  <c r="AJ311" i="2"/>
  <c r="C317" i="2"/>
  <c r="CE280" i="2"/>
  <c r="CE281" i="2"/>
  <c r="CE282" i="2"/>
  <c r="CE283" i="2"/>
  <c r="CE284" i="2"/>
  <c r="CH284" i="2"/>
  <c r="CJ284" i="2"/>
  <c r="K263" i="2"/>
  <c r="J263" i="2"/>
  <c r="L263" i="2"/>
  <c r="M263" i="2"/>
  <c r="CJ277" i="2"/>
  <c r="CQ280" i="2"/>
  <c r="CK284" i="2"/>
  <c r="CM284" i="2"/>
  <c r="CH283" i="2"/>
  <c r="CJ283" i="2"/>
  <c r="CK283" i="2"/>
  <c r="CM283" i="2"/>
  <c r="CH282" i="2"/>
  <c r="CJ282" i="2"/>
  <c r="CK282" i="2"/>
  <c r="CM282" i="2"/>
  <c r="CH281" i="2"/>
  <c r="CJ281" i="2"/>
  <c r="CK281" i="2"/>
  <c r="CM281" i="2"/>
  <c r="CH280" i="2"/>
  <c r="CJ280" i="2"/>
  <c r="CK280" i="2"/>
  <c r="CM280" i="2"/>
  <c r="CM285" i="2"/>
  <c r="CO285" i="2"/>
  <c r="CE287" i="2"/>
  <c r="CE288" i="2"/>
  <c r="CE289" i="2"/>
  <c r="CE290" i="2"/>
  <c r="CE291" i="2"/>
  <c r="CH291" i="2"/>
  <c r="CJ291" i="2"/>
  <c r="CQ287" i="2"/>
  <c r="CK291" i="2"/>
  <c r="CM291" i="2"/>
  <c r="CH290" i="2"/>
  <c r="CJ290" i="2"/>
  <c r="CK290" i="2"/>
  <c r="CM290" i="2"/>
  <c r="CH289" i="2"/>
  <c r="CJ289" i="2"/>
  <c r="CK289" i="2"/>
  <c r="CM289" i="2"/>
  <c r="CH288" i="2"/>
  <c r="CJ288" i="2"/>
  <c r="CK288" i="2"/>
  <c r="CM288" i="2"/>
  <c r="CH287" i="2"/>
  <c r="CJ287" i="2"/>
  <c r="CK287" i="2"/>
  <c r="CM287" i="2"/>
  <c r="CM292" i="2"/>
  <c r="CO292" i="2"/>
  <c r="CE294" i="2"/>
  <c r="CE295" i="2"/>
  <c r="CE296" i="2"/>
  <c r="CE297" i="2"/>
  <c r="CE298" i="2"/>
  <c r="CH298" i="2"/>
  <c r="CJ298" i="2"/>
  <c r="CQ294" i="2"/>
  <c r="CK298" i="2"/>
  <c r="CM298" i="2"/>
  <c r="CH297" i="2"/>
  <c r="CJ297" i="2"/>
  <c r="CK297" i="2"/>
  <c r="CM297" i="2"/>
  <c r="CH296" i="2"/>
  <c r="CJ296" i="2"/>
  <c r="CK296" i="2"/>
  <c r="CM296" i="2"/>
  <c r="CH295" i="2"/>
  <c r="CJ295" i="2"/>
  <c r="CK295" i="2"/>
  <c r="CM295" i="2"/>
  <c r="CH294" i="2"/>
  <c r="CJ294" i="2"/>
  <c r="CK294" i="2"/>
  <c r="CM294" i="2"/>
  <c r="CM299" i="2"/>
  <c r="CO299" i="2"/>
  <c r="CE301" i="2"/>
  <c r="CE302" i="2"/>
  <c r="CE303" i="2"/>
  <c r="CE304" i="2"/>
  <c r="CE305" i="2"/>
  <c r="CH305" i="2"/>
  <c r="CJ305" i="2"/>
  <c r="CQ301" i="2"/>
  <c r="CK305" i="2"/>
  <c r="CM305" i="2"/>
  <c r="CH304" i="2"/>
  <c r="CJ304" i="2"/>
  <c r="CK304" i="2"/>
  <c r="CM304" i="2"/>
  <c r="CH303" i="2"/>
  <c r="CJ303" i="2"/>
  <c r="CK303" i="2"/>
  <c r="CM303" i="2"/>
  <c r="CH302" i="2"/>
  <c r="CJ302" i="2"/>
  <c r="CK302" i="2"/>
  <c r="CM302" i="2"/>
  <c r="CH301" i="2"/>
  <c r="CJ301" i="2"/>
  <c r="CK301" i="2"/>
  <c r="CM301" i="2"/>
  <c r="CM306" i="2"/>
  <c r="CO306" i="2"/>
  <c r="CE308" i="2"/>
  <c r="CH308" i="2"/>
  <c r="CJ308" i="2"/>
  <c r="CQ308" i="2"/>
  <c r="CK308" i="2"/>
  <c r="CM308" i="2"/>
  <c r="CM309" i="2"/>
  <c r="CO309" i="2"/>
  <c r="CF311" i="2"/>
  <c r="F315" i="2"/>
  <c r="CU280" i="2"/>
  <c r="CU281" i="2"/>
  <c r="CU282" i="2"/>
  <c r="CU283" i="2"/>
  <c r="CU284" i="2"/>
  <c r="CX284" i="2"/>
  <c r="CZ284" i="2"/>
  <c r="K264" i="2"/>
  <c r="J264" i="2"/>
  <c r="L264" i="2"/>
  <c r="M264" i="2"/>
  <c r="CZ277" i="2"/>
  <c r="DG280" i="2"/>
  <c r="DA284" i="2"/>
  <c r="DC284" i="2"/>
  <c r="CX283" i="2"/>
  <c r="CZ283" i="2"/>
  <c r="DA283" i="2"/>
  <c r="DC283" i="2"/>
  <c r="CX282" i="2"/>
  <c r="CZ282" i="2"/>
  <c r="DA282" i="2"/>
  <c r="DC282" i="2"/>
  <c r="CX281" i="2"/>
  <c r="CZ281" i="2"/>
  <c r="DA281" i="2"/>
  <c r="DC281" i="2"/>
  <c r="CX280" i="2"/>
  <c r="CZ280" i="2"/>
  <c r="DA280" i="2"/>
  <c r="DC280" i="2"/>
  <c r="DC285" i="2"/>
  <c r="DE285" i="2"/>
  <c r="CU287" i="2"/>
  <c r="CU288" i="2"/>
  <c r="CU289" i="2"/>
  <c r="CU290" i="2"/>
  <c r="CU291" i="2"/>
  <c r="CX291" i="2"/>
  <c r="CZ291" i="2"/>
  <c r="DG287" i="2"/>
  <c r="DA291" i="2"/>
  <c r="DC291" i="2"/>
  <c r="CX290" i="2"/>
  <c r="CZ290" i="2"/>
  <c r="DA290" i="2"/>
  <c r="DC290" i="2"/>
  <c r="CX289" i="2"/>
  <c r="CZ289" i="2"/>
  <c r="DA289" i="2"/>
  <c r="DC289" i="2"/>
  <c r="CX288" i="2"/>
  <c r="CZ288" i="2"/>
  <c r="DA288" i="2"/>
  <c r="DC288" i="2"/>
  <c r="CX287" i="2"/>
  <c r="CZ287" i="2"/>
  <c r="DA287" i="2"/>
  <c r="DC287" i="2"/>
  <c r="DC292" i="2"/>
  <c r="DE292" i="2"/>
  <c r="CU294" i="2"/>
  <c r="CU295" i="2"/>
  <c r="CU296" i="2"/>
  <c r="CU297" i="2"/>
  <c r="CU298" i="2"/>
  <c r="CX298" i="2"/>
  <c r="CZ298" i="2"/>
  <c r="DG294" i="2"/>
  <c r="DA298" i="2"/>
  <c r="DC298" i="2"/>
  <c r="CX297" i="2"/>
  <c r="CZ297" i="2"/>
  <c r="DA297" i="2"/>
  <c r="DC297" i="2"/>
  <c r="CX296" i="2"/>
  <c r="CZ296" i="2"/>
  <c r="DA296" i="2"/>
  <c r="DC296" i="2"/>
  <c r="CX295" i="2"/>
  <c r="CZ295" i="2"/>
  <c r="DA295" i="2"/>
  <c r="DC295" i="2"/>
  <c r="CX294" i="2"/>
  <c r="CZ294" i="2"/>
  <c r="DA294" i="2"/>
  <c r="DC294" i="2"/>
  <c r="DC299" i="2"/>
  <c r="DE299" i="2"/>
  <c r="CU301" i="2"/>
  <c r="CU302" i="2"/>
  <c r="CU303" i="2"/>
  <c r="CU304" i="2"/>
  <c r="CU305" i="2"/>
  <c r="CX305" i="2"/>
  <c r="CZ305" i="2"/>
  <c r="DG301" i="2"/>
  <c r="DA305" i="2"/>
  <c r="DC305" i="2"/>
  <c r="CX304" i="2"/>
  <c r="CZ304" i="2"/>
  <c r="DA304" i="2"/>
  <c r="DC304" i="2"/>
  <c r="CX303" i="2"/>
  <c r="CZ303" i="2"/>
  <c r="DA303" i="2"/>
  <c r="DC303" i="2"/>
  <c r="CX302" i="2"/>
  <c r="CZ302" i="2"/>
  <c r="DA302" i="2"/>
  <c r="DC302" i="2"/>
  <c r="CX301" i="2"/>
  <c r="CZ301" i="2"/>
  <c r="DA301" i="2"/>
  <c r="DC301" i="2"/>
  <c r="DC306" i="2"/>
  <c r="DE306" i="2"/>
  <c r="CU308" i="2"/>
  <c r="CX308" i="2"/>
  <c r="CZ308" i="2"/>
  <c r="DG308" i="2"/>
  <c r="DA308" i="2"/>
  <c r="DC308" i="2"/>
  <c r="DC309" i="2"/>
  <c r="DE309" i="2"/>
  <c r="CV311" i="2"/>
  <c r="F316" i="2"/>
  <c r="DK280" i="2"/>
  <c r="DK281" i="2"/>
  <c r="DK282" i="2"/>
  <c r="DK283" i="2"/>
  <c r="DK284" i="2"/>
  <c r="DN284" i="2"/>
  <c r="DP284" i="2"/>
  <c r="K265" i="2"/>
  <c r="J265" i="2"/>
  <c r="L265" i="2"/>
  <c r="M265" i="2"/>
  <c r="DP277" i="2"/>
  <c r="DW280" i="2"/>
  <c r="DQ284" i="2"/>
  <c r="DS284" i="2"/>
  <c r="DN283" i="2"/>
  <c r="DP283" i="2"/>
  <c r="DQ283" i="2"/>
  <c r="DS283" i="2"/>
  <c r="DN282" i="2"/>
  <c r="DP282" i="2"/>
  <c r="DQ282" i="2"/>
  <c r="DS282" i="2"/>
  <c r="DN281" i="2"/>
  <c r="DP281" i="2"/>
  <c r="DQ281" i="2"/>
  <c r="DS281" i="2"/>
  <c r="DN280" i="2"/>
  <c r="DP280" i="2"/>
  <c r="DQ280" i="2"/>
  <c r="DS280" i="2"/>
  <c r="DS285" i="2"/>
  <c r="DU285" i="2"/>
  <c r="DK287" i="2"/>
  <c r="DK288" i="2"/>
  <c r="DK289" i="2"/>
  <c r="DK290" i="2"/>
  <c r="DK291" i="2"/>
  <c r="DN291" i="2"/>
  <c r="DP291" i="2"/>
  <c r="DW287" i="2"/>
  <c r="DQ291" i="2"/>
  <c r="DS291" i="2"/>
  <c r="DN290" i="2"/>
  <c r="DP290" i="2"/>
  <c r="DQ290" i="2"/>
  <c r="DS290" i="2"/>
  <c r="DN289" i="2"/>
  <c r="DP289" i="2"/>
  <c r="DQ289" i="2"/>
  <c r="DS289" i="2"/>
  <c r="DN288" i="2"/>
  <c r="DP288" i="2"/>
  <c r="DQ288" i="2"/>
  <c r="DS288" i="2"/>
  <c r="DN287" i="2"/>
  <c r="DP287" i="2"/>
  <c r="DQ287" i="2"/>
  <c r="DS287" i="2"/>
  <c r="DS292" i="2"/>
  <c r="DU292" i="2"/>
  <c r="DK294" i="2"/>
  <c r="DK295" i="2"/>
  <c r="DK296" i="2"/>
  <c r="DK297" i="2"/>
  <c r="DK298" i="2"/>
  <c r="DN298" i="2"/>
  <c r="DP298" i="2"/>
  <c r="DW294" i="2"/>
  <c r="DQ298" i="2"/>
  <c r="DS298" i="2"/>
  <c r="DN297" i="2"/>
  <c r="DP297" i="2"/>
  <c r="DQ297" i="2"/>
  <c r="DS297" i="2"/>
  <c r="DN296" i="2"/>
  <c r="DP296" i="2"/>
  <c r="DQ296" i="2"/>
  <c r="DS296" i="2"/>
  <c r="DN295" i="2"/>
  <c r="DP295" i="2"/>
  <c r="DQ295" i="2"/>
  <c r="DS295" i="2"/>
  <c r="DN294" i="2"/>
  <c r="DP294" i="2"/>
  <c r="DQ294" i="2"/>
  <c r="DS294" i="2"/>
  <c r="DS299" i="2"/>
  <c r="DU299" i="2"/>
  <c r="DK301" i="2"/>
  <c r="DK302" i="2"/>
  <c r="DK303" i="2"/>
  <c r="DK304" i="2"/>
  <c r="DK305" i="2"/>
  <c r="DN305" i="2"/>
  <c r="DP305" i="2"/>
  <c r="DW301" i="2"/>
  <c r="DQ305" i="2"/>
  <c r="DS305" i="2"/>
  <c r="DN304" i="2"/>
  <c r="DP304" i="2"/>
  <c r="DQ304" i="2"/>
  <c r="DS304" i="2"/>
  <c r="DN303" i="2"/>
  <c r="DP303" i="2"/>
  <c r="DQ303" i="2"/>
  <c r="DS303" i="2"/>
  <c r="DN302" i="2"/>
  <c r="DP302" i="2"/>
  <c r="DQ302" i="2"/>
  <c r="DS302" i="2"/>
  <c r="DN301" i="2"/>
  <c r="DP301" i="2"/>
  <c r="DQ301" i="2"/>
  <c r="DS301" i="2"/>
  <c r="DS306" i="2"/>
  <c r="DU306" i="2"/>
  <c r="DK308" i="2"/>
  <c r="DN308" i="2"/>
  <c r="DP308" i="2"/>
  <c r="DW308" i="2"/>
  <c r="DQ308" i="2"/>
  <c r="DS308" i="2"/>
  <c r="DS309" i="2"/>
  <c r="DU309" i="2"/>
  <c r="DL311" i="2"/>
  <c r="F317" i="2"/>
  <c r="EA280" i="2"/>
  <c r="EA281" i="2"/>
  <c r="EA282" i="2"/>
  <c r="EA283" i="2"/>
  <c r="EA284" i="2"/>
  <c r="ED284" i="2"/>
  <c r="EF284" i="2"/>
  <c r="K266" i="2"/>
  <c r="J266" i="2"/>
  <c r="L266" i="2"/>
  <c r="M266" i="2"/>
  <c r="EF277" i="2"/>
  <c r="EM280" i="2"/>
  <c r="EG284" i="2"/>
  <c r="EI284" i="2"/>
  <c r="ED283" i="2"/>
  <c r="EF283" i="2"/>
  <c r="EG283" i="2"/>
  <c r="EI283" i="2"/>
  <c r="ED282" i="2"/>
  <c r="EF282" i="2"/>
  <c r="EG282" i="2"/>
  <c r="EI282" i="2"/>
  <c r="ED281" i="2"/>
  <c r="EF281" i="2"/>
  <c r="EG281" i="2"/>
  <c r="EI281" i="2"/>
  <c r="ED280" i="2"/>
  <c r="EF280" i="2"/>
  <c r="EG280" i="2"/>
  <c r="EI280" i="2"/>
  <c r="EI285" i="2"/>
  <c r="EK285" i="2"/>
  <c r="EA287" i="2"/>
  <c r="EA288" i="2"/>
  <c r="EA289" i="2"/>
  <c r="EA290" i="2"/>
  <c r="EA291" i="2"/>
  <c r="ED291" i="2"/>
  <c r="EF291" i="2"/>
  <c r="EM287" i="2"/>
  <c r="EG291" i="2"/>
  <c r="EI291" i="2"/>
  <c r="ED290" i="2"/>
  <c r="EF290" i="2"/>
  <c r="EG290" i="2"/>
  <c r="EI290" i="2"/>
  <c r="ED289" i="2"/>
  <c r="EF289" i="2"/>
  <c r="EG289" i="2"/>
  <c r="EI289" i="2"/>
  <c r="ED288" i="2"/>
  <c r="EF288" i="2"/>
  <c r="EG288" i="2"/>
  <c r="EI288" i="2"/>
  <c r="ED287" i="2"/>
  <c r="EF287" i="2"/>
  <c r="EG287" i="2"/>
  <c r="EI287" i="2"/>
  <c r="EI292" i="2"/>
  <c r="EK292" i="2"/>
  <c r="EA294" i="2"/>
  <c r="EA295" i="2"/>
  <c r="EA296" i="2"/>
  <c r="EA297" i="2"/>
  <c r="EA298" i="2"/>
  <c r="ED298" i="2"/>
  <c r="EF298" i="2"/>
  <c r="EM294" i="2"/>
  <c r="EG298" i="2"/>
  <c r="EI298" i="2"/>
  <c r="ED297" i="2"/>
  <c r="EF297" i="2"/>
  <c r="EG297" i="2"/>
  <c r="EI297" i="2"/>
  <c r="ED296" i="2"/>
  <c r="EF296" i="2"/>
  <c r="EG296" i="2"/>
  <c r="EI296" i="2"/>
  <c r="ED295" i="2"/>
  <c r="EF295" i="2"/>
  <c r="EG295" i="2"/>
  <c r="EI295" i="2"/>
  <c r="ED294" i="2"/>
  <c r="EF294" i="2"/>
  <c r="EG294" i="2"/>
  <c r="EI294" i="2"/>
  <c r="EI299" i="2"/>
  <c r="EK299" i="2"/>
  <c r="EA301" i="2"/>
  <c r="EA302" i="2"/>
  <c r="EA303" i="2"/>
  <c r="EA304" i="2"/>
  <c r="EA305" i="2"/>
  <c r="ED305" i="2"/>
  <c r="EF305" i="2"/>
  <c r="EM301" i="2"/>
  <c r="EG305" i="2"/>
  <c r="EI305" i="2"/>
  <c r="ED304" i="2"/>
  <c r="EF304" i="2"/>
  <c r="EG304" i="2"/>
  <c r="EI304" i="2"/>
  <c r="ED303" i="2"/>
  <c r="EF303" i="2"/>
  <c r="EG303" i="2"/>
  <c r="EI303" i="2"/>
  <c r="ED302" i="2"/>
  <c r="EF302" i="2"/>
  <c r="EG302" i="2"/>
  <c r="EI302" i="2"/>
  <c r="ED301" i="2"/>
  <c r="EF301" i="2"/>
  <c r="EG301" i="2"/>
  <c r="EI301" i="2"/>
  <c r="EI306" i="2"/>
  <c r="EK306" i="2"/>
  <c r="EA308" i="2"/>
  <c r="ED308" i="2"/>
  <c r="EF308" i="2"/>
  <c r="EM308" i="2"/>
  <c r="EG308" i="2"/>
  <c r="EI308" i="2"/>
  <c r="EI309" i="2"/>
  <c r="EK309" i="2"/>
  <c r="EB311" i="2"/>
  <c r="F318" i="2"/>
  <c r="C330" i="2"/>
  <c r="D330" i="2"/>
  <c r="N330" i="2"/>
  <c r="G330" i="2"/>
  <c r="P330" i="2"/>
  <c r="H330" i="2"/>
  <c r="F330" i="2"/>
  <c r="C329" i="2"/>
  <c r="D329" i="2"/>
  <c r="O330" i="2"/>
  <c r="N329" i="2"/>
  <c r="G329" i="2"/>
  <c r="P329" i="2"/>
  <c r="H329" i="2"/>
  <c r="F329" i="2"/>
  <c r="C328" i="2"/>
  <c r="D328" i="2"/>
  <c r="O329" i="2"/>
  <c r="N328" i="2"/>
  <c r="G328" i="2"/>
  <c r="P328" i="2"/>
  <c r="H328" i="2"/>
  <c r="F328" i="2"/>
  <c r="C327" i="2"/>
  <c r="D327" i="2"/>
  <c r="O328" i="2"/>
  <c r="N327" i="2"/>
  <c r="G327" i="2"/>
  <c r="P327" i="2"/>
  <c r="H327" i="2"/>
  <c r="F327" i="2"/>
  <c r="AY280" i="2"/>
  <c r="AY281" i="2"/>
  <c r="AY282" i="2"/>
  <c r="AY283" i="2"/>
  <c r="AY284" i="2"/>
  <c r="BB284" i="2"/>
  <c r="BD284" i="2"/>
  <c r="K261" i="2"/>
  <c r="J261" i="2"/>
  <c r="L261" i="2"/>
  <c r="M261" i="2"/>
  <c r="BD277" i="2"/>
  <c r="BK280" i="2"/>
  <c r="BE284" i="2"/>
  <c r="BG284" i="2"/>
  <c r="BB283" i="2"/>
  <c r="BD283" i="2"/>
  <c r="BE283" i="2"/>
  <c r="BG283" i="2"/>
  <c r="BB282" i="2"/>
  <c r="BD282" i="2"/>
  <c r="BE282" i="2"/>
  <c r="BG282" i="2"/>
  <c r="BB281" i="2"/>
  <c r="BD281" i="2"/>
  <c r="BE281" i="2"/>
  <c r="BG281" i="2"/>
  <c r="BB280" i="2"/>
  <c r="BD280" i="2"/>
  <c r="BE280" i="2"/>
  <c r="BG280" i="2"/>
  <c r="BG285" i="2"/>
  <c r="BI285" i="2"/>
  <c r="AY287" i="2"/>
  <c r="AY288" i="2"/>
  <c r="AY289" i="2"/>
  <c r="AY290" i="2"/>
  <c r="AY291" i="2"/>
  <c r="BB291" i="2"/>
  <c r="BD291" i="2"/>
  <c r="BK287" i="2"/>
  <c r="BE291" i="2"/>
  <c r="BG291" i="2"/>
  <c r="BB290" i="2"/>
  <c r="BD290" i="2"/>
  <c r="BE290" i="2"/>
  <c r="BG290" i="2"/>
  <c r="BB289" i="2"/>
  <c r="BD289" i="2"/>
  <c r="BE289" i="2"/>
  <c r="BG289" i="2"/>
  <c r="BB288" i="2"/>
  <c r="BD288" i="2"/>
  <c r="BE288" i="2"/>
  <c r="BG288" i="2"/>
  <c r="BB287" i="2"/>
  <c r="BD287" i="2"/>
  <c r="BE287" i="2"/>
  <c r="BG287" i="2"/>
  <c r="BG292" i="2"/>
  <c r="BI292" i="2"/>
  <c r="AY294" i="2"/>
  <c r="AY295" i="2"/>
  <c r="AY296" i="2"/>
  <c r="AY297" i="2"/>
  <c r="AY298" i="2"/>
  <c r="BB298" i="2"/>
  <c r="BD298" i="2"/>
  <c r="BK294" i="2"/>
  <c r="BE298" i="2"/>
  <c r="BG298" i="2"/>
  <c r="BB297" i="2"/>
  <c r="BD297" i="2"/>
  <c r="BE297" i="2"/>
  <c r="BG297" i="2"/>
  <c r="BB296" i="2"/>
  <c r="BD296" i="2"/>
  <c r="BE296" i="2"/>
  <c r="BG296" i="2"/>
  <c r="BB295" i="2"/>
  <c r="BD295" i="2"/>
  <c r="BE295" i="2"/>
  <c r="BG295" i="2"/>
  <c r="BB294" i="2"/>
  <c r="BD294" i="2"/>
  <c r="BE294" i="2"/>
  <c r="BG294" i="2"/>
  <c r="BG299" i="2"/>
  <c r="BI299" i="2"/>
  <c r="AY301" i="2"/>
  <c r="AY302" i="2"/>
  <c r="AY303" i="2"/>
  <c r="AY304" i="2"/>
  <c r="AY305" i="2"/>
  <c r="BB305" i="2"/>
  <c r="BD305" i="2"/>
  <c r="BK301" i="2"/>
  <c r="BE305" i="2"/>
  <c r="BG305" i="2"/>
  <c r="BB304" i="2"/>
  <c r="BD304" i="2"/>
  <c r="BE304" i="2"/>
  <c r="BG304" i="2"/>
  <c r="BB303" i="2"/>
  <c r="BD303" i="2"/>
  <c r="BE303" i="2"/>
  <c r="BG303" i="2"/>
  <c r="BB302" i="2"/>
  <c r="BD302" i="2"/>
  <c r="BE302" i="2"/>
  <c r="BG302" i="2"/>
  <c r="BB301" i="2"/>
  <c r="BD301" i="2"/>
  <c r="BE301" i="2"/>
  <c r="BG301" i="2"/>
  <c r="BG306" i="2"/>
  <c r="BI306" i="2"/>
  <c r="AY308" i="2"/>
  <c r="BB308" i="2"/>
  <c r="BD308" i="2"/>
  <c r="BK308" i="2"/>
  <c r="BE308" i="2"/>
  <c r="BG308" i="2"/>
  <c r="BG309" i="2"/>
  <c r="BI309" i="2"/>
  <c r="AZ311" i="2"/>
  <c r="C318" i="2"/>
  <c r="BO280" i="2"/>
  <c r="BO281" i="2"/>
  <c r="BO282" i="2"/>
  <c r="BO283" i="2"/>
  <c r="BO284" i="2"/>
  <c r="BR284" i="2"/>
  <c r="BT284" i="2"/>
  <c r="K262" i="2"/>
  <c r="J262" i="2"/>
  <c r="L262" i="2"/>
  <c r="M262" i="2"/>
  <c r="BT277" i="2"/>
  <c r="CA280" i="2"/>
  <c r="BU284" i="2"/>
  <c r="BW284" i="2"/>
  <c r="BR283" i="2"/>
  <c r="BT283" i="2"/>
  <c r="BU283" i="2"/>
  <c r="BW283" i="2"/>
  <c r="BR282" i="2"/>
  <c r="BT282" i="2"/>
  <c r="BU282" i="2"/>
  <c r="BW282" i="2"/>
  <c r="BR281" i="2"/>
  <c r="BT281" i="2"/>
  <c r="BU281" i="2"/>
  <c r="BW281" i="2"/>
  <c r="BR280" i="2"/>
  <c r="BT280" i="2"/>
  <c r="BU280" i="2"/>
  <c r="BW280" i="2"/>
  <c r="BW285" i="2"/>
  <c r="BY285" i="2"/>
  <c r="BO287" i="2"/>
  <c r="BO288" i="2"/>
  <c r="BO289" i="2"/>
  <c r="BO290" i="2"/>
  <c r="BO291" i="2"/>
  <c r="BR291" i="2"/>
  <c r="BT291" i="2"/>
  <c r="CA287" i="2"/>
  <c r="BU291" i="2"/>
  <c r="BW291" i="2"/>
  <c r="BR290" i="2"/>
  <c r="BT290" i="2"/>
  <c r="BU290" i="2"/>
  <c r="BW290" i="2"/>
  <c r="BR289" i="2"/>
  <c r="BT289" i="2"/>
  <c r="BU289" i="2"/>
  <c r="BW289" i="2"/>
  <c r="BR288" i="2"/>
  <c r="BT288" i="2"/>
  <c r="BU288" i="2"/>
  <c r="BW288" i="2"/>
  <c r="BR287" i="2"/>
  <c r="BT287" i="2"/>
  <c r="BU287" i="2"/>
  <c r="BW287" i="2"/>
  <c r="BW292" i="2"/>
  <c r="BY292" i="2"/>
  <c r="BO294" i="2"/>
  <c r="BO295" i="2"/>
  <c r="BO296" i="2"/>
  <c r="BO297" i="2"/>
  <c r="BO298" i="2"/>
  <c r="BR298" i="2"/>
  <c r="BT298" i="2"/>
  <c r="CA294" i="2"/>
  <c r="BU298" i="2"/>
  <c r="BW298" i="2"/>
  <c r="BR297" i="2"/>
  <c r="BT297" i="2"/>
  <c r="BU297" i="2"/>
  <c r="BW297" i="2"/>
  <c r="BR296" i="2"/>
  <c r="BT296" i="2"/>
  <c r="BU296" i="2"/>
  <c r="BW296" i="2"/>
  <c r="BR295" i="2"/>
  <c r="BT295" i="2"/>
  <c r="BU295" i="2"/>
  <c r="BW295" i="2"/>
  <c r="BR294" i="2"/>
  <c r="BT294" i="2"/>
  <c r="BU294" i="2"/>
  <c r="BW294" i="2"/>
  <c r="BW299" i="2"/>
  <c r="BY299" i="2"/>
  <c r="BO301" i="2"/>
  <c r="BO302" i="2"/>
  <c r="BO303" i="2"/>
  <c r="BO304" i="2"/>
  <c r="BO305" i="2"/>
  <c r="BR305" i="2"/>
  <c r="BT305" i="2"/>
  <c r="CA301" i="2"/>
  <c r="BU305" i="2"/>
  <c r="BW305" i="2"/>
  <c r="BR304" i="2"/>
  <c r="BT304" i="2"/>
  <c r="BU304" i="2"/>
  <c r="BW304" i="2"/>
  <c r="BR303" i="2"/>
  <c r="BT303" i="2"/>
  <c r="BU303" i="2"/>
  <c r="BW303" i="2"/>
  <c r="BR302" i="2"/>
  <c r="BT302" i="2"/>
  <c r="BU302" i="2"/>
  <c r="BW302" i="2"/>
  <c r="BR301" i="2"/>
  <c r="BT301" i="2"/>
  <c r="BU301" i="2"/>
  <c r="BW301" i="2"/>
  <c r="BW306" i="2"/>
  <c r="BY306" i="2"/>
  <c r="BO308" i="2"/>
  <c r="BR308" i="2"/>
  <c r="BT308" i="2"/>
  <c r="CA308" i="2"/>
  <c r="BU308" i="2"/>
  <c r="BW308" i="2"/>
  <c r="BW309" i="2"/>
  <c r="BY309" i="2"/>
  <c r="BP311" i="2"/>
  <c r="C319" i="2"/>
  <c r="C326" i="2"/>
  <c r="D326" i="2"/>
  <c r="N326" i="2"/>
  <c r="G326" i="2"/>
  <c r="P326" i="2"/>
  <c r="H326" i="2"/>
  <c r="F326" i="2"/>
  <c r="C325" i="2"/>
  <c r="D325" i="2"/>
  <c r="O326" i="2"/>
  <c r="N325" i="2"/>
  <c r="G325" i="2"/>
  <c r="P325" i="2"/>
  <c r="H325" i="2"/>
  <c r="F325" i="2"/>
  <c r="C324" i="2"/>
  <c r="D324" i="2"/>
  <c r="O325" i="2"/>
  <c r="O327" i="2"/>
  <c r="N324" i="2"/>
  <c r="G324" i="2"/>
  <c r="P324" i="2"/>
  <c r="H324" i="2"/>
  <c r="F324" i="2"/>
  <c r="C323" i="2"/>
  <c r="D323" i="2"/>
  <c r="O324" i="2"/>
  <c r="N323" i="2"/>
  <c r="G323" i="2"/>
  <c r="P323" i="2"/>
  <c r="H323" i="2"/>
  <c r="F323" i="2"/>
  <c r="C322" i="2"/>
  <c r="D322" i="2"/>
  <c r="O323" i="2"/>
  <c r="N322" i="2"/>
  <c r="G322" i="2"/>
  <c r="P322" i="2"/>
  <c r="H322" i="2"/>
  <c r="F322" i="2"/>
  <c r="J322" i="2"/>
  <c r="L322" i="2"/>
  <c r="M322" i="2"/>
  <c r="K323" i="2"/>
  <c r="J323" i="2"/>
  <c r="L323" i="2"/>
  <c r="M323" i="2"/>
  <c r="K10" i="2"/>
  <c r="EB308" i="2"/>
  <c r="EE308" i="2"/>
  <c r="EJ308" i="2"/>
  <c r="EK308" i="2"/>
  <c r="EB305" i="2"/>
  <c r="EE305" i="2"/>
  <c r="EJ305" i="2"/>
  <c r="EK305" i="2"/>
  <c r="EB304" i="2"/>
  <c r="EE304" i="2"/>
  <c r="EJ304" i="2"/>
  <c r="EK304" i="2"/>
  <c r="EB303" i="2"/>
  <c r="EE303" i="2"/>
  <c r="EJ303" i="2"/>
  <c r="EK303" i="2"/>
  <c r="EB302" i="2"/>
  <c r="EE302" i="2"/>
  <c r="EJ302" i="2"/>
  <c r="EK302" i="2"/>
  <c r="EB301" i="2"/>
  <c r="EE301" i="2"/>
  <c r="EJ301" i="2"/>
  <c r="EK301" i="2"/>
  <c r="EB298" i="2"/>
  <c r="EE298" i="2"/>
  <c r="EJ298" i="2"/>
  <c r="EK298" i="2"/>
  <c r="EB297" i="2"/>
  <c r="EE297" i="2"/>
  <c r="EJ297" i="2"/>
  <c r="EK297" i="2"/>
  <c r="EB296" i="2"/>
  <c r="EE296" i="2"/>
  <c r="EJ296" i="2"/>
  <c r="EK296" i="2"/>
  <c r="EB295" i="2"/>
  <c r="EE295" i="2"/>
  <c r="EJ295" i="2"/>
  <c r="EK295" i="2"/>
  <c r="EB294" i="2"/>
  <c r="EE294" i="2"/>
  <c r="EJ294" i="2"/>
  <c r="EK294" i="2"/>
  <c r="EB291" i="2"/>
  <c r="EE291" i="2"/>
  <c r="EJ291" i="2"/>
  <c r="EK291" i="2"/>
  <c r="EB290" i="2"/>
  <c r="EE290" i="2"/>
  <c r="EJ290" i="2"/>
  <c r="EK290" i="2"/>
  <c r="EB289" i="2"/>
  <c r="EE289" i="2"/>
  <c r="EJ289" i="2"/>
  <c r="EK289" i="2"/>
  <c r="EB288" i="2"/>
  <c r="EE288" i="2"/>
  <c r="EJ288" i="2"/>
  <c r="EK288" i="2"/>
  <c r="EB287" i="2"/>
  <c r="EE287" i="2"/>
  <c r="EJ287" i="2"/>
  <c r="EK287" i="2"/>
  <c r="EB284" i="2"/>
  <c r="EE284" i="2"/>
  <c r="EJ284" i="2"/>
  <c r="EK284" i="2"/>
  <c r="EB283" i="2"/>
  <c r="EE283" i="2"/>
  <c r="EJ283" i="2"/>
  <c r="EK283" i="2"/>
  <c r="EB282" i="2"/>
  <c r="EE282" i="2"/>
  <c r="EJ282" i="2"/>
  <c r="EK282" i="2"/>
  <c r="EB281" i="2"/>
  <c r="EE281" i="2"/>
  <c r="EJ281" i="2"/>
  <c r="EK281" i="2"/>
  <c r="EB280" i="2"/>
  <c r="EE280" i="2"/>
  <c r="EJ280" i="2"/>
  <c r="EK280" i="2"/>
  <c r="DL308" i="2"/>
  <c r="DO308" i="2"/>
  <c r="DT308" i="2"/>
  <c r="DU308" i="2"/>
  <c r="DL305" i="2"/>
  <c r="DO305" i="2"/>
  <c r="DT305" i="2"/>
  <c r="DU305" i="2"/>
  <c r="DL304" i="2"/>
  <c r="DO304" i="2"/>
  <c r="DT304" i="2"/>
  <c r="DU304" i="2"/>
  <c r="DL303" i="2"/>
  <c r="DO303" i="2"/>
  <c r="DT303" i="2"/>
  <c r="DU303" i="2"/>
  <c r="DL302" i="2"/>
  <c r="DO302" i="2"/>
  <c r="DT302" i="2"/>
  <c r="DU302" i="2"/>
  <c r="DL301" i="2"/>
  <c r="DO301" i="2"/>
  <c r="DT301" i="2"/>
  <c r="DU301" i="2"/>
  <c r="DL298" i="2"/>
  <c r="DO298" i="2"/>
  <c r="DT298" i="2"/>
  <c r="DU298" i="2"/>
  <c r="DL297" i="2"/>
  <c r="DO297" i="2"/>
  <c r="DT297" i="2"/>
  <c r="DU297" i="2"/>
  <c r="DL296" i="2"/>
  <c r="DO296" i="2"/>
  <c r="DT296" i="2"/>
  <c r="DU296" i="2"/>
  <c r="DL295" i="2"/>
  <c r="DO295" i="2"/>
  <c r="DT295" i="2"/>
  <c r="DU295" i="2"/>
  <c r="DL294" i="2"/>
  <c r="DO294" i="2"/>
  <c r="DT294" i="2"/>
  <c r="DU294" i="2"/>
  <c r="DL291" i="2"/>
  <c r="DO291" i="2"/>
  <c r="DT291" i="2"/>
  <c r="DU291" i="2"/>
  <c r="DL290" i="2"/>
  <c r="DO290" i="2"/>
  <c r="DT290" i="2"/>
  <c r="DU290" i="2"/>
  <c r="DL289" i="2"/>
  <c r="DO289" i="2"/>
  <c r="DT289" i="2"/>
  <c r="DU289" i="2"/>
  <c r="DL288" i="2"/>
  <c r="DO288" i="2"/>
  <c r="DT288" i="2"/>
  <c r="DU288" i="2"/>
  <c r="DL287" i="2"/>
  <c r="DO287" i="2"/>
  <c r="DT287" i="2"/>
  <c r="DU287" i="2"/>
  <c r="DL284" i="2"/>
  <c r="DO284" i="2"/>
  <c r="DT284" i="2"/>
  <c r="DU284" i="2"/>
  <c r="DL283" i="2"/>
  <c r="DO283" i="2"/>
  <c r="DT283" i="2"/>
  <c r="DU283" i="2"/>
  <c r="DL282" i="2"/>
  <c r="DO282" i="2"/>
  <c r="DT282" i="2"/>
  <c r="DU282" i="2"/>
  <c r="DL281" i="2"/>
  <c r="DO281" i="2"/>
  <c r="DT281" i="2"/>
  <c r="DU281" i="2"/>
  <c r="DL280" i="2"/>
  <c r="DO280" i="2"/>
  <c r="DT280" i="2"/>
  <c r="DU280" i="2"/>
  <c r="CV308" i="2"/>
  <c r="CY308" i="2"/>
  <c r="DD308" i="2"/>
  <c r="DE308" i="2"/>
  <c r="CV305" i="2"/>
  <c r="CY305" i="2"/>
  <c r="DD305" i="2"/>
  <c r="DE305" i="2"/>
  <c r="CV304" i="2"/>
  <c r="CY304" i="2"/>
  <c r="DD304" i="2"/>
  <c r="DE304" i="2"/>
  <c r="CV303" i="2"/>
  <c r="CY303" i="2"/>
  <c r="DD303" i="2"/>
  <c r="DE303" i="2"/>
  <c r="CV302" i="2"/>
  <c r="CY302" i="2"/>
  <c r="DD302" i="2"/>
  <c r="DE302" i="2"/>
  <c r="CV301" i="2"/>
  <c r="CY301" i="2"/>
  <c r="DD301" i="2"/>
  <c r="DE301" i="2"/>
  <c r="CV298" i="2"/>
  <c r="CY298" i="2"/>
  <c r="DD298" i="2"/>
  <c r="DE298" i="2"/>
  <c r="CV297" i="2"/>
  <c r="CY297" i="2"/>
  <c r="DD297" i="2"/>
  <c r="DE297" i="2"/>
  <c r="CV296" i="2"/>
  <c r="CY296" i="2"/>
  <c r="DD296" i="2"/>
  <c r="DE296" i="2"/>
  <c r="CV295" i="2"/>
  <c r="CY295" i="2"/>
  <c r="DD295" i="2"/>
  <c r="DE295" i="2"/>
  <c r="CV294" i="2"/>
  <c r="CY294" i="2"/>
  <c r="DD294" i="2"/>
  <c r="DE294" i="2"/>
  <c r="CV291" i="2"/>
  <c r="CY291" i="2"/>
  <c r="DD291" i="2"/>
  <c r="DE291" i="2"/>
  <c r="CV290" i="2"/>
  <c r="CY290" i="2"/>
  <c r="DD290" i="2"/>
  <c r="DE290" i="2"/>
  <c r="CV289" i="2"/>
  <c r="CY289" i="2"/>
  <c r="DD289" i="2"/>
  <c r="DE289" i="2"/>
  <c r="CV288" i="2"/>
  <c r="CY288" i="2"/>
  <c r="DD288" i="2"/>
  <c r="DE288" i="2"/>
  <c r="CV287" i="2"/>
  <c r="CY287" i="2"/>
  <c r="DD287" i="2"/>
  <c r="DE287" i="2"/>
  <c r="CV284" i="2"/>
  <c r="CY284" i="2"/>
  <c r="DD284" i="2"/>
  <c r="DE284" i="2"/>
  <c r="CV283" i="2"/>
  <c r="CY283" i="2"/>
  <c r="DD283" i="2"/>
  <c r="DE283" i="2"/>
  <c r="CV282" i="2"/>
  <c r="CY282" i="2"/>
  <c r="DD282" i="2"/>
  <c r="DE282" i="2"/>
  <c r="CV281" i="2"/>
  <c r="CY281" i="2"/>
  <c r="DD281" i="2"/>
  <c r="DE281" i="2"/>
  <c r="CV280" i="2"/>
  <c r="CY280" i="2"/>
  <c r="DD280" i="2"/>
  <c r="DE280" i="2"/>
  <c r="CF308" i="2"/>
  <c r="CI308" i="2"/>
  <c r="CN308" i="2"/>
  <c r="CO308" i="2"/>
  <c r="CF305" i="2"/>
  <c r="CI305" i="2"/>
  <c r="CN305" i="2"/>
  <c r="CO305" i="2"/>
  <c r="CF304" i="2"/>
  <c r="CI304" i="2"/>
  <c r="CN304" i="2"/>
  <c r="CO304" i="2"/>
  <c r="CF303" i="2"/>
  <c r="CI303" i="2"/>
  <c r="CN303" i="2"/>
  <c r="CO303" i="2"/>
  <c r="CF302" i="2"/>
  <c r="CI302" i="2"/>
  <c r="CN302" i="2"/>
  <c r="CO302" i="2"/>
  <c r="CF301" i="2"/>
  <c r="CI301" i="2"/>
  <c r="CN301" i="2"/>
  <c r="CO301" i="2"/>
  <c r="CF298" i="2"/>
  <c r="CI298" i="2"/>
  <c r="CN298" i="2"/>
  <c r="CO298" i="2"/>
  <c r="CF297" i="2"/>
  <c r="CI297" i="2"/>
  <c r="CN297" i="2"/>
  <c r="CO297" i="2"/>
  <c r="CF296" i="2"/>
  <c r="CI296" i="2"/>
  <c r="CN296" i="2"/>
  <c r="CO296" i="2"/>
  <c r="CF295" i="2"/>
  <c r="CI295" i="2"/>
  <c r="CN295" i="2"/>
  <c r="CO295" i="2"/>
  <c r="CF294" i="2"/>
  <c r="CI294" i="2"/>
  <c r="CN294" i="2"/>
  <c r="CO294" i="2"/>
  <c r="CF291" i="2"/>
  <c r="CI291" i="2"/>
  <c r="CN291" i="2"/>
  <c r="CO291" i="2"/>
  <c r="CF290" i="2"/>
  <c r="CI290" i="2"/>
  <c r="CN290" i="2"/>
  <c r="CO290" i="2"/>
  <c r="CF289" i="2"/>
  <c r="CI289" i="2"/>
  <c r="CN289" i="2"/>
  <c r="CO289" i="2"/>
  <c r="CF288" i="2"/>
  <c r="CI288" i="2"/>
  <c r="CN288" i="2"/>
  <c r="CO288" i="2"/>
  <c r="CF287" i="2"/>
  <c r="CI287" i="2"/>
  <c r="CN287" i="2"/>
  <c r="CO287" i="2"/>
  <c r="CF284" i="2"/>
  <c r="CI284" i="2"/>
  <c r="CN284" i="2"/>
  <c r="CO284" i="2"/>
  <c r="CF283" i="2"/>
  <c r="CI283" i="2"/>
  <c r="CN283" i="2"/>
  <c r="CO283" i="2"/>
  <c r="CF282" i="2"/>
  <c r="CI282" i="2"/>
  <c r="CN282" i="2"/>
  <c r="CO282" i="2"/>
  <c r="CF281" i="2"/>
  <c r="CI281" i="2"/>
  <c r="CN281" i="2"/>
  <c r="CO281" i="2"/>
  <c r="CF280" i="2"/>
  <c r="CI280" i="2"/>
  <c r="CN280" i="2"/>
  <c r="CO280" i="2"/>
  <c r="BP308" i="2"/>
  <c r="BS308" i="2"/>
  <c r="BX308" i="2"/>
  <c r="BY308" i="2"/>
  <c r="BP305" i="2"/>
  <c r="BS305" i="2"/>
  <c r="BX305" i="2"/>
  <c r="BY305" i="2"/>
  <c r="BP304" i="2"/>
  <c r="BS304" i="2"/>
  <c r="BX304" i="2"/>
  <c r="BY304" i="2"/>
  <c r="BP303" i="2"/>
  <c r="BS303" i="2"/>
  <c r="BX303" i="2"/>
  <c r="BY303" i="2"/>
  <c r="BP302" i="2"/>
  <c r="BS302" i="2"/>
  <c r="BX302" i="2"/>
  <c r="BY302" i="2"/>
  <c r="BP301" i="2"/>
  <c r="BS301" i="2"/>
  <c r="BX301" i="2"/>
  <c r="BY301" i="2"/>
  <c r="BP298" i="2"/>
  <c r="BS298" i="2"/>
  <c r="BX298" i="2"/>
  <c r="BY298" i="2"/>
  <c r="BP297" i="2"/>
  <c r="BS297" i="2"/>
  <c r="BX297" i="2"/>
  <c r="BY297" i="2"/>
  <c r="BP296" i="2"/>
  <c r="BS296" i="2"/>
  <c r="BX296" i="2"/>
  <c r="BY296" i="2"/>
  <c r="BP295" i="2"/>
  <c r="BS295" i="2"/>
  <c r="BX295" i="2"/>
  <c r="BY295" i="2"/>
  <c r="BP294" i="2"/>
  <c r="BS294" i="2"/>
  <c r="BX294" i="2"/>
  <c r="BY294" i="2"/>
  <c r="BP291" i="2"/>
  <c r="BS291" i="2"/>
  <c r="BX291" i="2"/>
  <c r="BY291" i="2"/>
  <c r="BP290" i="2"/>
  <c r="BS290" i="2"/>
  <c r="BX290" i="2"/>
  <c r="BY290" i="2"/>
  <c r="BP289" i="2"/>
  <c r="BS289" i="2"/>
  <c r="BX289" i="2"/>
  <c r="BY289" i="2"/>
  <c r="BP288" i="2"/>
  <c r="BS288" i="2"/>
  <c r="BX288" i="2"/>
  <c r="BY288" i="2"/>
  <c r="BP287" i="2"/>
  <c r="BS287" i="2"/>
  <c r="BX287" i="2"/>
  <c r="BY287" i="2"/>
  <c r="BP284" i="2"/>
  <c r="BS284" i="2"/>
  <c r="BX284" i="2"/>
  <c r="BY284" i="2"/>
  <c r="BP283" i="2"/>
  <c r="BS283" i="2"/>
  <c r="BX283" i="2"/>
  <c r="BY283" i="2"/>
  <c r="BP282" i="2"/>
  <c r="BS282" i="2"/>
  <c r="BX282" i="2"/>
  <c r="BY282" i="2"/>
  <c r="BP281" i="2"/>
  <c r="BS281" i="2"/>
  <c r="BX281" i="2"/>
  <c r="BY281" i="2"/>
  <c r="BP280" i="2"/>
  <c r="BS280" i="2"/>
  <c r="BX280" i="2"/>
  <c r="BY280" i="2"/>
  <c r="AZ308" i="2"/>
  <c r="BC308" i="2"/>
  <c r="BH308" i="2"/>
  <c r="BI308" i="2"/>
  <c r="AZ305" i="2"/>
  <c r="BC305" i="2"/>
  <c r="BH305" i="2"/>
  <c r="BI305" i="2"/>
  <c r="AZ304" i="2"/>
  <c r="BC304" i="2"/>
  <c r="BH304" i="2"/>
  <c r="BI304" i="2"/>
  <c r="AZ303" i="2"/>
  <c r="BC303" i="2"/>
  <c r="BH303" i="2"/>
  <c r="BI303" i="2"/>
  <c r="AZ302" i="2"/>
  <c r="BC302" i="2"/>
  <c r="BH302" i="2"/>
  <c r="BI302" i="2"/>
  <c r="AZ301" i="2"/>
  <c r="BC301" i="2"/>
  <c r="BH301" i="2"/>
  <c r="BI301" i="2"/>
  <c r="AZ298" i="2"/>
  <c r="BC298" i="2"/>
  <c r="BH298" i="2"/>
  <c r="BI298" i="2"/>
  <c r="AZ297" i="2"/>
  <c r="BC297" i="2"/>
  <c r="BH297" i="2"/>
  <c r="BI297" i="2"/>
  <c r="AZ296" i="2"/>
  <c r="BC296" i="2"/>
  <c r="BH296" i="2"/>
  <c r="BI296" i="2"/>
  <c r="AZ295" i="2"/>
  <c r="BC295" i="2"/>
  <c r="BH295" i="2"/>
  <c r="BI295" i="2"/>
  <c r="AZ294" i="2"/>
  <c r="BC294" i="2"/>
  <c r="BH294" i="2"/>
  <c r="BI294" i="2"/>
  <c r="AZ291" i="2"/>
  <c r="BC291" i="2"/>
  <c r="BH291" i="2"/>
  <c r="BI291" i="2"/>
  <c r="AZ290" i="2"/>
  <c r="BC290" i="2"/>
  <c r="BH290" i="2"/>
  <c r="BI290" i="2"/>
  <c r="AZ289" i="2"/>
  <c r="BC289" i="2"/>
  <c r="BH289" i="2"/>
  <c r="BI289" i="2"/>
  <c r="AZ288" i="2"/>
  <c r="BC288" i="2"/>
  <c r="BH288" i="2"/>
  <c r="BI288" i="2"/>
  <c r="AZ287" i="2"/>
  <c r="BC287" i="2"/>
  <c r="BH287" i="2"/>
  <c r="BI287" i="2"/>
  <c r="AZ284" i="2"/>
  <c r="BC284" i="2"/>
  <c r="BH284" i="2"/>
  <c r="BI284" i="2"/>
  <c r="AZ283" i="2"/>
  <c r="BC283" i="2"/>
  <c r="BH283" i="2"/>
  <c r="BI283" i="2"/>
  <c r="AZ282" i="2"/>
  <c r="BC282" i="2"/>
  <c r="BH282" i="2"/>
  <c r="BI282" i="2"/>
  <c r="AZ281" i="2"/>
  <c r="BC281" i="2"/>
  <c r="BH281" i="2"/>
  <c r="BI281" i="2"/>
  <c r="AZ280" i="2"/>
  <c r="BC280" i="2"/>
  <c r="BH280" i="2"/>
  <c r="BI280" i="2"/>
  <c r="AJ308" i="2"/>
  <c r="AM308" i="2"/>
  <c r="AR308" i="2"/>
  <c r="AS308" i="2"/>
  <c r="AJ305" i="2"/>
  <c r="AM305" i="2"/>
  <c r="AR305" i="2"/>
  <c r="AS305" i="2"/>
  <c r="AJ304" i="2"/>
  <c r="AM304" i="2"/>
  <c r="AR304" i="2"/>
  <c r="AS304" i="2"/>
  <c r="AJ303" i="2"/>
  <c r="AM303" i="2"/>
  <c r="AR303" i="2"/>
  <c r="AS303" i="2"/>
  <c r="AJ302" i="2"/>
  <c r="AM302" i="2"/>
  <c r="AR302" i="2"/>
  <c r="AS302" i="2"/>
  <c r="AJ301" i="2"/>
  <c r="AM301" i="2"/>
  <c r="AR301" i="2"/>
  <c r="AS301" i="2"/>
  <c r="AJ298" i="2"/>
  <c r="AM298" i="2"/>
  <c r="AR298" i="2"/>
  <c r="AS298" i="2"/>
  <c r="AJ297" i="2"/>
  <c r="AM297" i="2"/>
  <c r="AR297" i="2"/>
  <c r="AS297" i="2"/>
  <c r="AJ296" i="2"/>
  <c r="AM296" i="2"/>
  <c r="AR296" i="2"/>
  <c r="AS296" i="2"/>
  <c r="AJ295" i="2"/>
  <c r="AM295" i="2"/>
  <c r="AR295" i="2"/>
  <c r="AS295" i="2"/>
  <c r="AJ294" i="2"/>
  <c r="AM294" i="2"/>
  <c r="AR294" i="2"/>
  <c r="AS294" i="2"/>
  <c r="AJ291" i="2"/>
  <c r="AM291" i="2"/>
  <c r="AR291" i="2"/>
  <c r="AS291" i="2"/>
  <c r="AJ290" i="2"/>
  <c r="AM290" i="2"/>
  <c r="AR290" i="2"/>
  <c r="AS290" i="2"/>
  <c r="AJ289" i="2"/>
  <c r="AM289" i="2"/>
  <c r="AR289" i="2"/>
  <c r="AS289" i="2"/>
  <c r="AJ288" i="2"/>
  <c r="AM288" i="2"/>
  <c r="AR288" i="2"/>
  <c r="AS288" i="2"/>
  <c r="AJ287" i="2"/>
  <c r="AM287" i="2"/>
  <c r="AR287" i="2"/>
  <c r="AS287" i="2"/>
  <c r="AJ284" i="2"/>
  <c r="AM284" i="2"/>
  <c r="AR284" i="2"/>
  <c r="AS284" i="2"/>
  <c r="AJ283" i="2"/>
  <c r="AM283" i="2"/>
  <c r="AR283" i="2"/>
  <c r="AS283" i="2"/>
  <c r="AJ282" i="2"/>
  <c r="AM282" i="2"/>
  <c r="AR282" i="2"/>
  <c r="AS282" i="2"/>
  <c r="AJ281" i="2"/>
  <c r="AM281" i="2"/>
  <c r="AR281" i="2"/>
  <c r="AS281" i="2"/>
  <c r="AJ280" i="2"/>
  <c r="AM280" i="2"/>
  <c r="AR280" i="2"/>
  <c r="AS280" i="2"/>
  <c r="T308" i="2"/>
  <c r="W308" i="2"/>
  <c r="AB308" i="2"/>
  <c r="AC308" i="2"/>
  <c r="T305" i="2"/>
  <c r="W305" i="2"/>
  <c r="AB305" i="2"/>
  <c r="AC305" i="2"/>
  <c r="T304" i="2"/>
  <c r="W304" i="2"/>
  <c r="AB304" i="2"/>
  <c r="AC304" i="2"/>
  <c r="T303" i="2"/>
  <c r="W303" i="2"/>
  <c r="AB303" i="2"/>
  <c r="AC303" i="2"/>
  <c r="T302" i="2"/>
  <c r="W302" i="2"/>
  <c r="AB302" i="2"/>
  <c r="AC302" i="2"/>
  <c r="T301" i="2"/>
  <c r="W301" i="2"/>
  <c r="AB301" i="2"/>
  <c r="AC301" i="2"/>
  <c r="T298" i="2"/>
  <c r="W298" i="2"/>
  <c r="AB298" i="2"/>
  <c r="AC298" i="2"/>
  <c r="T297" i="2"/>
  <c r="W297" i="2"/>
  <c r="AB297" i="2"/>
  <c r="AC297" i="2"/>
  <c r="T296" i="2"/>
  <c r="W296" i="2"/>
  <c r="AB296" i="2"/>
  <c r="AC296" i="2"/>
  <c r="T295" i="2"/>
  <c r="W295" i="2"/>
  <c r="AB295" i="2"/>
  <c r="AC295" i="2"/>
  <c r="T294" i="2"/>
  <c r="W294" i="2"/>
  <c r="AB294" i="2"/>
  <c r="AC294" i="2"/>
  <c r="T291" i="2"/>
  <c r="W291" i="2"/>
  <c r="AB291" i="2"/>
  <c r="AC291" i="2"/>
  <c r="T290" i="2"/>
  <c r="W290" i="2"/>
  <c r="AB290" i="2"/>
  <c r="AC290" i="2"/>
  <c r="T289" i="2"/>
  <c r="W289" i="2"/>
  <c r="AB289" i="2"/>
  <c r="AC289" i="2"/>
  <c r="T288" i="2"/>
  <c r="W288" i="2"/>
  <c r="AB288" i="2"/>
  <c r="AC288" i="2"/>
  <c r="T287" i="2"/>
  <c r="W287" i="2"/>
  <c r="AB287" i="2"/>
  <c r="AC287" i="2"/>
  <c r="T284" i="2"/>
  <c r="W284" i="2"/>
  <c r="AB284" i="2"/>
  <c r="AC284" i="2"/>
  <c r="T283" i="2"/>
  <c r="W283" i="2"/>
  <c r="AB283" i="2"/>
  <c r="AC283" i="2"/>
  <c r="T282" i="2"/>
  <c r="W282" i="2"/>
  <c r="AB282" i="2"/>
  <c r="AC282" i="2"/>
  <c r="T281" i="2"/>
  <c r="W281" i="2"/>
  <c r="AB281" i="2"/>
  <c r="AC281" i="2"/>
  <c r="T280" i="2"/>
  <c r="W280" i="2"/>
  <c r="AB280" i="2"/>
  <c r="AC280" i="2"/>
  <c r="D308" i="2"/>
  <c r="G308" i="2"/>
  <c r="L308" i="2"/>
  <c r="M308" i="2"/>
  <c r="D305" i="2"/>
  <c r="G305" i="2"/>
  <c r="L305" i="2"/>
  <c r="M305" i="2"/>
  <c r="D304" i="2"/>
  <c r="G304" i="2"/>
  <c r="L304" i="2"/>
  <c r="M304" i="2"/>
  <c r="D303" i="2"/>
  <c r="G303" i="2"/>
  <c r="L303" i="2"/>
  <c r="M303" i="2"/>
  <c r="D302" i="2"/>
  <c r="G302" i="2"/>
  <c r="L302" i="2"/>
  <c r="M302" i="2"/>
  <c r="D301" i="2"/>
  <c r="G301" i="2"/>
  <c r="L301" i="2"/>
  <c r="M301" i="2"/>
  <c r="D298" i="2"/>
  <c r="G298" i="2"/>
  <c r="L298" i="2"/>
  <c r="M298" i="2"/>
  <c r="D297" i="2"/>
  <c r="G297" i="2"/>
  <c r="L297" i="2"/>
  <c r="M297" i="2"/>
  <c r="D296" i="2"/>
  <c r="G296" i="2"/>
  <c r="L296" i="2"/>
  <c r="M296" i="2"/>
  <c r="D295" i="2"/>
  <c r="G295" i="2"/>
  <c r="L295" i="2"/>
  <c r="M295" i="2"/>
  <c r="D294" i="2"/>
  <c r="G294" i="2"/>
  <c r="L294" i="2"/>
  <c r="M294" i="2"/>
  <c r="D291" i="2"/>
  <c r="G291" i="2"/>
  <c r="L291" i="2"/>
  <c r="M291" i="2"/>
  <c r="D290" i="2"/>
  <c r="G290" i="2"/>
  <c r="L290" i="2"/>
  <c r="M290" i="2"/>
  <c r="D289" i="2"/>
  <c r="G289" i="2"/>
  <c r="L289" i="2"/>
  <c r="M289" i="2"/>
  <c r="D288" i="2"/>
  <c r="G288" i="2"/>
  <c r="L288" i="2"/>
  <c r="M288" i="2"/>
  <c r="D287" i="2"/>
  <c r="G287" i="2"/>
  <c r="L287" i="2"/>
  <c r="M287" i="2"/>
  <c r="D284" i="2"/>
  <c r="G284" i="2"/>
  <c r="L284" i="2"/>
  <c r="M284" i="2"/>
  <c r="D283" i="2"/>
  <c r="G283" i="2"/>
  <c r="L283" i="2"/>
  <c r="M283" i="2"/>
  <c r="D282" i="2"/>
  <c r="G282" i="2"/>
  <c r="L282" i="2"/>
  <c r="M282" i="2"/>
  <c r="D281" i="2"/>
  <c r="G281" i="2"/>
  <c r="L281" i="2"/>
  <c r="M281" i="2"/>
  <c r="D280" i="2"/>
  <c r="G280" i="2"/>
  <c r="L280" i="2"/>
  <c r="M280" i="2"/>
  <c r="EB244" i="2"/>
  <c r="EE244" i="2"/>
  <c r="EJ244" i="2"/>
  <c r="EK244" i="2"/>
  <c r="EB241" i="2"/>
  <c r="EE241" i="2"/>
  <c r="EJ241" i="2"/>
  <c r="EK241" i="2"/>
  <c r="EB240" i="2"/>
  <c r="EE240" i="2"/>
  <c r="EJ240" i="2"/>
  <c r="EK240" i="2"/>
  <c r="EB239" i="2"/>
  <c r="EE239" i="2"/>
  <c r="EJ239" i="2"/>
  <c r="EK239" i="2"/>
  <c r="EB238" i="2"/>
  <c r="EE238" i="2"/>
  <c r="EJ238" i="2"/>
  <c r="EK238" i="2"/>
  <c r="EB237" i="2"/>
  <c r="EE237" i="2"/>
  <c r="EJ237" i="2"/>
  <c r="EK237" i="2"/>
  <c r="EB234" i="2"/>
  <c r="EE234" i="2"/>
  <c r="EJ234" i="2"/>
  <c r="EK234" i="2"/>
  <c r="EB233" i="2"/>
  <c r="EE233" i="2"/>
  <c r="EJ233" i="2"/>
  <c r="EK233" i="2"/>
  <c r="EB232" i="2"/>
  <c r="EE232" i="2"/>
  <c r="EJ232" i="2"/>
  <c r="EK232" i="2"/>
  <c r="EB231" i="2"/>
  <c r="EE231" i="2"/>
  <c r="EJ231" i="2"/>
  <c r="EK231" i="2"/>
  <c r="EB230" i="2"/>
  <c r="EE230" i="2"/>
  <c r="EJ230" i="2"/>
  <c r="EK230" i="2"/>
  <c r="EB227" i="2"/>
  <c r="EE227" i="2"/>
  <c r="EJ227" i="2"/>
  <c r="EK227" i="2"/>
  <c r="EB226" i="2"/>
  <c r="EE226" i="2"/>
  <c r="EJ226" i="2"/>
  <c r="EK226" i="2"/>
  <c r="EB225" i="2"/>
  <c r="EE225" i="2"/>
  <c r="EJ225" i="2"/>
  <c r="EK225" i="2"/>
  <c r="EB224" i="2"/>
  <c r="EE224" i="2"/>
  <c r="EJ224" i="2"/>
  <c r="EK224" i="2"/>
  <c r="EB223" i="2"/>
  <c r="EE223" i="2"/>
  <c r="EJ223" i="2"/>
  <c r="EK223" i="2"/>
  <c r="EB220" i="2"/>
  <c r="EE220" i="2"/>
  <c r="EJ220" i="2"/>
  <c r="EK220" i="2"/>
  <c r="EB219" i="2"/>
  <c r="EE219" i="2"/>
  <c r="EJ219" i="2"/>
  <c r="EK219" i="2"/>
  <c r="EB218" i="2"/>
  <c r="EE218" i="2"/>
  <c r="EJ218" i="2"/>
  <c r="EK218" i="2"/>
  <c r="EB217" i="2"/>
  <c r="EE217" i="2"/>
  <c r="EJ217" i="2"/>
  <c r="EK217" i="2"/>
  <c r="EB216" i="2"/>
  <c r="EE216" i="2"/>
  <c r="EJ216" i="2"/>
  <c r="EK216" i="2"/>
  <c r="DL244" i="2"/>
  <c r="DO244" i="2"/>
  <c r="DT244" i="2"/>
  <c r="DU244" i="2"/>
  <c r="DL241" i="2"/>
  <c r="DO241" i="2"/>
  <c r="DT241" i="2"/>
  <c r="DU241" i="2"/>
  <c r="DL240" i="2"/>
  <c r="DO240" i="2"/>
  <c r="DT240" i="2"/>
  <c r="DU240" i="2"/>
  <c r="DL239" i="2"/>
  <c r="DO239" i="2"/>
  <c r="DT239" i="2"/>
  <c r="DU239" i="2"/>
  <c r="DL238" i="2"/>
  <c r="DO238" i="2"/>
  <c r="DT238" i="2"/>
  <c r="DU238" i="2"/>
  <c r="DL237" i="2"/>
  <c r="DO237" i="2"/>
  <c r="DT237" i="2"/>
  <c r="DU237" i="2"/>
  <c r="DL234" i="2"/>
  <c r="DO234" i="2"/>
  <c r="DT234" i="2"/>
  <c r="DU234" i="2"/>
  <c r="DL233" i="2"/>
  <c r="DO233" i="2"/>
  <c r="DT233" i="2"/>
  <c r="DU233" i="2"/>
  <c r="DL232" i="2"/>
  <c r="DO232" i="2"/>
  <c r="DT232" i="2"/>
  <c r="DU232" i="2"/>
  <c r="DL231" i="2"/>
  <c r="DO231" i="2"/>
  <c r="DT231" i="2"/>
  <c r="DU231" i="2"/>
  <c r="DL230" i="2"/>
  <c r="DO230" i="2"/>
  <c r="DT230" i="2"/>
  <c r="DU230" i="2"/>
  <c r="DL227" i="2"/>
  <c r="DO227" i="2"/>
  <c r="DT227" i="2"/>
  <c r="DU227" i="2"/>
  <c r="DL226" i="2"/>
  <c r="DO226" i="2"/>
  <c r="DT226" i="2"/>
  <c r="DU226" i="2"/>
  <c r="DL225" i="2"/>
  <c r="DO225" i="2"/>
  <c r="DT225" i="2"/>
  <c r="DU225" i="2"/>
  <c r="DL224" i="2"/>
  <c r="DO224" i="2"/>
  <c r="DT224" i="2"/>
  <c r="DU224" i="2"/>
  <c r="DL223" i="2"/>
  <c r="DO223" i="2"/>
  <c r="DT223" i="2"/>
  <c r="DU223" i="2"/>
  <c r="DL220" i="2"/>
  <c r="DO220" i="2"/>
  <c r="DT220" i="2"/>
  <c r="DU220" i="2"/>
  <c r="DL219" i="2"/>
  <c r="DO219" i="2"/>
  <c r="DT219" i="2"/>
  <c r="DU219" i="2"/>
  <c r="DL218" i="2"/>
  <c r="DO218" i="2"/>
  <c r="DT218" i="2"/>
  <c r="DU218" i="2"/>
  <c r="DL217" i="2"/>
  <c r="DO217" i="2"/>
  <c r="DT217" i="2"/>
  <c r="DU217" i="2"/>
  <c r="DL216" i="2"/>
  <c r="DO216" i="2"/>
  <c r="DT216" i="2"/>
  <c r="DU216" i="2"/>
  <c r="CV244" i="2"/>
  <c r="CY244" i="2"/>
  <c r="DD244" i="2"/>
  <c r="DE244" i="2"/>
  <c r="CV241" i="2"/>
  <c r="CY241" i="2"/>
  <c r="DD241" i="2"/>
  <c r="DE241" i="2"/>
  <c r="CV240" i="2"/>
  <c r="CY240" i="2"/>
  <c r="DD240" i="2"/>
  <c r="DE240" i="2"/>
  <c r="CV239" i="2"/>
  <c r="CY239" i="2"/>
  <c r="DD239" i="2"/>
  <c r="DE239" i="2"/>
  <c r="CV238" i="2"/>
  <c r="CY238" i="2"/>
  <c r="DD238" i="2"/>
  <c r="DE238" i="2"/>
  <c r="CV237" i="2"/>
  <c r="CY237" i="2"/>
  <c r="DD237" i="2"/>
  <c r="DE237" i="2"/>
  <c r="CV234" i="2"/>
  <c r="CY234" i="2"/>
  <c r="DD234" i="2"/>
  <c r="DE234" i="2"/>
  <c r="CV233" i="2"/>
  <c r="CY233" i="2"/>
  <c r="DD233" i="2"/>
  <c r="DE233" i="2"/>
  <c r="CV232" i="2"/>
  <c r="CY232" i="2"/>
  <c r="DD232" i="2"/>
  <c r="DE232" i="2"/>
  <c r="CV231" i="2"/>
  <c r="CY231" i="2"/>
  <c r="DD231" i="2"/>
  <c r="DE231" i="2"/>
  <c r="CV230" i="2"/>
  <c r="CY230" i="2"/>
  <c r="DD230" i="2"/>
  <c r="DE230" i="2"/>
  <c r="CV227" i="2"/>
  <c r="CY227" i="2"/>
  <c r="DD227" i="2"/>
  <c r="DE227" i="2"/>
  <c r="CV226" i="2"/>
  <c r="CY226" i="2"/>
  <c r="DD226" i="2"/>
  <c r="DE226" i="2"/>
  <c r="CV225" i="2"/>
  <c r="CY225" i="2"/>
  <c r="DD225" i="2"/>
  <c r="DE225" i="2"/>
  <c r="CV224" i="2"/>
  <c r="CY224" i="2"/>
  <c r="DD224" i="2"/>
  <c r="DE224" i="2"/>
  <c r="CV223" i="2"/>
  <c r="CY223" i="2"/>
  <c r="DD223" i="2"/>
  <c r="DE223" i="2"/>
  <c r="CV220" i="2"/>
  <c r="CY220" i="2"/>
  <c r="DD220" i="2"/>
  <c r="DE220" i="2"/>
  <c r="CV219" i="2"/>
  <c r="CY219" i="2"/>
  <c r="DD219" i="2"/>
  <c r="DE219" i="2"/>
  <c r="CV218" i="2"/>
  <c r="CY218" i="2"/>
  <c r="DD218" i="2"/>
  <c r="DE218" i="2"/>
  <c r="CV217" i="2"/>
  <c r="CY217" i="2"/>
  <c r="DD217" i="2"/>
  <c r="DE217" i="2"/>
  <c r="CV216" i="2"/>
  <c r="CY216" i="2"/>
  <c r="DD216" i="2"/>
  <c r="DE216" i="2"/>
  <c r="CF244" i="2"/>
  <c r="CI244" i="2"/>
  <c r="CN244" i="2"/>
  <c r="CO244" i="2"/>
  <c r="CF241" i="2"/>
  <c r="CI241" i="2"/>
  <c r="CN241" i="2"/>
  <c r="CO241" i="2"/>
  <c r="CF240" i="2"/>
  <c r="CI240" i="2"/>
  <c r="CN240" i="2"/>
  <c r="CO240" i="2"/>
  <c r="CF239" i="2"/>
  <c r="CI239" i="2"/>
  <c r="CN239" i="2"/>
  <c r="CO239" i="2"/>
  <c r="CF238" i="2"/>
  <c r="CI238" i="2"/>
  <c r="CN238" i="2"/>
  <c r="CO238" i="2"/>
  <c r="CF237" i="2"/>
  <c r="CI237" i="2"/>
  <c r="CN237" i="2"/>
  <c r="CO237" i="2"/>
  <c r="CF234" i="2"/>
  <c r="CI234" i="2"/>
  <c r="CN234" i="2"/>
  <c r="CO234" i="2"/>
  <c r="CF233" i="2"/>
  <c r="CI233" i="2"/>
  <c r="CN233" i="2"/>
  <c r="CO233" i="2"/>
  <c r="CF232" i="2"/>
  <c r="CI232" i="2"/>
  <c r="CN232" i="2"/>
  <c r="CO232" i="2"/>
  <c r="CF231" i="2"/>
  <c r="CI231" i="2"/>
  <c r="CN231" i="2"/>
  <c r="CO231" i="2"/>
  <c r="CF230" i="2"/>
  <c r="CI230" i="2"/>
  <c r="CN230" i="2"/>
  <c r="CO230" i="2"/>
  <c r="CF227" i="2"/>
  <c r="CI227" i="2"/>
  <c r="CN227" i="2"/>
  <c r="CO227" i="2"/>
  <c r="CF226" i="2"/>
  <c r="CI226" i="2"/>
  <c r="CN226" i="2"/>
  <c r="CO226" i="2"/>
  <c r="CF225" i="2"/>
  <c r="CI225" i="2"/>
  <c r="CN225" i="2"/>
  <c r="CO225" i="2"/>
  <c r="CF224" i="2"/>
  <c r="CI224" i="2"/>
  <c r="CN224" i="2"/>
  <c r="CO224" i="2"/>
  <c r="CF223" i="2"/>
  <c r="CI223" i="2"/>
  <c r="CN223" i="2"/>
  <c r="CO223" i="2"/>
  <c r="CF220" i="2"/>
  <c r="CI220" i="2"/>
  <c r="CN220" i="2"/>
  <c r="CO220" i="2"/>
  <c r="CF219" i="2"/>
  <c r="CI219" i="2"/>
  <c r="CN219" i="2"/>
  <c r="CO219" i="2"/>
  <c r="CF218" i="2"/>
  <c r="CI218" i="2"/>
  <c r="CN218" i="2"/>
  <c r="CO218" i="2"/>
  <c r="CF217" i="2"/>
  <c r="CI217" i="2"/>
  <c r="CN217" i="2"/>
  <c r="CO217" i="2"/>
  <c r="CF216" i="2"/>
  <c r="CI216" i="2"/>
  <c r="CN216" i="2"/>
  <c r="CO216" i="2"/>
  <c r="BP244" i="2"/>
  <c r="BS244" i="2"/>
  <c r="BX244" i="2"/>
  <c r="BY244" i="2"/>
  <c r="BP241" i="2"/>
  <c r="BS241" i="2"/>
  <c r="BX241" i="2"/>
  <c r="BY241" i="2"/>
  <c r="BP240" i="2"/>
  <c r="BS240" i="2"/>
  <c r="BX240" i="2"/>
  <c r="BY240" i="2"/>
  <c r="BP239" i="2"/>
  <c r="BS239" i="2"/>
  <c r="BX239" i="2"/>
  <c r="BY239" i="2"/>
  <c r="BP238" i="2"/>
  <c r="BS238" i="2"/>
  <c r="BX238" i="2"/>
  <c r="BY238" i="2"/>
  <c r="BP237" i="2"/>
  <c r="BS237" i="2"/>
  <c r="BX237" i="2"/>
  <c r="BY237" i="2"/>
  <c r="BP234" i="2"/>
  <c r="BS234" i="2"/>
  <c r="BX234" i="2"/>
  <c r="BY234" i="2"/>
  <c r="BP233" i="2"/>
  <c r="BS233" i="2"/>
  <c r="BX233" i="2"/>
  <c r="BY233" i="2"/>
  <c r="BP232" i="2"/>
  <c r="BS232" i="2"/>
  <c r="BX232" i="2"/>
  <c r="BY232" i="2"/>
  <c r="BP231" i="2"/>
  <c r="BS231" i="2"/>
  <c r="BX231" i="2"/>
  <c r="BY231" i="2"/>
  <c r="BP230" i="2"/>
  <c r="BS230" i="2"/>
  <c r="BX230" i="2"/>
  <c r="BY230" i="2"/>
  <c r="BP227" i="2"/>
  <c r="BS227" i="2"/>
  <c r="BX227" i="2"/>
  <c r="BY227" i="2"/>
  <c r="BP226" i="2"/>
  <c r="BS226" i="2"/>
  <c r="BX226" i="2"/>
  <c r="BY226" i="2"/>
  <c r="BP225" i="2"/>
  <c r="BS225" i="2"/>
  <c r="BX225" i="2"/>
  <c r="BY225" i="2"/>
  <c r="BP224" i="2"/>
  <c r="BS224" i="2"/>
  <c r="BX224" i="2"/>
  <c r="BY224" i="2"/>
  <c r="BP223" i="2"/>
  <c r="BS223" i="2"/>
  <c r="BX223" i="2"/>
  <c r="BY223" i="2"/>
  <c r="BP220" i="2"/>
  <c r="BS220" i="2"/>
  <c r="BX220" i="2"/>
  <c r="BY220" i="2"/>
  <c r="BP219" i="2"/>
  <c r="BS219" i="2"/>
  <c r="BX219" i="2"/>
  <c r="BY219" i="2"/>
  <c r="BP218" i="2"/>
  <c r="BS218" i="2"/>
  <c r="BX218" i="2"/>
  <c r="BY218" i="2"/>
  <c r="BP217" i="2"/>
  <c r="BS217" i="2"/>
  <c r="BX217" i="2"/>
  <c r="BY217" i="2"/>
  <c r="BP216" i="2"/>
  <c r="BS216" i="2"/>
  <c r="BX216" i="2"/>
  <c r="BY216" i="2"/>
  <c r="AZ244" i="2"/>
  <c r="BC244" i="2"/>
  <c r="BH244" i="2"/>
  <c r="BI244" i="2"/>
  <c r="AZ241" i="2"/>
  <c r="BC241" i="2"/>
  <c r="BH241" i="2"/>
  <c r="BI241" i="2"/>
  <c r="AZ240" i="2"/>
  <c r="BC240" i="2"/>
  <c r="BH240" i="2"/>
  <c r="BI240" i="2"/>
  <c r="AZ239" i="2"/>
  <c r="BC239" i="2"/>
  <c r="BH239" i="2"/>
  <c r="BI239" i="2"/>
  <c r="AZ238" i="2"/>
  <c r="BC238" i="2"/>
  <c r="BH238" i="2"/>
  <c r="BI238" i="2"/>
  <c r="AZ237" i="2"/>
  <c r="BC237" i="2"/>
  <c r="BH237" i="2"/>
  <c r="BI237" i="2"/>
  <c r="AZ234" i="2"/>
  <c r="BC234" i="2"/>
  <c r="BH234" i="2"/>
  <c r="BI234" i="2"/>
  <c r="AZ233" i="2"/>
  <c r="BC233" i="2"/>
  <c r="BH233" i="2"/>
  <c r="BI233" i="2"/>
  <c r="AZ232" i="2"/>
  <c r="BC232" i="2"/>
  <c r="BH232" i="2"/>
  <c r="BI232" i="2"/>
  <c r="AZ231" i="2"/>
  <c r="BC231" i="2"/>
  <c r="BH231" i="2"/>
  <c r="BI231" i="2"/>
  <c r="AZ230" i="2"/>
  <c r="BC230" i="2"/>
  <c r="BH230" i="2"/>
  <c r="BI230" i="2"/>
  <c r="AZ227" i="2"/>
  <c r="BC227" i="2"/>
  <c r="BH227" i="2"/>
  <c r="BI227" i="2"/>
  <c r="AZ226" i="2"/>
  <c r="BC226" i="2"/>
  <c r="BH226" i="2"/>
  <c r="BI226" i="2"/>
  <c r="AZ225" i="2"/>
  <c r="BC225" i="2"/>
  <c r="BH225" i="2"/>
  <c r="BI225" i="2"/>
  <c r="AZ224" i="2"/>
  <c r="BC224" i="2"/>
  <c r="BH224" i="2"/>
  <c r="BI224" i="2"/>
  <c r="AZ223" i="2"/>
  <c r="BC223" i="2"/>
  <c r="BH223" i="2"/>
  <c r="BI223" i="2"/>
  <c r="AZ220" i="2"/>
  <c r="BC220" i="2"/>
  <c r="BH220" i="2"/>
  <c r="BI220" i="2"/>
  <c r="AZ219" i="2"/>
  <c r="BC219" i="2"/>
  <c r="BH219" i="2"/>
  <c r="BI219" i="2"/>
  <c r="AZ218" i="2"/>
  <c r="BC218" i="2"/>
  <c r="BH218" i="2"/>
  <c r="BI218" i="2"/>
  <c r="AZ217" i="2"/>
  <c r="BC217" i="2"/>
  <c r="BH217" i="2"/>
  <c r="BI217" i="2"/>
  <c r="AZ216" i="2"/>
  <c r="BC216" i="2"/>
  <c r="BH216" i="2"/>
  <c r="BI216" i="2"/>
  <c r="AJ244" i="2"/>
  <c r="AM244" i="2"/>
  <c r="AR244" i="2"/>
  <c r="AS244" i="2"/>
  <c r="AJ241" i="2"/>
  <c r="AM241" i="2"/>
  <c r="AR241" i="2"/>
  <c r="AS241" i="2"/>
  <c r="AJ240" i="2"/>
  <c r="AM240" i="2"/>
  <c r="AR240" i="2"/>
  <c r="AS240" i="2"/>
  <c r="AJ239" i="2"/>
  <c r="AM239" i="2"/>
  <c r="AR239" i="2"/>
  <c r="AS239" i="2"/>
  <c r="AJ238" i="2"/>
  <c r="AM238" i="2"/>
  <c r="AR238" i="2"/>
  <c r="AS238" i="2"/>
  <c r="AJ237" i="2"/>
  <c r="AM237" i="2"/>
  <c r="AR237" i="2"/>
  <c r="AS237" i="2"/>
  <c r="AJ234" i="2"/>
  <c r="AM234" i="2"/>
  <c r="AR234" i="2"/>
  <c r="AS234" i="2"/>
  <c r="AJ233" i="2"/>
  <c r="AM233" i="2"/>
  <c r="AR233" i="2"/>
  <c r="AS233" i="2"/>
  <c r="AJ232" i="2"/>
  <c r="AM232" i="2"/>
  <c r="AR232" i="2"/>
  <c r="AS232" i="2"/>
  <c r="AJ231" i="2"/>
  <c r="AM231" i="2"/>
  <c r="AR231" i="2"/>
  <c r="AS231" i="2"/>
  <c r="AJ230" i="2"/>
  <c r="AM230" i="2"/>
  <c r="AR230" i="2"/>
  <c r="AS230" i="2"/>
  <c r="AJ227" i="2"/>
  <c r="AM227" i="2"/>
  <c r="AR227" i="2"/>
  <c r="AS227" i="2"/>
  <c r="AJ226" i="2"/>
  <c r="AM226" i="2"/>
  <c r="AR226" i="2"/>
  <c r="AS226" i="2"/>
  <c r="AJ225" i="2"/>
  <c r="AM225" i="2"/>
  <c r="AR225" i="2"/>
  <c r="AS225" i="2"/>
  <c r="AJ224" i="2"/>
  <c r="AM224" i="2"/>
  <c r="AR224" i="2"/>
  <c r="AS224" i="2"/>
  <c r="AJ223" i="2"/>
  <c r="AM223" i="2"/>
  <c r="AR223" i="2"/>
  <c r="AS223" i="2"/>
  <c r="AJ220" i="2"/>
  <c r="AM220" i="2"/>
  <c r="AR220" i="2"/>
  <c r="AS220" i="2"/>
  <c r="AJ219" i="2"/>
  <c r="AM219" i="2"/>
  <c r="AR219" i="2"/>
  <c r="AS219" i="2"/>
  <c r="AJ218" i="2"/>
  <c r="AM218" i="2"/>
  <c r="AR218" i="2"/>
  <c r="AS218" i="2"/>
  <c r="AJ217" i="2"/>
  <c r="AM217" i="2"/>
  <c r="AR217" i="2"/>
  <c r="AS217" i="2"/>
  <c r="AJ216" i="2"/>
  <c r="AM216" i="2"/>
  <c r="AR216" i="2"/>
  <c r="AS216" i="2"/>
  <c r="T244" i="2"/>
  <c r="W244" i="2"/>
  <c r="AB244" i="2"/>
  <c r="AC244" i="2"/>
  <c r="T241" i="2"/>
  <c r="W241" i="2"/>
  <c r="AB241" i="2"/>
  <c r="AC241" i="2"/>
  <c r="T240" i="2"/>
  <c r="W240" i="2"/>
  <c r="AB240" i="2"/>
  <c r="AC240" i="2"/>
  <c r="T239" i="2"/>
  <c r="W239" i="2"/>
  <c r="AB239" i="2"/>
  <c r="AC239" i="2"/>
  <c r="T238" i="2"/>
  <c r="W238" i="2"/>
  <c r="AB238" i="2"/>
  <c r="AC238" i="2"/>
  <c r="T237" i="2"/>
  <c r="W237" i="2"/>
  <c r="AB237" i="2"/>
  <c r="AC237" i="2"/>
  <c r="T234" i="2"/>
  <c r="W234" i="2"/>
  <c r="AB234" i="2"/>
  <c r="AC234" i="2"/>
  <c r="T233" i="2"/>
  <c r="W233" i="2"/>
  <c r="AB233" i="2"/>
  <c r="AC233" i="2"/>
  <c r="T232" i="2"/>
  <c r="W232" i="2"/>
  <c r="AB232" i="2"/>
  <c r="AC232" i="2"/>
  <c r="T231" i="2"/>
  <c r="W231" i="2"/>
  <c r="AB231" i="2"/>
  <c r="AC231" i="2"/>
  <c r="T230" i="2"/>
  <c r="W230" i="2"/>
  <c r="AB230" i="2"/>
  <c r="AC230" i="2"/>
  <c r="T227" i="2"/>
  <c r="W227" i="2"/>
  <c r="AB227" i="2"/>
  <c r="AC227" i="2"/>
  <c r="T226" i="2"/>
  <c r="W226" i="2"/>
  <c r="AB226" i="2"/>
  <c r="AC226" i="2"/>
  <c r="T225" i="2"/>
  <c r="W225" i="2"/>
  <c r="AB225" i="2"/>
  <c r="AC225" i="2"/>
  <c r="T224" i="2"/>
  <c r="W224" i="2"/>
  <c r="AB224" i="2"/>
  <c r="AC224" i="2"/>
  <c r="T223" i="2"/>
  <c r="W223" i="2"/>
  <c r="AB223" i="2"/>
  <c r="AC223" i="2"/>
  <c r="T220" i="2"/>
  <c r="W220" i="2"/>
  <c r="AB220" i="2"/>
  <c r="AC220" i="2"/>
  <c r="T219" i="2"/>
  <c r="W219" i="2"/>
  <c r="AB219" i="2"/>
  <c r="AC219" i="2"/>
  <c r="T218" i="2"/>
  <c r="W218" i="2"/>
  <c r="AB218" i="2"/>
  <c r="AC218" i="2"/>
  <c r="T217" i="2"/>
  <c r="W217" i="2"/>
  <c r="AB217" i="2"/>
  <c r="AC217" i="2"/>
  <c r="T216" i="2"/>
  <c r="W216" i="2"/>
  <c r="AB216" i="2"/>
  <c r="AC216" i="2"/>
  <c r="D244" i="2"/>
  <c r="G244" i="2"/>
  <c r="L244" i="2"/>
  <c r="M244" i="2"/>
  <c r="D241" i="2"/>
  <c r="G241" i="2"/>
  <c r="L241" i="2"/>
  <c r="M241" i="2"/>
  <c r="D240" i="2"/>
  <c r="G240" i="2"/>
  <c r="L240" i="2"/>
  <c r="M240" i="2"/>
  <c r="D239" i="2"/>
  <c r="G239" i="2"/>
  <c r="L239" i="2"/>
  <c r="M239" i="2"/>
  <c r="D238" i="2"/>
  <c r="G238" i="2"/>
  <c r="L238" i="2"/>
  <c r="M238" i="2"/>
  <c r="D237" i="2"/>
  <c r="G237" i="2"/>
  <c r="L237" i="2"/>
  <c r="M237" i="2"/>
  <c r="D234" i="2"/>
  <c r="G234" i="2"/>
  <c r="L234" i="2"/>
  <c r="M234" i="2"/>
  <c r="D233" i="2"/>
  <c r="G233" i="2"/>
  <c r="L233" i="2"/>
  <c r="M233" i="2"/>
  <c r="D232" i="2"/>
  <c r="G232" i="2"/>
  <c r="L232" i="2"/>
  <c r="M232" i="2"/>
  <c r="D231" i="2"/>
  <c r="G231" i="2"/>
  <c r="L231" i="2"/>
  <c r="M231" i="2"/>
  <c r="D230" i="2"/>
  <c r="G230" i="2"/>
  <c r="L230" i="2"/>
  <c r="M230" i="2"/>
  <c r="D227" i="2"/>
  <c r="G227" i="2"/>
  <c r="L227" i="2"/>
  <c r="M227" i="2"/>
  <c r="D226" i="2"/>
  <c r="G226" i="2"/>
  <c r="L226" i="2"/>
  <c r="M226" i="2"/>
  <c r="D225" i="2"/>
  <c r="G225" i="2"/>
  <c r="L225" i="2"/>
  <c r="M225" i="2"/>
  <c r="D224" i="2"/>
  <c r="G224" i="2"/>
  <c r="L224" i="2"/>
  <c r="M224" i="2"/>
  <c r="D223" i="2"/>
  <c r="G223" i="2"/>
  <c r="L223" i="2"/>
  <c r="M223" i="2"/>
  <c r="D220" i="2"/>
  <c r="G220" i="2"/>
  <c r="L220" i="2"/>
  <c r="M220" i="2"/>
  <c r="D219" i="2"/>
  <c r="G219" i="2"/>
  <c r="L219" i="2"/>
  <c r="M219" i="2"/>
  <c r="D218" i="2"/>
  <c r="G218" i="2"/>
  <c r="L218" i="2"/>
  <c r="M218" i="2"/>
  <c r="D217" i="2"/>
  <c r="G217" i="2"/>
  <c r="L217" i="2"/>
  <c r="M217" i="2"/>
  <c r="D216" i="2"/>
  <c r="G216" i="2"/>
  <c r="L216" i="2"/>
  <c r="M216" i="2"/>
  <c r="EB180" i="2"/>
  <c r="EE180" i="2"/>
  <c r="EJ180" i="2"/>
  <c r="EK180" i="2"/>
  <c r="EB177" i="2"/>
  <c r="EE177" i="2"/>
  <c r="EJ177" i="2"/>
  <c r="EK177" i="2"/>
  <c r="EB176" i="2"/>
  <c r="EE176" i="2"/>
  <c r="EJ176" i="2"/>
  <c r="EK176" i="2"/>
  <c r="EB175" i="2"/>
  <c r="EE175" i="2"/>
  <c r="EJ175" i="2"/>
  <c r="EK175" i="2"/>
  <c r="EB174" i="2"/>
  <c r="EE174" i="2"/>
  <c r="EJ174" i="2"/>
  <c r="EK174" i="2"/>
  <c r="EB173" i="2"/>
  <c r="EE173" i="2"/>
  <c r="EJ173" i="2"/>
  <c r="EK173" i="2"/>
  <c r="EB170" i="2"/>
  <c r="EE170" i="2"/>
  <c r="EJ170" i="2"/>
  <c r="EK170" i="2"/>
  <c r="EB169" i="2"/>
  <c r="EE169" i="2"/>
  <c r="EJ169" i="2"/>
  <c r="EK169" i="2"/>
  <c r="EB168" i="2"/>
  <c r="EE168" i="2"/>
  <c r="EJ168" i="2"/>
  <c r="EK168" i="2"/>
  <c r="EB167" i="2"/>
  <c r="EE167" i="2"/>
  <c r="EJ167" i="2"/>
  <c r="EK167" i="2"/>
  <c r="EB166" i="2"/>
  <c r="EE166" i="2"/>
  <c r="EJ166" i="2"/>
  <c r="EK166" i="2"/>
  <c r="EB163" i="2"/>
  <c r="EE163" i="2"/>
  <c r="EJ163" i="2"/>
  <c r="EK163" i="2"/>
  <c r="EB162" i="2"/>
  <c r="EE162" i="2"/>
  <c r="EJ162" i="2"/>
  <c r="EK162" i="2"/>
  <c r="EB161" i="2"/>
  <c r="EE161" i="2"/>
  <c r="EJ161" i="2"/>
  <c r="EK161" i="2"/>
  <c r="EB160" i="2"/>
  <c r="EE160" i="2"/>
  <c r="EJ160" i="2"/>
  <c r="EK160" i="2"/>
  <c r="EB159" i="2"/>
  <c r="EE159" i="2"/>
  <c r="EJ159" i="2"/>
  <c r="EK159" i="2"/>
  <c r="EB156" i="2"/>
  <c r="EE156" i="2"/>
  <c r="EJ156" i="2"/>
  <c r="EK156" i="2"/>
  <c r="EB155" i="2"/>
  <c r="EE155" i="2"/>
  <c r="EJ155" i="2"/>
  <c r="EK155" i="2"/>
  <c r="EB154" i="2"/>
  <c r="EE154" i="2"/>
  <c r="EJ154" i="2"/>
  <c r="EK154" i="2"/>
  <c r="EB153" i="2"/>
  <c r="EE153" i="2"/>
  <c r="EJ153" i="2"/>
  <c r="EK153" i="2"/>
  <c r="EB152" i="2"/>
  <c r="EE152" i="2"/>
  <c r="EJ152" i="2"/>
  <c r="EK152" i="2"/>
  <c r="DL180" i="2"/>
  <c r="DO180" i="2"/>
  <c r="DT180" i="2"/>
  <c r="DU180" i="2"/>
  <c r="DL177" i="2"/>
  <c r="DO177" i="2"/>
  <c r="DT177" i="2"/>
  <c r="DU177" i="2"/>
  <c r="DL176" i="2"/>
  <c r="DO176" i="2"/>
  <c r="DT176" i="2"/>
  <c r="DU176" i="2"/>
  <c r="DL175" i="2"/>
  <c r="DO175" i="2"/>
  <c r="DT175" i="2"/>
  <c r="DU175" i="2"/>
  <c r="DL174" i="2"/>
  <c r="DO174" i="2"/>
  <c r="DT174" i="2"/>
  <c r="DU174" i="2"/>
  <c r="DL173" i="2"/>
  <c r="DO173" i="2"/>
  <c r="DT173" i="2"/>
  <c r="DU173" i="2"/>
  <c r="DL170" i="2"/>
  <c r="DO170" i="2"/>
  <c r="DT170" i="2"/>
  <c r="DU170" i="2"/>
  <c r="DL169" i="2"/>
  <c r="DO169" i="2"/>
  <c r="DT169" i="2"/>
  <c r="DU169" i="2"/>
  <c r="DL168" i="2"/>
  <c r="DO168" i="2"/>
  <c r="DT168" i="2"/>
  <c r="DU168" i="2"/>
  <c r="DL167" i="2"/>
  <c r="DO167" i="2"/>
  <c r="DT167" i="2"/>
  <c r="DU167" i="2"/>
  <c r="DL166" i="2"/>
  <c r="DO166" i="2"/>
  <c r="DT166" i="2"/>
  <c r="DU166" i="2"/>
  <c r="DL163" i="2"/>
  <c r="DO163" i="2"/>
  <c r="DT163" i="2"/>
  <c r="DU163" i="2"/>
  <c r="DL162" i="2"/>
  <c r="DO162" i="2"/>
  <c r="DT162" i="2"/>
  <c r="DU162" i="2"/>
  <c r="DL161" i="2"/>
  <c r="DO161" i="2"/>
  <c r="DT161" i="2"/>
  <c r="DU161" i="2"/>
  <c r="DL160" i="2"/>
  <c r="DO160" i="2"/>
  <c r="DT160" i="2"/>
  <c r="DU160" i="2"/>
  <c r="DL159" i="2"/>
  <c r="DO159" i="2"/>
  <c r="DT159" i="2"/>
  <c r="DU159" i="2"/>
  <c r="DL156" i="2"/>
  <c r="DO156" i="2"/>
  <c r="DT156" i="2"/>
  <c r="DU156" i="2"/>
  <c r="DL155" i="2"/>
  <c r="DO155" i="2"/>
  <c r="DT155" i="2"/>
  <c r="DU155" i="2"/>
  <c r="DL154" i="2"/>
  <c r="DO154" i="2"/>
  <c r="DT154" i="2"/>
  <c r="DU154" i="2"/>
  <c r="DL153" i="2"/>
  <c r="DO153" i="2"/>
  <c r="DT153" i="2"/>
  <c r="DU153" i="2"/>
  <c r="DL152" i="2"/>
  <c r="DO152" i="2"/>
  <c r="DT152" i="2"/>
  <c r="DU152" i="2"/>
  <c r="CV180" i="2"/>
  <c r="CY180" i="2"/>
  <c r="DD180" i="2"/>
  <c r="DE180" i="2"/>
  <c r="CV177" i="2"/>
  <c r="CY177" i="2"/>
  <c r="DD177" i="2"/>
  <c r="DE177" i="2"/>
  <c r="CV176" i="2"/>
  <c r="CY176" i="2"/>
  <c r="DD176" i="2"/>
  <c r="DE176" i="2"/>
  <c r="CV175" i="2"/>
  <c r="CY175" i="2"/>
  <c r="DD175" i="2"/>
  <c r="DE175" i="2"/>
  <c r="CV174" i="2"/>
  <c r="CY174" i="2"/>
  <c r="DD174" i="2"/>
  <c r="DE174" i="2"/>
  <c r="CV173" i="2"/>
  <c r="CY173" i="2"/>
  <c r="DD173" i="2"/>
  <c r="DE173" i="2"/>
  <c r="CV170" i="2"/>
  <c r="CY170" i="2"/>
  <c r="DD170" i="2"/>
  <c r="DE170" i="2"/>
  <c r="CV169" i="2"/>
  <c r="CY169" i="2"/>
  <c r="DD169" i="2"/>
  <c r="DE169" i="2"/>
  <c r="CV168" i="2"/>
  <c r="CY168" i="2"/>
  <c r="DD168" i="2"/>
  <c r="DE168" i="2"/>
  <c r="CV167" i="2"/>
  <c r="CY167" i="2"/>
  <c r="DD167" i="2"/>
  <c r="DE167" i="2"/>
  <c r="CV166" i="2"/>
  <c r="CY166" i="2"/>
  <c r="DD166" i="2"/>
  <c r="DE166" i="2"/>
  <c r="CV163" i="2"/>
  <c r="CY163" i="2"/>
  <c r="DD163" i="2"/>
  <c r="DE163" i="2"/>
  <c r="CV162" i="2"/>
  <c r="CY162" i="2"/>
  <c r="DD162" i="2"/>
  <c r="DE162" i="2"/>
  <c r="CV161" i="2"/>
  <c r="CY161" i="2"/>
  <c r="DD161" i="2"/>
  <c r="DE161" i="2"/>
  <c r="CV160" i="2"/>
  <c r="CY160" i="2"/>
  <c r="DD160" i="2"/>
  <c r="DE160" i="2"/>
  <c r="CV159" i="2"/>
  <c r="CY159" i="2"/>
  <c r="DD159" i="2"/>
  <c r="DE159" i="2"/>
  <c r="CV156" i="2"/>
  <c r="CY156" i="2"/>
  <c r="DD156" i="2"/>
  <c r="DE156" i="2"/>
  <c r="CV155" i="2"/>
  <c r="CY155" i="2"/>
  <c r="DD155" i="2"/>
  <c r="DE155" i="2"/>
  <c r="CV154" i="2"/>
  <c r="CY154" i="2"/>
  <c r="DD154" i="2"/>
  <c r="DE154" i="2"/>
  <c r="CV153" i="2"/>
  <c r="CY153" i="2"/>
  <c r="DD153" i="2"/>
  <c r="DE153" i="2"/>
  <c r="CV152" i="2"/>
  <c r="CY152" i="2"/>
  <c r="DD152" i="2"/>
  <c r="DE152" i="2"/>
  <c r="CF180" i="2"/>
  <c r="CI180" i="2"/>
  <c r="CN180" i="2"/>
  <c r="CO180" i="2"/>
  <c r="CF177" i="2"/>
  <c r="CI177" i="2"/>
  <c r="CN177" i="2"/>
  <c r="CO177" i="2"/>
  <c r="CF176" i="2"/>
  <c r="CI176" i="2"/>
  <c r="CN176" i="2"/>
  <c r="CO176" i="2"/>
  <c r="CF175" i="2"/>
  <c r="CI175" i="2"/>
  <c r="CN175" i="2"/>
  <c r="CO175" i="2"/>
  <c r="CF174" i="2"/>
  <c r="CI174" i="2"/>
  <c r="CN174" i="2"/>
  <c r="CO174" i="2"/>
  <c r="CF173" i="2"/>
  <c r="CI173" i="2"/>
  <c r="CN173" i="2"/>
  <c r="CO173" i="2"/>
  <c r="CF170" i="2"/>
  <c r="CI170" i="2"/>
  <c r="CN170" i="2"/>
  <c r="CO170" i="2"/>
  <c r="CF169" i="2"/>
  <c r="CI169" i="2"/>
  <c r="CN169" i="2"/>
  <c r="CO169" i="2"/>
  <c r="CF168" i="2"/>
  <c r="CI168" i="2"/>
  <c r="CN168" i="2"/>
  <c r="CO168" i="2"/>
  <c r="CF167" i="2"/>
  <c r="CI167" i="2"/>
  <c r="CN167" i="2"/>
  <c r="CO167" i="2"/>
  <c r="CF166" i="2"/>
  <c r="CI166" i="2"/>
  <c r="CN166" i="2"/>
  <c r="CO166" i="2"/>
  <c r="CF163" i="2"/>
  <c r="CI163" i="2"/>
  <c r="CN163" i="2"/>
  <c r="CO163" i="2"/>
  <c r="CF162" i="2"/>
  <c r="CI162" i="2"/>
  <c r="CN162" i="2"/>
  <c r="CO162" i="2"/>
  <c r="CF161" i="2"/>
  <c r="CI161" i="2"/>
  <c r="CN161" i="2"/>
  <c r="CO161" i="2"/>
  <c r="CF160" i="2"/>
  <c r="CI160" i="2"/>
  <c r="CN160" i="2"/>
  <c r="CO160" i="2"/>
  <c r="CF159" i="2"/>
  <c r="CI159" i="2"/>
  <c r="CN159" i="2"/>
  <c r="CO159" i="2"/>
  <c r="CF156" i="2"/>
  <c r="CI156" i="2"/>
  <c r="CN156" i="2"/>
  <c r="CO156" i="2"/>
  <c r="CF155" i="2"/>
  <c r="CI155" i="2"/>
  <c r="CN155" i="2"/>
  <c r="CO155" i="2"/>
  <c r="CF154" i="2"/>
  <c r="CI154" i="2"/>
  <c r="CN154" i="2"/>
  <c r="CO154" i="2"/>
  <c r="CF153" i="2"/>
  <c r="CI153" i="2"/>
  <c r="CN153" i="2"/>
  <c r="CO153" i="2"/>
  <c r="CF152" i="2"/>
  <c r="CI152" i="2"/>
  <c r="CN152" i="2"/>
  <c r="CO152" i="2"/>
  <c r="BP180" i="2"/>
  <c r="BS180" i="2"/>
  <c r="BX180" i="2"/>
  <c r="BY180" i="2"/>
  <c r="BP177" i="2"/>
  <c r="BS177" i="2"/>
  <c r="BX177" i="2"/>
  <c r="BY177" i="2"/>
  <c r="BP176" i="2"/>
  <c r="BS176" i="2"/>
  <c r="BX176" i="2"/>
  <c r="BY176" i="2"/>
  <c r="BP175" i="2"/>
  <c r="BS175" i="2"/>
  <c r="BX175" i="2"/>
  <c r="BY175" i="2"/>
  <c r="BP174" i="2"/>
  <c r="BS174" i="2"/>
  <c r="BX174" i="2"/>
  <c r="BY174" i="2"/>
  <c r="BP173" i="2"/>
  <c r="BS173" i="2"/>
  <c r="BX173" i="2"/>
  <c r="BY173" i="2"/>
  <c r="BP170" i="2"/>
  <c r="BS170" i="2"/>
  <c r="BX170" i="2"/>
  <c r="BY170" i="2"/>
  <c r="BP169" i="2"/>
  <c r="BS169" i="2"/>
  <c r="BX169" i="2"/>
  <c r="BY169" i="2"/>
  <c r="BP168" i="2"/>
  <c r="BS168" i="2"/>
  <c r="BX168" i="2"/>
  <c r="BY168" i="2"/>
  <c r="BP167" i="2"/>
  <c r="BS167" i="2"/>
  <c r="BX167" i="2"/>
  <c r="BY167" i="2"/>
  <c r="BP166" i="2"/>
  <c r="BS166" i="2"/>
  <c r="BX166" i="2"/>
  <c r="BY166" i="2"/>
  <c r="BP163" i="2"/>
  <c r="BS163" i="2"/>
  <c r="BX163" i="2"/>
  <c r="BY163" i="2"/>
  <c r="BP162" i="2"/>
  <c r="BS162" i="2"/>
  <c r="BX162" i="2"/>
  <c r="BY162" i="2"/>
  <c r="BP161" i="2"/>
  <c r="BS161" i="2"/>
  <c r="BX161" i="2"/>
  <c r="BY161" i="2"/>
  <c r="BP160" i="2"/>
  <c r="BS160" i="2"/>
  <c r="BX160" i="2"/>
  <c r="BY160" i="2"/>
  <c r="BP159" i="2"/>
  <c r="BS159" i="2"/>
  <c r="BX159" i="2"/>
  <c r="BY159" i="2"/>
  <c r="BP156" i="2"/>
  <c r="BS156" i="2"/>
  <c r="BX156" i="2"/>
  <c r="BY156" i="2"/>
  <c r="BP155" i="2"/>
  <c r="BS155" i="2"/>
  <c r="BX155" i="2"/>
  <c r="BY155" i="2"/>
  <c r="BP154" i="2"/>
  <c r="BS154" i="2"/>
  <c r="BX154" i="2"/>
  <c r="BY154" i="2"/>
  <c r="BP153" i="2"/>
  <c r="BS153" i="2"/>
  <c r="BX153" i="2"/>
  <c r="BY153" i="2"/>
  <c r="BP152" i="2"/>
  <c r="BS152" i="2"/>
  <c r="BX152" i="2"/>
  <c r="BY152" i="2"/>
  <c r="AZ180" i="2"/>
  <c r="BC180" i="2"/>
  <c r="BH180" i="2"/>
  <c r="BI180" i="2"/>
  <c r="AZ177" i="2"/>
  <c r="BC177" i="2"/>
  <c r="BH177" i="2"/>
  <c r="BI177" i="2"/>
  <c r="AZ176" i="2"/>
  <c r="BC176" i="2"/>
  <c r="BH176" i="2"/>
  <c r="BI176" i="2"/>
  <c r="AZ175" i="2"/>
  <c r="BC175" i="2"/>
  <c r="BH175" i="2"/>
  <c r="BI175" i="2"/>
  <c r="AZ174" i="2"/>
  <c r="BC174" i="2"/>
  <c r="BH174" i="2"/>
  <c r="BI174" i="2"/>
  <c r="AZ173" i="2"/>
  <c r="BC173" i="2"/>
  <c r="BH173" i="2"/>
  <c r="BI173" i="2"/>
  <c r="AZ170" i="2"/>
  <c r="BC170" i="2"/>
  <c r="BH170" i="2"/>
  <c r="BI170" i="2"/>
  <c r="AZ169" i="2"/>
  <c r="BC169" i="2"/>
  <c r="BH169" i="2"/>
  <c r="BI169" i="2"/>
  <c r="AZ168" i="2"/>
  <c r="BC168" i="2"/>
  <c r="BH168" i="2"/>
  <c r="BI168" i="2"/>
  <c r="AZ167" i="2"/>
  <c r="BC167" i="2"/>
  <c r="BH167" i="2"/>
  <c r="BI167" i="2"/>
  <c r="AZ166" i="2"/>
  <c r="BC166" i="2"/>
  <c r="BH166" i="2"/>
  <c r="BI166" i="2"/>
  <c r="AZ163" i="2"/>
  <c r="BC163" i="2"/>
  <c r="BH163" i="2"/>
  <c r="BI163" i="2"/>
  <c r="AZ162" i="2"/>
  <c r="BC162" i="2"/>
  <c r="BH162" i="2"/>
  <c r="BI162" i="2"/>
  <c r="AZ161" i="2"/>
  <c r="BC161" i="2"/>
  <c r="BH161" i="2"/>
  <c r="BI161" i="2"/>
  <c r="AZ160" i="2"/>
  <c r="BC160" i="2"/>
  <c r="BH160" i="2"/>
  <c r="BI160" i="2"/>
  <c r="AZ159" i="2"/>
  <c r="BC159" i="2"/>
  <c r="BH159" i="2"/>
  <c r="BI159" i="2"/>
  <c r="AZ156" i="2"/>
  <c r="BC156" i="2"/>
  <c r="BH156" i="2"/>
  <c r="BI156" i="2"/>
  <c r="AZ155" i="2"/>
  <c r="BC155" i="2"/>
  <c r="BH155" i="2"/>
  <c r="BI155" i="2"/>
  <c r="AZ154" i="2"/>
  <c r="BC154" i="2"/>
  <c r="BH154" i="2"/>
  <c r="BI154" i="2"/>
  <c r="AZ153" i="2"/>
  <c r="BC153" i="2"/>
  <c r="BH153" i="2"/>
  <c r="BI153" i="2"/>
  <c r="AZ152" i="2"/>
  <c r="BC152" i="2"/>
  <c r="BH152" i="2"/>
  <c r="BI152" i="2"/>
  <c r="AJ180" i="2"/>
  <c r="AM180" i="2"/>
  <c r="AR180" i="2"/>
  <c r="AS180" i="2"/>
  <c r="AJ177" i="2"/>
  <c r="AM177" i="2"/>
  <c r="AR177" i="2"/>
  <c r="AS177" i="2"/>
  <c r="AJ176" i="2"/>
  <c r="AM176" i="2"/>
  <c r="AR176" i="2"/>
  <c r="AS176" i="2"/>
  <c r="AJ175" i="2"/>
  <c r="AM175" i="2"/>
  <c r="AR175" i="2"/>
  <c r="AS175" i="2"/>
  <c r="AJ174" i="2"/>
  <c r="AM174" i="2"/>
  <c r="AR174" i="2"/>
  <c r="AS174" i="2"/>
  <c r="AJ173" i="2"/>
  <c r="AM173" i="2"/>
  <c r="AR173" i="2"/>
  <c r="AS173" i="2"/>
  <c r="AJ170" i="2"/>
  <c r="AM170" i="2"/>
  <c r="AR170" i="2"/>
  <c r="AS170" i="2"/>
  <c r="AJ169" i="2"/>
  <c r="AM169" i="2"/>
  <c r="AR169" i="2"/>
  <c r="AS169" i="2"/>
  <c r="AJ168" i="2"/>
  <c r="AM168" i="2"/>
  <c r="AR168" i="2"/>
  <c r="AS168" i="2"/>
  <c r="AJ167" i="2"/>
  <c r="AM167" i="2"/>
  <c r="AR167" i="2"/>
  <c r="AS167" i="2"/>
  <c r="AJ166" i="2"/>
  <c r="AM166" i="2"/>
  <c r="AR166" i="2"/>
  <c r="AS166" i="2"/>
  <c r="AJ163" i="2"/>
  <c r="AM163" i="2"/>
  <c r="AR163" i="2"/>
  <c r="AS163" i="2"/>
  <c r="AJ162" i="2"/>
  <c r="AM162" i="2"/>
  <c r="AR162" i="2"/>
  <c r="AS162" i="2"/>
  <c r="AJ161" i="2"/>
  <c r="AM161" i="2"/>
  <c r="AR161" i="2"/>
  <c r="AS161" i="2"/>
  <c r="AJ160" i="2"/>
  <c r="AM160" i="2"/>
  <c r="AR160" i="2"/>
  <c r="AS160" i="2"/>
  <c r="AJ159" i="2"/>
  <c r="AM159" i="2"/>
  <c r="AR159" i="2"/>
  <c r="AS159" i="2"/>
  <c r="AJ156" i="2"/>
  <c r="AM156" i="2"/>
  <c r="AR156" i="2"/>
  <c r="AS156" i="2"/>
  <c r="AJ155" i="2"/>
  <c r="AM155" i="2"/>
  <c r="AR155" i="2"/>
  <c r="AS155" i="2"/>
  <c r="AJ154" i="2"/>
  <c r="AM154" i="2"/>
  <c r="AR154" i="2"/>
  <c r="AS154" i="2"/>
  <c r="AJ153" i="2"/>
  <c r="AM153" i="2"/>
  <c r="AR153" i="2"/>
  <c r="AS153" i="2"/>
  <c r="AJ152" i="2"/>
  <c r="AM152" i="2"/>
  <c r="AR152" i="2"/>
  <c r="AS152" i="2"/>
  <c r="T180" i="2"/>
  <c r="W180" i="2"/>
  <c r="AB180" i="2"/>
  <c r="AC180" i="2"/>
  <c r="T177" i="2"/>
  <c r="W177" i="2"/>
  <c r="AB177" i="2"/>
  <c r="AC177" i="2"/>
  <c r="T176" i="2"/>
  <c r="W176" i="2"/>
  <c r="AB176" i="2"/>
  <c r="AC176" i="2"/>
  <c r="T175" i="2"/>
  <c r="W175" i="2"/>
  <c r="AB175" i="2"/>
  <c r="AC175" i="2"/>
  <c r="T174" i="2"/>
  <c r="W174" i="2"/>
  <c r="AB174" i="2"/>
  <c r="AC174" i="2"/>
  <c r="T173" i="2"/>
  <c r="W173" i="2"/>
  <c r="AB173" i="2"/>
  <c r="AC173" i="2"/>
  <c r="T170" i="2"/>
  <c r="W170" i="2"/>
  <c r="AB170" i="2"/>
  <c r="AC170" i="2"/>
  <c r="T169" i="2"/>
  <c r="W169" i="2"/>
  <c r="AB169" i="2"/>
  <c r="AC169" i="2"/>
  <c r="T168" i="2"/>
  <c r="W168" i="2"/>
  <c r="AB168" i="2"/>
  <c r="AC168" i="2"/>
  <c r="T167" i="2"/>
  <c r="W167" i="2"/>
  <c r="AB167" i="2"/>
  <c r="AC167" i="2"/>
  <c r="T166" i="2"/>
  <c r="W166" i="2"/>
  <c r="AB166" i="2"/>
  <c r="AC166" i="2"/>
  <c r="T163" i="2"/>
  <c r="W163" i="2"/>
  <c r="AB163" i="2"/>
  <c r="AC163" i="2"/>
  <c r="T162" i="2"/>
  <c r="W162" i="2"/>
  <c r="AB162" i="2"/>
  <c r="AC162" i="2"/>
  <c r="T161" i="2"/>
  <c r="W161" i="2"/>
  <c r="AB161" i="2"/>
  <c r="AC161" i="2"/>
  <c r="T160" i="2"/>
  <c r="W160" i="2"/>
  <c r="AB160" i="2"/>
  <c r="AC160" i="2"/>
  <c r="T159" i="2"/>
  <c r="W159" i="2"/>
  <c r="AB159" i="2"/>
  <c r="AC159" i="2"/>
  <c r="T156" i="2"/>
  <c r="W156" i="2"/>
  <c r="AB156" i="2"/>
  <c r="AC156" i="2"/>
  <c r="T155" i="2"/>
  <c r="W155" i="2"/>
  <c r="AB155" i="2"/>
  <c r="AC155" i="2"/>
  <c r="T154" i="2"/>
  <c r="W154" i="2"/>
  <c r="AB154" i="2"/>
  <c r="AC154" i="2"/>
  <c r="T153" i="2"/>
  <c r="W153" i="2"/>
  <c r="AB153" i="2"/>
  <c r="AC153" i="2"/>
  <c r="T152" i="2"/>
  <c r="W152" i="2"/>
  <c r="AB152" i="2"/>
  <c r="AC152" i="2"/>
  <c r="D180" i="2"/>
  <c r="G180" i="2"/>
  <c r="L180" i="2"/>
  <c r="M180" i="2"/>
  <c r="D177" i="2"/>
  <c r="G177" i="2"/>
  <c r="L177" i="2"/>
  <c r="M177" i="2"/>
  <c r="D176" i="2"/>
  <c r="G176" i="2"/>
  <c r="L176" i="2"/>
  <c r="M176" i="2"/>
  <c r="D175" i="2"/>
  <c r="G175" i="2"/>
  <c r="L175" i="2"/>
  <c r="M175" i="2"/>
  <c r="D174" i="2"/>
  <c r="G174" i="2"/>
  <c r="L174" i="2"/>
  <c r="M174" i="2"/>
  <c r="D173" i="2"/>
  <c r="G173" i="2"/>
  <c r="L173" i="2"/>
  <c r="M173" i="2"/>
  <c r="D170" i="2"/>
  <c r="G170" i="2"/>
  <c r="L170" i="2"/>
  <c r="M170" i="2"/>
  <c r="D169" i="2"/>
  <c r="G169" i="2"/>
  <c r="L169" i="2"/>
  <c r="M169" i="2"/>
  <c r="D168" i="2"/>
  <c r="G168" i="2"/>
  <c r="L168" i="2"/>
  <c r="M168" i="2"/>
  <c r="D167" i="2"/>
  <c r="G167" i="2"/>
  <c r="L167" i="2"/>
  <c r="M167" i="2"/>
  <c r="D166" i="2"/>
  <c r="G166" i="2"/>
  <c r="L166" i="2"/>
  <c r="M166" i="2"/>
  <c r="D163" i="2"/>
  <c r="G163" i="2"/>
  <c r="L163" i="2"/>
  <c r="M163" i="2"/>
  <c r="D162" i="2"/>
  <c r="G162" i="2"/>
  <c r="L162" i="2"/>
  <c r="M162" i="2"/>
  <c r="D161" i="2"/>
  <c r="G161" i="2"/>
  <c r="L161" i="2"/>
  <c r="M161" i="2"/>
  <c r="D160" i="2"/>
  <c r="G160" i="2"/>
  <c r="L160" i="2"/>
  <c r="M160" i="2"/>
  <c r="D159" i="2"/>
  <c r="G159" i="2"/>
  <c r="L159" i="2"/>
  <c r="M159" i="2"/>
  <c r="D156" i="2"/>
  <c r="G156" i="2"/>
  <c r="L156" i="2"/>
  <c r="M156" i="2"/>
  <c r="D155" i="2"/>
  <c r="G155" i="2"/>
  <c r="L155" i="2"/>
  <c r="M155" i="2"/>
  <c r="D154" i="2"/>
  <c r="G154" i="2"/>
  <c r="L154" i="2"/>
  <c r="M154" i="2"/>
  <c r="D153" i="2"/>
  <c r="G153" i="2"/>
  <c r="L153" i="2"/>
  <c r="M153" i="2"/>
  <c r="D152" i="2"/>
  <c r="G152" i="2"/>
  <c r="L152" i="2"/>
  <c r="M152" i="2"/>
  <c r="D90" i="2"/>
  <c r="D118" i="2"/>
  <c r="G118" i="2"/>
  <c r="L118" i="2"/>
  <c r="M118" i="2"/>
  <c r="D115" i="2"/>
  <c r="G115" i="2"/>
  <c r="L115" i="2"/>
  <c r="M115" i="2"/>
  <c r="D114" i="2"/>
  <c r="G114" i="2"/>
  <c r="L114" i="2"/>
  <c r="M114" i="2"/>
  <c r="D113" i="2"/>
  <c r="G113" i="2"/>
  <c r="L113" i="2"/>
  <c r="M113" i="2"/>
  <c r="D112" i="2"/>
  <c r="G112" i="2"/>
  <c r="L112" i="2"/>
  <c r="M112" i="2"/>
  <c r="D111" i="2"/>
  <c r="G111" i="2"/>
  <c r="L111" i="2"/>
  <c r="M111" i="2"/>
  <c r="D108" i="2"/>
  <c r="G108" i="2"/>
  <c r="L108" i="2"/>
  <c r="M108" i="2"/>
  <c r="D107" i="2"/>
  <c r="G107" i="2"/>
  <c r="L107" i="2"/>
  <c r="M107" i="2"/>
  <c r="D106" i="2"/>
  <c r="G106" i="2"/>
  <c r="L106" i="2"/>
  <c r="M106" i="2"/>
  <c r="D105" i="2"/>
  <c r="G105" i="2"/>
  <c r="L105" i="2"/>
  <c r="M105" i="2"/>
  <c r="D104" i="2"/>
  <c r="G104" i="2"/>
  <c r="L104" i="2"/>
  <c r="M104" i="2"/>
  <c r="D101" i="2"/>
  <c r="G101" i="2"/>
  <c r="L101" i="2"/>
  <c r="M101" i="2"/>
  <c r="D100" i="2"/>
  <c r="G100" i="2"/>
  <c r="L100" i="2"/>
  <c r="M100" i="2"/>
  <c r="D99" i="2"/>
  <c r="G99" i="2"/>
  <c r="L99" i="2"/>
  <c r="M99" i="2"/>
  <c r="D98" i="2"/>
  <c r="G98" i="2"/>
  <c r="L98" i="2"/>
  <c r="M98" i="2"/>
  <c r="D97" i="2"/>
  <c r="G97" i="2"/>
  <c r="L97" i="2"/>
  <c r="M97" i="2"/>
  <c r="D93" i="2"/>
  <c r="D94" i="2"/>
  <c r="G94" i="2"/>
  <c r="L94" i="2"/>
  <c r="G93" i="2"/>
  <c r="L93" i="2"/>
  <c r="M93" i="2"/>
  <c r="D92" i="2"/>
  <c r="G92" i="2"/>
  <c r="L92" i="2"/>
  <c r="M92" i="2"/>
  <c r="D91" i="2"/>
  <c r="G91" i="2"/>
  <c r="L91" i="2"/>
  <c r="M91" i="2"/>
  <c r="M94" i="2"/>
  <c r="G90" i="2"/>
  <c r="L90" i="2"/>
  <c r="M90" i="2"/>
  <c r="O109" i="9"/>
  <c r="Q109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Q167" i="9"/>
  <c r="P167" i="9"/>
  <c r="O167" i="9"/>
  <c r="N167" i="9"/>
  <c r="Q145" i="7"/>
  <c r="Q154" i="7"/>
  <c r="P154" i="7"/>
  <c r="O145" i="7"/>
  <c r="O154" i="7"/>
  <c r="N154" i="7"/>
  <c r="Q153" i="7"/>
  <c r="Q152" i="7"/>
  <c r="Q151" i="7"/>
  <c r="Q150" i="7"/>
  <c r="Q149" i="7"/>
  <c r="Q148" i="7"/>
  <c r="Q147" i="7"/>
  <c r="Q146" i="7"/>
  <c r="I376" i="7"/>
  <c r="I377" i="7"/>
  <c r="I378" i="7"/>
  <c r="I379" i="7"/>
  <c r="I380" i="7"/>
  <c r="I381" i="7"/>
  <c r="I382" i="7"/>
  <c r="I383" i="7"/>
  <c r="I384" i="7"/>
  <c r="Q222" i="7"/>
  <c r="Q231" i="7"/>
  <c r="P231" i="7"/>
  <c r="O222" i="7"/>
  <c r="O231" i="7"/>
  <c r="N231" i="7"/>
  <c r="Q230" i="7"/>
  <c r="Q229" i="7"/>
  <c r="Q228" i="7"/>
  <c r="Q227" i="7"/>
  <c r="Q226" i="7"/>
  <c r="Q225" i="7"/>
  <c r="Q224" i="7"/>
  <c r="Q223" i="7"/>
  <c r="Q299" i="7"/>
  <c r="Q308" i="7"/>
  <c r="P308" i="7"/>
  <c r="O299" i="7"/>
  <c r="O308" i="7"/>
  <c r="N308" i="7"/>
  <c r="Q307" i="7"/>
  <c r="Q306" i="7"/>
  <c r="Q305" i="7"/>
  <c r="Q304" i="7"/>
  <c r="Q303" i="7"/>
  <c r="Q302" i="7"/>
  <c r="Q301" i="7"/>
  <c r="Q300" i="7"/>
  <c r="Q376" i="7"/>
  <c r="Q385" i="7"/>
  <c r="P385" i="7"/>
  <c r="O376" i="7"/>
  <c r="O385" i="7"/>
  <c r="N385" i="7"/>
  <c r="Q384" i="7"/>
  <c r="Q383" i="7"/>
  <c r="Q382" i="7"/>
  <c r="Q381" i="7"/>
  <c r="Q380" i="7"/>
  <c r="Q379" i="7"/>
  <c r="Q378" i="7"/>
  <c r="Q377" i="7"/>
  <c r="Q130" i="2"/>
  <c r="Q139" i="2"/>
  <c r="P139" i="2"/>
  <c r="O130" i="2"/>
  <c r="O139" i="2"/>
  <c r="N139" i="2"/>
  <c r="Q138" i="2"/>
  <c r="Q137" i="2"/>
  <c r="Q136" i="2"/>
  <c r="Q135" i="2"/>
  <c r="Q134" i="2"/>
  <c r="Q133" i="2"/>
  <c r="Q132" i="2"/>
  <c r="Q131" i="2"/>
  <c r="Q194" i="2"/>
  <c r="Q203" i="2"/>
  <c r="P203" i="2"/>
  <c r="O194" i="2"/>
  <c r="O203" i="2"/>
  <c r="N203" i="2"/>
  <c r="Q202" i="2"/>
  <c r="Q201" i="2"/>
  <c r="Q200" i="2"/>
  <c r="Q199" i="2"/>
  <c r="Q198" i="2"/>
  <c r="Q197" i="2"/>
  <c r="Q196" i="2"/>
  <c r="Q195" i="2"/>
  <c r="Q258" i="2"/>
  <c r="Q267" i="2"/>
  <c r="P267" i="2"/>
  <c r="O258" i="2"/>
  <c r="O267" i="2"/>
  <c r="N267" i="2"/>
  <c r="Q266" i="2"/>
  <c r="Q265" i="2"/>
  <c r="Q264" i="2"/>
  <c r="Q263" i="2"/>
  <c r="Q262" i="2"/>
  <c r="Q261" i="2"/>
  <c r="Q260" i="2"/>
  <c r="Q259" i="2"/>
  <c r="Q322" i="2"/>
  <c r="Q323" i="2"/>
  <c r="Q324" i="2"/>
  <c r="Q325" i="2"/>
  <c r="Q326" i="2"/>
  <c r="Q327" i="2"/>
  <c r="Q328" i="2"/>
  <c r="Q329" i="2"/>
  <c r="Q330" i="2"/>
  <c r="Q331" i="2"/>
  <c r="P331" i="2"/>
  <c r="O322" i="2"/>
  <c r="O331" i="2"/>
  <c r="N331" i="2"/>
  <c r="E280" i="2"/>
  <c r="I322" i="2"/>
  <c r="I323" i="2"/>
  <c r="I324" i="2"/>
  <c r="I325" i="2"/>
  <c r="I326" i="2"/>
  <c r="I327" i="2"/>
  <c r="I328" i="2"/>
  <c r="I329" i="2"/>
  <c r="I330" i="2"/>
  <c r="I139" i="2"/>
  <c r="I203" i="2"/>
  <c r="I267" i="2"/>
  <c r="J8" i="9"/>
  <c r="H8" i="9"/>
  <c r="K200" i="9"/>
  <c r="I258" i="9"/>
  <c r="N280" i="2"/>
  <c r="P280" i="2"/>
  <c r="F154" i="7"/>
  <c r="F231" i="7"/>
  <c r="F308" i="7"/>
  <c r="I154" i="7"/>
  <c r="H154" i="7"/>
  <c r="G154" i="7"/>
  <c r="I231" i="7"/>
  <c r="H231" i="7"/>
  <c r="G231" i="7"/>
  <c r="I308" i="7"/>
  <c r="H308" i="7"/>
  <c r="G308" i="7"/>
  <c r="I331" i="2"/>
  <c r="I385" i="7"/>
  <c r="H385" i="7"/>
  <c r="G385" i="7"/>
  <c r="EM309" i="2"/>
  <c r="EM306" i="2"/>
  <c r="EL301" i="2"/>
  <c r="EN301" i="2"/>
  <c r="EO301" i="2"/>
  <c r="EM302" i="2"/>
  <c r="EL302" i="2"/>
  <c r="EN302" i="2"/>
  <c r="EO302" i="2"/>
  <c r="EM303" i="2"/>
  <c r="EL303" i="2"/>
  <c r="EN303" i="2"/>
  <c r="EO303" i="2"/>
  <c r="EM304" i="2"/>
  <c r="EL304" i="2"/>
  <c r="EN304" i="2"/>
  <c r="EO304" i="2"/>
  <c r="EM305" i="2"/>
  <c r="EM299" i="2"/>
  <c r="EL294" i="2"/>
  <c r="EN294" i="2"/>
  <c r="EO294" i="2"/>
  <c r="EM295" i="2"/>
  <c r="EL295" i="2"/>
  <c r="EN295" i="2"/>
  <c r="EO295" i="2"/>
  <c r="EM296" i="2"/>
  <c r="EL296" i="2"/>
  <c r="EN296" i="2"/>
  <c r="EO296" i="2"/>
  <c r="EM297" i="2"/>
  <c r="EL297" i="2"/>
  <c r="EN297" i="2"/>
  <c r="EO297" i="2"/>
  <c r="EM298" i="2"/>
  <c r="EM292" i="2"/>
  <c r="EL287" i="2"/>
  <c r="EN287" i="2"/>
  <c r="EO287" i="2"/>
  <c r="EM288" i="2"/>
  <c r="EL288" i="2"/>
  <c r="EN288" i="2"/>
  <c r="EO288" i="2"/>
  <c r="EM289" i="2"/>
  <c r="EL289" i="2"/>
  <c r="EN289" i="2"/>
  <c r="EO289" i="2"/>
  <c r="EM290" i="2"/>
  <c r="EL290" i="2"/>
  <c r="EN290" i="2"/>
  <c r="EO290" i="2"/>
  <c r="EM291" i="2"/>
  <c r="EM285" i="2"/>
  <c r="EL280" i="2"/>
  <c r="EN280" i="2"/>
  <c r="EO280" i="2"/>
  <c r="EM281" i="2"/>
  <c r="EL281" i="2"/>
  <c r="EN281" i="2"/>
  <c r="EO281" i="2"/>
  <c r="EM282" i="2"/>
  <c r="EL282" i="2"/>
  <c r="EN282" i="2"/>
  <c r="EO282" i="2"/>
  <c r="EM283" i="2"/>
  <c r="EL283" i="2"/>
  <c r="EN283" i="2"/>
  <c r="EO283" i="2"/>
  <c r="EM284" i="2"/>
  <c r="DW309" i="2"/>
  <c r="DW306" i="2"/>
  <c r="DV301" i="2"/>
  <c r="DX301" i="2"/>
  <c r="DY301" i="2"/>
  <c r="DW302" i="2"/>
  <c r="DV302" i="2"/>
  <c r="DX302" i="2"/>
  <c r="DY302" i="2"/>
  <c r="DW303" i="2"/>
  <c r="DV303" i="2"/>
  <c r="DX303" i="2"/>
  <c r="DY303" i="2"/>
  <c r="DW304" i="2"/>
  <c r="DV304" i="2"/>
  <c r="DX304" i="2"/>
  <c r="DY304" i="2"/>
  <c r="DW305" i="2"/>
  <c r="DW299" i="2"/>
  <c r="DV294" i="2"/>
  <c r="DX294" i="2"/>
  <c r="DY294" i="2"/>
  <c r="DW295" i="2"/>
  <c r="DV295" i="2"/>
  <c r="DX295" i="2"/>
  <c r="DY295" i="2"/>
  <c r="DW296" i="2"/>
  <c r="DV296" i="2"/>
  <c r="DX296" i="2"/>
  <c r="DY296" i="2"/>
  <c r="DW297" i="2"/>
  <c r="DV297" i="2"/>
  <c r="DX297" i="2"/>
  <c r="DY297" i="2"/>
  <c r="DW298" i="2"/>
  <c r="DW292" i="2"/>
  <c r="DV287" i="2"/>
  <c r="DX287" i="2"/>
  <c r="DY287" i="2"/>
  <c r="DW288" i="2"/>
  <c r="DV288" i="2"/>
  <c r="DX288" i="2"/>
  <c r="DY288" i="2"/>
  <c r="DW289" i="2"/>
  <c r="DV289" i="2"/>
  <c r="DX289" i="2"/>
  <c r="DY289" i="2"/>
  <c r="DW290" i="2"/>
  <c r="DV290" i="2"/>
  <c r="DX290" i="2"/>
  <c r="DY290" i="2"/>
  <c r="DW291" i="2"/>
  <c r="DW285" i="2"/>
  <c r="DV280" i="2"/>
  <c r="DX280" i="2"/>
  <c r="DY280" i="2"/>
  <c r="DW281" i="2"/>
  <c r="DV281" i="2"/>
  <c r="DX281" i="2"/>
  <c r="DY281" i="2"/>
  <c r="DW282" i="2"/>
  <c r="DV282" i="2"/>
  <c r="DX282" i="2"/>
  <c r="DY282" i="2"/>
  <c r="DW283" i="2"/>
  <c r="DV283" i="2"/>
  <c r="DX283" i="2"/>
  <c r="DY283" i="2"/>
  <c r="DW284" i="2"/>
  <c r="DG309" i="2"/>
  <c r="DG306" i="2"/>
  <c r="DF301" i="2"/>
  <c r="DH301" i="2"/>
  <c r="DI301" i="2"/>
  <c r="DG302" i="2"/>
  <c r="DF302" i="2"/>
  <c r="DH302" i="2"/>
  <c r="DI302" i="2"/>
  <c r="DG303" i="2"/>
  <c r="DF303" i="2"/>
  <c r="DH303" i="2"/>
  <c r="DI303" i="2"/>
  <c r="DG304" i="2"/>
  <c r="DF304" i="2"/>
  <c r="DH304" i="2"/>
  <c r="DI304" i="2"/>
  <c r="DG305" i="2"/>
  <c r="DG299" i="2"/>
  <c r="DF294" i="2"/>
  <c r="DH294" i="2"/>
  <c r="DI294" i="2"/>
  <c r="DG295" i="2"/>
  <c r="DF295" i="2"/>
  <c r="DH295" i="2"/>
  <c r="DI295" i="2"/>
  <c r="DG296" i="2"/>
  <c r="DF296" i="2"/>
  <c r="DH296" i="2"/>
  <c r="DI296" i="2"/>
  <c r="DG297" i="2"/>
  <c r="DF297" i="2"/>
  <c r="DH297" i="2"/>
  <c r="DI297" i="2"/>
  <c r="DG298" i="2"/>
  <c r="DG292" i="2"/>
  <c r="DF287" i="2"/>
  <c r="DH287" i="2"/>
  <c r="DI287" i="2"/>
  <c r="DG288" i="2"/>
  <c r="DF288" i="2"/>
  <c r="DH288" i="2"/>
  <c r="DI288" i="2"/>
  <c r="DG289" i="2"/>
  <c r="DF289" i="2"/>
  <c r="DH289" i="2"/>
  <c r="DI289" i="2"/>
  <c r="DG290" i="2"/>
  <c r="DF290" i="2"/>
  <c r="DH290" i="2"/>
  <c r="DI290" i="2"/>
  <c r="DG291" i="2"/>
  <c r="DG285" i="2"/>
  <c r="DF280" i="2"/>
  <c r="DH280" i="2"/>
  <c r="DI280" i="2"/>
  <c r="DG281" i="2"/>
  <c r="DF281" i="2"/>
  <c r="DH281" i="2"/>
  <c r="DI281" i="2"/>
  <c r="DG282" i="2"/>
  <c r="DF282" i="2"/>
  <c r="DH282" i="2"/>
  <c r="DI282" i="2"/>
  <c r="DG283" i="2"/>
  <c r="DF283" i="2"/>
  <c r="DH283" i="2"/>
  <c r="DI283" i="2"/>
  <c r="DG284" i="2"/>
  <c r="CQ309" i="2"/>
  <c r="CQ306" i="2"/>
  <c r="CP301" i="2"/>
  <c r="CR301" i="2"/>
  <c r="CS301" i="2"/>
  <c r="CQ302" i="2"/>
  <c r="CP302" i="2"/>
  <c r="CR302" i="2"/>
  <c r="CS302" i="2"/>
  <c r="CQ303" i="2"/>
  <c r="CP303" i="2"/>
  <c r="CR303" i="2"/>
  <c r="CS303" i="2"/>
  <c r="CQ304" i="2"/>
  <c r="CP304" i="2"/>
  <c r="CR304" i="2"/>
  <c r="CS304" i="2"/>
  <c r="CQ305" i="2"/>
  <c r="CQ299" i="2"/>
  <c r="CP294" i="2"/>
  <c r="CR294" i="2"/>
  <c r="CS294" i="2"/>
  <c r="CQ295" i="2"/>
  <c r="CP295" i="2"/>
  <c r="CR295" i="2"/>
  <c r="CS295" i="2"/>
  <c r="CQ296" i="2"/>
  <c r="CP296" i="2"/>
  <c r="CR296" i="2"/>
  <c r="CS296" i="2"/>
  <c r="CQ297" i="2"/>
  <c r="CP297" i="2"/>
  <c r="CR297" i="2"/>
  <c r="CS297" i="2"/>
  <c r="CQ298" i="2"/>
  <c r="CQ292" i="2"/>
  <c r="CP287" i="2"/>
  <c r="CR287" i="2"/>
  <c r="CS287" i="2"/>
  <c r="CQ288" i="2"/>
  <c r="CP288" i="2"/>
  <c r="CR288" i="2"/>
  <c r="CS288" i="2"/>
  <c r="CQ289" i="2"/>
  <c r="CP289" i="2"/>
  <c r="CR289" i="2"/>
  <c r="CS289" i="2"/>
  <c r="CQ290" i="2"/>
  <c r="CP290" i="2"/>
  <c r="CR290" i="2"/>
  <c r="CS290" i="2"/>
  <c r="CQ291" i="2"/>
  <c r="CQ285" i="2"/>
  <c r="CP280" i="2"/>
  <c r="CR280" i="2"/>
  <c r="CS280" i="2"/>
  <c r="CQ281" i="2"/>
  <c r="CP281" i="2"/>
  <c r="CR281" i="2"/>
  <c r="CS281" i="2"/>
  <c r="CQ282" i="2"/>
  <c r="CP282" i="2"/>
  <c r="CR282" i="2"/>
  <c r="CS282" i="2"/>
  <c r="CQ283" i="2"/>
  <c r="CP283" i="2"/>
  <c r="CR283" i="2"/>
  <c r="CS283" i="2"/>
  <c r="CQ284" i="2"/>
  <c r="CA309" i="2"/>
  <c r="CA306" i="2"/>
  <c r="BZ301" i="2"/>
  <c r="CB301" i="2"/>
  <c r="CC301" i="2"/>
  <c r="CA302" i="2"/>
  <c r="BZ302" i="2"/>
  <c r="CB302" i="2"/>
  <c r="CC302" i="2"/>
  <c r="CA303" i="2"/>
  <c r="BZ303" i="2"/>
  <c r="CB303" i="2"/>
  <c r="CC303" i="2"/>
  <c r="CA304" i="2"/>
  <c r="BZ304" i="2"/>
  <c r="CB304" i="2"/>
  <c r="CC304" i="2"/>
  <c r="CA305" i="2"/>
  <c r="CA299" i="2"/>
  <c r="BZ294" i="2"/>
  <c r="CB294" i="2"/>
  <c r="CC294" i="2"/>
  <c r="CA295" i="2"/>
  <c r="BZ295" i="2"/>
  <c r="CB295" i="2"/>
  <c r="CC295" i="2"/>
  <c r="CA296" i="2"/>
  <c r="BZ296" i="2"/>
  <c r="CB296" i="2"/>
  <c r="CC296" i="2"/>
  <c r="CA297" i="2"/>
  <c r="BZ297" i="2"/>
  <c r="CB297" i="2"/>
  <c r="CC297" i="2"/>
  <c r="CA298" i="2"/>
  <c r="CA292" i="2"/>
  <c r="BZ287" i="2"/>
  <c r="CB287" i="2"/>
  <c r="CC287" i="2"/>
  <c r="CA288" i="2"/>
  <c r="BZ288" i="2"/>
  <c r="CB288" i="2"/>
  <c r="CC288" i="2"/>
  <c r="CA289" i="2"/>
  <c r="BZ289" i="2"/>
  <c r="CB289" i="2"/>
  <c r="CC289" i="2"/>
  <c r="CA290" i="2"/>
  <c r="BZ290" i="2"/>
  <c r="CB290" i="2"/>
  <c r="CC290" i="2"/>
  <c r="CA291" i="2"/>
  <c r="CA285" i="2"/>
  <c r="BZ280" i="2"/>
  <c r="CB280" i="2"/>
  <c r="CC280" i="2"/>
  <c r="CA281" i="2"/>
  <c r="BZ281" i="2"/>
  <c r="CB281" i="2"/>
  <c r="CC281" i="2"/>
  <c r="CA282" i="2"/>
  <c r="BZ282" i="2"/>
  <c r="CB282" i="2"/>
  <c r="CC282" i="2"/>
  <c r="CA283" i="2"/>
  <c r="BZ283" i="2"/>
  <c r="CB283" i="2"/>
  <c r="CC283" i="2"/>
  <c r="CA284" i="2"/>
  <c r="BK309" i="2"/>
  <c r="BK306" i="2"/>
  <c r="BJ301" i="2"/>
  <c r="BL301" i="2"/>
  <c r="BM301" i="2"/>
  <c r="BK302" i="2"/>
  <c r="BJ302" i="2"/>
  <c r="BL302" i="2"/>
  <c r="BM302" i="2"/>
  <c r="BK303" i="2"/>
  <c r="BJ303" i="2"/>
  <c r="BL303" i="2"/>
  <c r="BM303" i="2"/>
  <c r="BK304" i="2"/>
  <c r="BJ304" i="2"/>
  <c r="BL304" i="2"/>
  <c r="BM304" i="2"/>
  <c r="BK305" i="2"/>
  <c r="BK299" i="2"/>
  <c r="BJ294" i="2"/>
  <c r="BL294" i="2"/>
  <c r="BM294" i="2"/>
  <c r="BK295" i="2"/>
  <c r="BJ295" i="2"/>
  <c r="BL295" i="2"/>
  <c r="BM295" i="2"/>
  <c r="BK296" i="2"/>
  <c r="BJ296" i="2"/>
  <c r="BL296" i="2"/>
  <c r="BM296" i="2"/>
  <c r="BK297" i="2"/>
  <c r="BJ297" i="2"/>
  <c r="BL297" i="2"/>
  <c r="BM297" i="2"/>
  <c r="BK298" i="2"/>
  <c r="BK292" i="2"/>
  <c r="BJ287" i="2"/>
  <c r="BL287" i="2"/>
  <c r="BM287" i="2"/>
  <c r="BK288" i="2"/>
  <c r="BJ288" i="2"/>
  <c r="BL288" i="2"/>
  <c r="BM288" i="2"/>
  <c r="BK289" i="2"/>
  <c r="BJ289" i="2"/>
  <c r="BL289" i="2"/>
  <c r="BM289" i="2"/>
  <c r="BK290" i="2"/>
  <c r="BJ290" i="2"/>
  <c r="BL290" i="2"/>
  <c r="BM290" i="2"/>
  <c r="BK291" i="2"/>
  <c r="BK285" i="2"/>
  <c r="BJ280" i="2"/>
  <c r="BL280" i="2"/>
  <c r="BM280" i="2"/>
  <c r="BK281" i="2"/>
  <c r="BJ281" i="2"/>
  <c r="BL281" i="2"/>
  <c r="BM281" i="2"/>
  <c r="BK282" i="2"/>
  <c r="BJ282" i="2"/>
  <c r="BL282" i="2"/>
  <c r="BM282" i="2"/>
  <c r="BK283" i="2"/>
  <c r="BJ283" i="2"/>
  <c r="BL283" i="2"/>
  <c r="BM283" i="2"/>
  <c r="BK284" i="2"/>
  <c r="AU309" i="2"/>
  <c r="AU306" i="2"/>
  <c r="AT301" i="2"/>
  <c r="AV301" i="2"/>
  <c r="AW301" i="2"/>
  <c r="AU302" i="2"/>
  <c r="AT302" i="2"/>
  <c r="AV302" i="2"/>
  <c r="AW302" i="2"/>
  <c r="AU303" i="2"/>
  <c r="AT303" i="2"/>
  <c r="AV303" i="2"/>
  <c r="AW303" i="2"/>
  <c r="AU304" i="2"/>
  <c r="AT304" i="2"/>
  <c r="AV304" i="2"/>
  <c r="AW304" i="2"/>
  <c r="AU305" i="2"/>
  <c r="AU299" i="2"/>
  <c r="AT294" i="2"/>
  <c r="AV294" i="2"/>
  <c r="AW294" i="2"/>
  <c r="AU295" i="2"/>
  <c r="AT295" i="2"/>
  <c r="AV295" i="2"/>
  <c r="AW295" i="2"/>
  <c r="AU296" i="2"/>
  <c r="AT296" i="2"/>
  <c r="AV296" i="2"/>
  <c r="AW296" i="2"/>
  <c r="AU297" i="2"/>
  <c r="AT297" i="2"/>
  <c r="AV297" i="2"/>
  <c r="AW297" i="2"/>
  <c r="AU298" i="2"/>
  <c r="AU292" i="2"/>
  <c r="AT287" i="2"/>
  <c r="AV287" i="2"/>
  <c r="AW287" i="2"/>
  <c r="AU288" i="2"/>
  <c r="AT288" i="2"/>
  <c r="AV288" i="2"/>
  <c r="AW288" i="2"/>
  <c r="AU289" i="2"/>
  <c r="AT289" i="2"/>
  <c r="AV289" i="2"/>
  <c r="AW289" i="2"/>
  <c r="AU290" i="2"/>
  <c r="AT290" i="2"/>
  <c r="AV290" i="2"/>
  <c r="AW290" i="2"/>
  <c r="AU291" i="2"/>
  <c r="AU285" i="2"/>
  <c r="AT280" i="2"/>
  <c r="AV280" i="2"/>
  <c r="AW280" i="2"/>
  <c r="AU281" i="2"/>
  <c r="AT281" i="2"/>
  <c r="AV281" i="2"/>
  <c r="AW281" i="2"/>
  <c r="AU282" i="2"/>
  <c r="AT282" i="2"/>
  <c r="AV282" i="2"/>
  <c r="AW282" i="2"/>
  <c r="AU283" i="2"/>
  <c r="AT283" i="2"/>
  <c r="AV283" i="2"/>
  <c r="AW283" i="2"/>
  <c r="AU284" i="2"/>
  <c r="AE309" i="2"/>
  <c r="AE306" i="2"/>
  <c r="AD301" i="2"/>
  <c r="AF301" i="2"/>
  <c r="AG301" i="2"/>
  <c r="AE302" i="2"/>
  <c r="AD302" i="2"/>
  <c r="AF302" i="2"/>
  <c r="AG302" i="2"/>
  <c r="AE303" i="2"/>
  <c r="AD303" i="2"/>
  <c r="AF303" i="2"/>
  <c r="AG303" i="2"/>
  <c r="AE304" i="2"/>
  <c r="AD304" i="2"/>
  <c r="AF304" i="2"/>
  <c r="AG304" i="2"/>
  <c r="AE305" i="2"/>
  <c r="AE299" i="2"/>
  <c r="AD294" i="2"/>
  <c r="AF294" i="2"/>
  <c r="AG294" i="2"/>
  <c r="AE295" i="2"/>
  <c r="AD295" i="2"/>
  <c r="AF295" i="2"/>
  <c r="AG295" i="2"/>
  <c r="AE296" i="2"/>
  <c r="AD296" i="2"/>
  <c r="AF296" i="2"/>
  <c r="AG296" i="2"/>
  <c r="AE297" i="2"/>
  <c r="AD297" i="2"/>
  <c r="AF297" i="2"/>
  <c r="AG297" i="2"/>
  <c r="AE298" i="2"/>
  <c r="AE292" i="2"/>
  <c r="AD287" i="2"/>
  <c r="AF287" i="2"/>
  <c r="AG287" i="2"/>
  <c r="AE288" i="2"/>
  <c r="AD288" i="2"/>
  <c r="AF288" i="2"/>
  <c r="AG288" i="2"/>
  <c r="AE289" i="2"/>
  <c r="AD289" i="2"/>
  <c r="AF289" i="2"/>
  <c r="AG289" i="2"/>
  <c r="AE290" i="2"/>
  <c r="AD290" i="2"/>
  <c r="AF290" i="2"/>
  <c r="AG290" i="2"/>
  <c r="AE291" i="2"/>
  <c r="AE285" i="2"/>
  <c r="AD280" i="2"/>
  <c r="AF280" i="2"/>
  <c r="AG280" i="2"/>
  <c r="AE281" i="2"/>
  <c r="AD281" i="2"/>
  <c r="AF281" i="2"/>
  <c r="AG281" i="2"/>
  <c r="AE282" i="2"/>
  <c r="AD282" i="2"/>
  <c r="AF282" i="2"/>
  <c r="AG282" i="2"/>
  <c r="AE283" i="2"/>
  <c r="AD283" i="2"/>
  <c r="AF283" i="2"/>
  <c r="AG283" i="2"/>
  <c r="AE284" i="2"/>
  <c r="EM245" i="2"/>
  <c r="EM242" i="2"/>
  <c r="EL237" i="2"/>
  <c r="EN237" i="2"/>
  <c r="EO237" i="2"/>
  <c r="EM238" i="2"/>
  <c r="EL238" i="2"/>
  <c r="EN238" i="2"/>
  <c r="EO238" i="2"/>
  <c r="EM239" i="2"/>
  <c r="EL239" i="2"/>
  <c r="EN239" i="2"/>
  <c r="EO239" i="2"/>
  <c r="EM240" i="2"/>
  <c r="EL240" i="2"/>
  <c r="EN240" i="2"/>
  <c r="EO240" i="2"/>
  <c r="EM241" i="2"/>
  <c r="EM235" i="2"/>
  <c r="EL230" i="2"/>
  <c r="EN230" i="2"/>
  <c r="EO230" i="2"/>
  <c r="EM231" i="2"/>
  <c r="EL231" i="2"/>
  <c r="EN231" i="2"/>
  <c r="EO231" i="2"/>
  <c r="EM232" i="2"/>
  <c r="EL232" i="2"/>
  <c r="EN232" i="2"/>
  <c r="EO232" i="2"/>
  <c r="EM233" i="2"/>
  <c r="EL233" i="2"/>
  <c r="EN233" i="2"/>
  <c r="EO233" i="2"/>
  <c r="EM234" i="2"/>
  <c r="EM228" i="2"/>
  <c r="EL223" i="2"/>
  <c r="EN223" i="2"/>
  <c r="EO223" i="2"/>
  <c r="EM224" i="2"/>
  <c r="EL224" i="2"/>
  <c r="EN224" i="2"/>
  <c r="EO224" i="2"/>
  <c r="EM225" i="2"/>
  <c r="EL225" i="2"/>
  <c r="EN225" i="2"/>
  <c r="EO225" i="2"/>
  <c r="EM226" i="2"/>
  <c r="EL226" i="2"/>
  <c r="EN226" i="2"/>
  <c r="EO226" i="2"/>
  <c r="EM227" i="2"/>
  <c r="EM221" i="2"/>
  <c r="EL216" i="2"/>
  <c r="EN216" i="2"/>
  <c r="EO216" i="2"/>
  <c r="EM217" i="2"/>
  <c r="EL217" i="2"/>
  <c r="EN217" i="2"/>
  <c r="EO217" i="2"/>
  <c r="EM218" i="2"/>
  <c r="EL218" i="2"/>
  <c r="EN218" i="2"/>
  <c r="EO218" i="2"/>
  <c r="EM219" i="2"/>
  <c r="EL219" i="2"/>
  <c r="EN219" i="2"/>
  <c r="EO219" i="2"/>
  <c r="EM220" i="2"/>
  <c r="DW245" i="2"/>
  <c r="DW242" i="2"/>
  <c r="DV237" i="2"/>
  <c r="DX237" i="2"/>
  <c r="DY237" i="2"/>
  <c r="DW238" i="2"/>
  <c r="DV238" i="2"/>
  <c r="DX238" i="2"/>
  <c r="DY238" i="2"/>
  <c r="DW239" i="2"/>
  <c r="DV239" i="2"/>
  <c r="DX239" i="2"/>
  <c r="DY239" i="2"/>
  <c r="DW240" i="2"/>
  <c r="DV240" i="2"/>
  <c r="DX240" i="2"/>
  <c r="DY240" i="2"/>
  <c r="DW241" i="2"/>
  <c r="DW235" i="2"/>
  <c r="DV230" i="2"/>
  <c r="DX230" i="2"/>
  <c r="DY230" i="2"/>
  <c r="DW231" i="2"/>
  <c r="DV231" i="2"/>
  <c r="DX231" i="2"/>
  <c r="DY231" i="2"/>
  <c r="DW232" i="2"/>
  <c r="DV232" i="2"/>
  <c r="DX232" i="2"/>
  <c r="DY232" i="2"/>
  <c r="DW233" i="2"/>
  <c r="DV233" i="2"/>
  <c r="DX233" i="2"/>
  <c r="DY233" i="2"/>
  <c r="DW234" i="2"/>
  <c r="DW228" i="2"/>
  <c r="DV223" i="2"/>
  <c r="DX223" i="2"/>
  <c r="DY223" i="2"/>
  <c r="DW224" i="2"/>
  <c r="DV224" i="2"/>
  <c r="DX224" i="2"/>
  <c r="DY224" i="2"/>
  <c r="DW225" i="2"/>
  <c r="DV225" i="2"/>
  <c r="DX225" i="2"/>
  <c r="DY225" i="2"/>
  <c r="DW226" i="2"/>
  <c r="DV226" i="2"/>
  <c r="DX226" i="2"/>
  <c r="DY226" i="2"/>
  <c r="DW227" i="2"/>
  <c r="DW221" i="2"/>
  <c r="DV216" i="2"/>
  <c r="DX216" i="2"/>
  <c r="DY216" i="2"/>
  <c r="DW217" i="2"/>
  <c r="DV217" i="2"/>
  <c r="DX217" i="2"/>
  <c r="DY217" i="2"/>
  <c r="DW218" i="2"/>
  <c r="DV218" i="2"/>
  <c r="DX218" i="2"/>
  <c r="DY218" i="2"/>
  <c r="DW219" i="2"/>
  <c r="DV219" i="2"/>
  <c r="DX219" i="2"/>
  <c r="DY219" i="2"/>
  <c r="DW220" i="2"/>
  <c r="DG245" i="2"/>
  <c r="DG242" i="2"/>
  <c r="DF237" i="2"/>
  <c r="DH237" i="2"/>
  <c r="DI237" i="2"/>
  <c r="DG238" i="2"/>
  <c r="DF238" i="2"/>
  <c r="DH238" i="2"/>
  <c r="DI238" i="2"/>
  <c r="DG239" i="2"/>
  <c r="DF239" i="2"/>
  <c r="DH239" i="2"/>
  <c r="DI239" i="2"/>
  <c r="DG240" i="2"/>
  <c r="DF240" i="2"/>
  <c r="DH240" i="2"/>
  <c r="DI240" i="2"/>
  <c r="DG241" i="2"/>
  <c r="DG235" i="2"/>
  <c r="DF230" i="2"/>
  <c r="DH230" i="2"/>
  <c r="DI230" i="2"/>
  <c r="DG231" i="2"/>
  <c r="DF231" i="2"/>
  <c r="DH231" i="2"/>
  <c r="DI231" i="2"/>
  <c r="DG232" i="2"/>
  <c r="DF232" i="2"/>
  <c r="DH232" i="2"/>
  <c r="DI232" i="2"/>
  <c r="DG233" i="2"/>
  <c r="DF233" i="2"/>
  <c r="DH233" i="2"/>
  <c r="DI233" i="2"/>
  <c r="DG234" i="2"/>
  <c r="DG228" i="2"/>
  <c r="DF223" i="2"/>
  <c r="DH223" i="2"/>
  <c r="DI223" i="2"/>
  <c r="DG224" i="2"/>
  <c r="DF224" i="2"/>
  <c r="DH224" i="2"/>
  <c r="DI224" i="2"/>
  <c r="DG225" i="2"/>
  <c r="DF225" i="2"/>
  <c r="DH225" i="2"/>
  <c r="DI225" i="2"/>
  <c r="DG226" i="2"/>
  <c r="DF226" i="2"/>
  <c r="DH226" i="2"/>
  <c r="DI226" i="2"/>
  <c r="DG227" i="2"/>
  <c r="DG221" i="2"/>
  <c r="DF216" i="2"/>
  <c r="DH216" i="2"/>
  <c r="DI216" i="2"/>
  <c r="DG217" i="2"/>
  <c r="DF217" i="2"/>
  <c r="DH217" i="2"/>
  <c r="DI217" i="2"/>
  <c r="DG218" i="2"/>
  <c r="DF218" i="2"/>
  <c r="DH218" i="2"/>
  <c r="DI218" i="2"/>
  <c r="DG219" i="2"/>
  <c r="DF219" i="2"/>
  <c r="DH219" i="2"/>
  <c r="DI219" i="2"/>
  <c r="DG220" i="2"/>
  <c r="CQ245" i="2"/>
  <c r="CQ242" i="2"/>
  <c r="CP237" i="2"/>
  <c r="CR237" i="2"/>
  <c r="CS237" i="2"/>
  <c r="CQ238" i="2"/>
  <c r="CP238" i="2"/>
  <c r="CR238" i="2"/>
  <c r="CS238" i="2"/>
  <c r="CQ239" i="2"/>
  <c r="CP239" i="2"/>
  <c r="CR239" i="2"/>
  <c r="CS239" i="2"/>
  <c r="CQ240" i="2"/>
  <c r="CP240" i="2"/>
  <c r="CR240" i="2"/>
  <c r="CS240" i="2"/>
  <c r="CQ241" i="2"/>
  <c r="CQ235" i="2"/>
  <c r="CP230" i="2"/>
  <c r="CR230" i="2"/>
  <c r="CS230" i="2"/>
  <c r="CQ231" i="2"/>
  <c r="CP231" i="2"/>
  <c r="CR231" i="2"/>
  <c r="CS231" i="2"/>
  <c r="CQ232" i="2"/>
  <c r="CP232" i="2"/>
  <c r="CR232" i="2"/>
  <c r="CS232" i="2"/>
  <c r="CQ233" i="2"/>
  <c r="CP233" i="2"/>
  <c r="CR233" i="2"/>
  <c r="CS233" i="2"/>
  <c r="CQ234" i="2"/>
  <c r="CQ228" i="2"/>
  <c r="CP223" i="2"/>
  <c r="CR223" i="2"/>
  <c r="CS223" i="2"/>
  <c r="CQ224" i="2"/>
  <c r="CP224" i="2"/>
  <c r="CR224" i="2"/>
  <c r="CS224" i="2"/>
  <c r="CQ225" i="2"/>
  <c r="CP225" i="2"/>
  <c r="CR225" i="2"/>
  <c r="CS225" i="2"/>
  <c r="CQ226" i="2"/>
  <c r="CP226" i="2"/>
  <c r="CR226" i="2"/>
  <c r="CS226" i="2"/>
  <c r="CQ227" i="2"/>
  <c r="CQ221" i="2"/>
  <c r="CP216" i="2"/>
  <c r="CR216" i="2"/>
  <c r="CS216" i="2"/>
  <c r="CQ217" i="2"/>
  <c r="CP217" i="2"/>
  <c r="CR217" i="2"/>
  <c r="CS217" i="2"/>
  <c r="CQ218" i="2"/>
  <c r="CP218" i="2"/>
  <c r="CR218" i="2"/>
  <c r="CS218" i="2"/>
  <c r="CQ219" i="2"/>
  <c r="CP219" i="2"/>
  <c r="CR219" i="2"/>
  <c r="CS219" i="2"/>
  <c r="CQ220" i="2"/>
  <c r="CA245" i="2"/>
  <c r="CA242" i="2"/>
  <c r="BZ237" i="2"/>
  <c r="CB237" i="2"/>
  <c r="CC237" i="2"/>
  <c r="CA238" i="2"/>
  <c r="BZ238" i="2"/>
  <c r="CB238" i="2"/>
  <c r="CC238" i="2"/>
  <c r="CA239" i="2"/>
  <c r="BZ239" i="2"/>
  <c r="CB239" i="2"/>
  <c r="CC239" i="2"/>
  <c r="CA240" i="2"/>
  <c r="BZ240" i="2"/>
  <c r="CB240" i="2"/>
  <c r="CC240" i="2"/>
  <c r="CA241" i="2"/>
  <c r="CA235" i="2"/>
  <c r="BZ230" i="2"/>
  <c r="CB230" i="2"/>
  <c r="CC230" i="2"/>
  <c r="CA231" i="2"/>
  <c r="BZ231" i="2"/>
  <c r="CB231" i="2"/>
  <c r="CC231" i="2"/>
  <c r="CA232" i="2"/>
  <c r="BZ232" i="2"/>
  <c r="CB232" i="2"/>
  <c r="CC232" i="2"/>
  <c r="CA233" i="2"/>
  <c r="BZ233" i="2"/>
  <c r="CB233" i="2"/>
  <c r="CC233" i="2"/>
  <c r="CA234" i="2"/>
  <c r="CA228" i="2"/>
  <c r="BZ223" i="2"/>
  <c r="CB223" i="2"/>
  <c r="CC223" i="2"/>
  <c r="CA224" i="2"/>
  <c r="BZ224" i="2"/>
  <c r="CB224" i="2"/>
  <c r="CC224" i="2"/>
  <c r="CA225" i="2"/>
  <c r="BZ225" i="2"/>
  <c r="CB225" i="2"/>
  <c r="CC225" i="2"/>
  <c r="CA226" i="2"/>
  <c r="BZ226" i="2"/>
  <c r="CB226" i="2"/>
  <c r="CC226" i="2"/>
  <c r="CA227" i="2"/>
  <c r="CA221" i="2"/>
  <c r="BZ216" i="2"/>
  <c r="CB216" i="2"/>
  <c r="CC216" i="2"/>
  <c r="CA217" i="2"/>
  <c r="BZ217" i="2"/>
  <c r="CB217" i="2"/>
  <c r="CC217" i="2"/>
  <c r="CA218" i="2"/>
  <c r="BZ218" i="2"/>
  <c r="CB218" i="2"/>
  <c r="CC218" i="2"/>
  <c r="CA219" i="2"/>
  <c r="BZ219" i="2"/>
  <c r="CB219" i="2"/>
  <c r="CC219" i="2"/>
  <c r="CA220" i="2"/>
  <c r="BK245" i="2"/>
  <c r="BK242" i="2"/>
  <c r="BJ237" i="2"/>
  <c r="BL237" i="2"/>
  <c r="BM237" i="2"/>
  <c r="BK238" i="2"/>
  <c r="BJ238" i="2"/>
  <c r="BL238" i="2"/>
  <c r="BM238" i="2"/>
  <c r="BK239" i="2"/>
  <c r="BJ239" i="2"/>
  <c r="BL239" i="2"/>
  <c r="BM239" i="2"/>
  <c r="BK240" i="2"/>
  <c r="BJ240" i="2"/>
  <c r="BL240" i="2"/>
  <c r="BM240" i="2"/>
  <c r="BK241" i="2"/>
  <c r="BK235" i="2"/>
  <c r="BJ230" i="2"/>
  <c r="BL230" i="2"/>
  <c r="BM230" i="2"/>
  <c r="BK231" i="2"/>
  <c r="BJ231" i="2"/>
  <c r="BL231" i="2"/>
  <c r="BM231" i="2"/>
  <c r="BK232" i="2"/>
  <c r="BJ232" i="2"/>
  <c r="BL232" i="2"/>
  <c r="BM232" i="2"/>
  <c r="BK233" i="2"/>
  <c r="BJ233" i="2"/>
  <c r="BL233" i="2"/>
  <c r="BM233" i="2"/>
  <c r="BK234" i="2"/>
  <c r="BK228" i="2"/>
  <c r="BJ223" i="2"/>
  <c r="BL223" i="2"/>
  <c r="BM223" i="2"/>
  <c r="BK224" i="2"/>
  <c r="BJ224" i="2"/>
  <c r="BL224" i="2"/>
  <c r="BM224" i="2"/>
  <c r="BK225" i="2"/>
  <c r="BJ225" i="2"/>
  <c r="BL225" i="2"/>
  <c r="BM225" i="2"/>
  <c r="BK226" i="2"/>
  <c r="BJ226" i="2"/>
  <c r="BL226" i="2"/>
  <c r="BM226" i="2"/>
  <c r="BK227" i="2"/>
  <c r="BK221" i="2"/>
  <c r="BJ216" i="2"/>
  <c r="BL216" i="2"/>
  <c r="BM216" i="2"/>
  <c r="BK217" i="2"/>
  <c r="BJ217" i="2"/>
  <c r="BL217" i="2"/>
  <c r="BM217" i="2"/>
  <c r="BK218" i="2"/>
  <c r="BJ218" i="2"/>
  <c r="BL218" i="2"/>
  <c r="BM218" i="2"/>
  <c r="BK219" i="2"/>
  <c r="BJ219" i="2"/>
  <c r="BL219" i="2"/>
  <c r="BM219" i="2"/>
  <c r="BK220" i="2"/>
  <c r="AU245" i="2"/>
  <c r="AU242" i="2"/>
  <c r="AT237" i="2"/>
  <c r="AV237" i="2"/>
  <c r="AW237" i="2"/>
  <c r="AU238" i="2"/>
  <c r="AT238" i="2"/>
  <c r="AV238" i="2"/>
  <c r="AW238" i="2"/>
  <c r="AU239" i="2"/>
  <c r="AT239" i="2"/>
  <c r="AV239" i="2"/>
  <c r="AW239" i="2"/>
  <c r="AU240" i="2"/>
  <c r="AT240" i="2"/>
  <c r="AV240" i="2"/>
  <c r="AW240" i="2"/>
  <c r="AU241" i="2"/>
  <c r="AU235" i="2"/>
  <c r="AT230" i="2"/>
  <c r="AV230" i="2"/>
  <c r="AW230" i="2"/>
  <c r="AU231" i="2"/>
  <c r="AT231" i="2"/>
  <c r="AV231" i="2"/>
  <c r="AW231" i="2"/>
  <c r="AU232" i="2"/>
  <c r="AT232" i="2"/>
  <c r="AV232" i="2"/>
  <c r="AW232" i="2"/>
  <c r="AU233" i="2"/>
  <c r="AT233" i="2"/>
  <c r="AV233" i="2"/>
  <c r="AW233" i="2"/>
  <c r="AU234" i="2"/>
  <c r="AU228" i="2"/>
  <c r="AT223" i="2"/>
  <c r="AV223" i="2"/>
  <c r="AW223" i="2"/>
  <c r="AU224" i="2"/>
  <c r="AT224" i="2"/>
  <c r="AV224" i="2"/>
  <c r="AW224" i="2"/>
  <c r="AU225" i="2"/>
  <c r="AT225" i="2"/>
  <c r="AV225" i="2"/>
  <c r="AW225" i="2"/>
  <c r="AU226" i="2"/>
  <c r="AT226" i="2"/>
  <c r="AV226" i="2"/>
  <c r="AW226" i="2"/>
  <c r="AU227" i="2"/>
  <c r="AU221" i="2"/>
  <c r="AT216" i="2"/>
  <c r="AV216" i="2"/>
  <c r="AW216" i="2"/>
  <c r="AU217" i="2"/>
  <c r="AT217" i="2"/>
  <c r="AV217" i="2"/>
  <c r="AW217" i="2"/>
  <c r="AU218" i="2"/>
  <c r="AT218" i="2"/>
  <c r="AV218" i="2"/>
  <c r="AW218" i="2"/>
  <c r="AU219" i="2"/>
  <c r="AT219" i="2"/>
  <c r="AV219" i="2"/>
  <c r="AW219" i="2"/>
  <c r="AU220" i="2"/>
  <c r="AE245" i="2"/>
  <c r="AE242" i="2"/>
  <c r="AD237" i="2"/>
  <c r="AF237" i="2"/>
  <c r="AG237" i="2"/>
  <c r="AE238" i="2"/>
  <c r="AD238" i="2"/>
  <c r="AF238" i="2"/>
  <c r="AG238" i="2"/>
  <c r="AE239" i="2"/>
  <c r="AD239" i="2"/>
  <c r="AF239" i="2"/>
  <c r="AG239" i="2"/>
  <c r="AE240" i="2"/>
  <c r="AD240" i="2"/>
  <c r="AF240" i="2"/>
  <c r="AG240" i="2"/>
  <c r="AE241" i="2"/>
  <c r="AE235" i="2"/>
  <c r="AD230" i="2"/>
  <c r="AF230" i="2"/>
  <c r="AG230" i="2"/>
  <c r="AE231" i="2"/>
  <c r="AD231" i="2"/>
  <c r="AF231" i="2"/>
  <c r="AG231" i="2"/>
  <c r="AE232" i="2"/>
  <c r="AD232" i="2"/>
  <c r="AF232" i="2"/>
  <c r="AG232" i="2"/>
  <c r="AE233" i="2"/>
  <c r="AD233" i="2"/>
  <c r="AF233" i="2"/>
  <c r="AG233" i="2"/>
  <c r="AE234" i="2"/>
  <c r="AE228" i="2"/>
  <c r="AD223" i="2"/>
  <c r="AF223" i="2"/>
  <c r="AG223" i="2"/>
  <c r="AE224" i="2"/>
  <c r="AD224" i="2"/>
  <c r="AF224" i="2"/>
  <c r="AG224" i="2"/>
  <c r="AE225" i="2"/>
  <c r="AD225" i="2"/>
  <c r="AF225" i="2"/>
  <c r="AG225" i="2"/>
  <c r="AE226" i="2"/>
  <c r="AD226" i="2"/>
  <c r="AF226" i="2"/>
  <c r="AG226" i="2"/>
  <c r="AE227" i="2"/>
  <c r="AE221" i="2"/>
  <c r="AD216" i="2"/>
  <c r="AF216" i="2"/>
  <c r="AG216" i="2"/>
  <c r="AE217" i="2"/>
  <c r="AD217" i="2"/>
  <c r="AF217" i="2"/>
  <c r="AG217" i="2"/>
  <c r="AE218" i="2"/>
  <c r="AD218" i="2"/>
  <c r="AF218" i="2"/>
  <c r="AG218" i="2"/>
  <c r="AE219" i="2"/>
  <c r="AD219" i="2"/>
  <c r="AF219" i="2"/>
  <c r="AG219" i="2"/>
  <c r="AE220" i="2"/>
  <c r="EJ181" i="2"/>
  <c r="EJ178" i="2"/>
  <c r="EJ171" i="2"/>
  <c r="EJ164" i="2"/>
  <c r="EJ157" i="2"/>
  <c r="DT181" i="2"/>
  <c r="DT178" i="2"/>
  <c r="DT171" i="2"/>
  <c r="DT164" i="2"/>
  <c r="DT157" i="2"/>
  <c r="DD181" i="2"/>
  <c r="DD178" i="2"/>
  <c r="DD171" i="2"/>
  <c r="DD164" i="2"/>
  <c r="DD157" i="2"/>
  <c r="CN181" i="2"/>
  <c r="CN178" i="2"/>
  <c r="CN171" i="2"/>
  <c r="CN164" i="2"/>
  <c r="CN157" i="2"/>
  <c r="BX181" i="2"/>
  <c r="BX178" i="2"/>
  <c r="BX171" i="2"/>
  <c r="BX164" i="2"/>
  <c r="BX157" i="2"/>
  <c r="BH181" i="2"/>
  <c r="BH178" i="2"/>
  <c r="BH171" i="2"/>
  <c r="BH164" i="2"/>
  <c r="BH157" i="2"/>
  <c r="H139" i="2"/>
  <c r="G139" i="2"/>
  <c r="H203" i="2"/>
  <c r="G203" i="2"/>
  <c r="H267" i="2"/>
  <c r="G267" i="2"/>
  <c r="K322" i="2"/>
  <c r="E322" i="2"/>
  <c r="N70" i="2"/>
  <c r="N71" i="9"/>
  <c r="N70" i="9"/>
  <c r="O175" i="9"/>
  <c r="N70" i="7"/>
  <c r="J376" i="7"/>
  <c r="L376" i="7"/>
  <c r="M376" i="7"/>
  <c r="H8" i="7"/>
  <c r="K377" i="7"/>
  <c r="J377" i="7"/>
  <c r="L377" i="7"/>
  <c r="M377" i="7"/>
  <c r="J8" i="7"/>
  <c r="J9" i="7"/>
  <c r="O176" i="9"/>
  <c r="F261" i="9"/>
  <c r="J91" i="9"/>
  <c r="J92" i="9"/>
  <c r="J93" i="9"/>
  <c r="J94" i="9"/>
  <c r="J95" i="9"/>
  <c r="J96" i="9"/>
  <c r="J97" i="9"/>
  <c r="J98" i="9"/>
  <c r="J99" i="9"/>
  <c r="J100" i="9"/>
  <c r="E87" i="9"/>
  <c r="K101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76" i="9"/>
  <c r="F170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00" i="9"/>
  <c r="L44" i="9"/>
  <c r="K258" i="9"/>
  <c r="E258" i="9"/>
  <c r="F262" i="9"/>
  <c r="J180" i="9"/>
  <c r="J181" i="9"/>
  <c r="J182" i="9"/>
  <c r="J183" i="9"/>
  <c r="J184" i="9"/>
  <c r="J185" i="9"/>
  <c r="J186" i="9"/>
  <c r="J187" i="9"/>
  <c r="J188" i="9"/>
  <c r="J18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09" i="9"/>
  <c r="D177" i="9"/>
  <c r="L45" i="9"/>
  <c r="E189" i="9"/>
  <c r="E180" i="9"/>
  <c r="E181" i="9"/>
  <c r="E182" i="9"/>
  <c r="E183" i="9"/>
  <c r="E184" i="9"/>
  <c r="E185" i="9"/>
  <c r="E186" i="9"/>
  <c r="E187" i="9"/>
  <c r="E188" i="9"/>
  <c r="J153" i="9"/>
  <c r="J152" i="9"/>
  <c r="J151" i="9"/>
  <c r="J150" i="9"/>
  <c r="J149" i="9"/>
  <c r="J148" i="9"/>
  <c r="J147" i="9"/>
  <c r="J146" i="9"/>
  <c r="J145" i="9"/>
  <c r="J142" i="9"/>
  <c r="J141" i="9"/>
  <c r="J140" i="9"/>
  <c r="J139" i="9"/>
  <c r="J138" i="9"/>
  <c r="J137" i="9"/>
  <c r="J136" i="9"/>
  <c r="J135" i="9"/>
  <c r="J134" i="9"/>
  <c r="J131" i="9"/>
  <c r="J130" i="9"/>
  <c r="J125" i="9"/>
  <c r="J124" i="9"/>
  <c r="J123" i="9"/>
  <c r="J121" i="9"/>
  <c r="J120" i="9"/>
  <c r="J119" i="9"/>
  <c r="J157" i="9"/>
  <c r="J158" i="9"/>
  <c r="N92" i="9"/>
  <c r="N91" i="9"/>
  <c r="P91" i="9"/>
  <c r="Q91" i="9"/>
  <c r="O92" i="9"/>
  <c r="P92" i="9"/>
  <c r="Q92" i="9"/>
  <c r="O93" i="9"/>
  <c r="N93" i="9"/>
  <c r="P93" i="9"/>
  <c r="Q93" i="9"/>
  <c r="O94" i="9"/>
  <c r="N94" i="9"/>
  <c r="P94" i="9"/>
  <c r="Q94" i="9"/>
  <c r="O95" i="9"/>
  <c r="N95" i="9"/>
  <c r="P95" i="9"/>
  <c r="Q95" i="9"/>
  <c r="O96" i="9"/>
  <c r="N96" i="9"/>
  <c r="P96" i="9"/>
  <c r="Q96" i="9"/>
  <c r="O97" i="9"/>
  <c r="N97" i="9"/>
  <c r="P97" i="9"/>
  <c r="Q97" i="9"/>
  <c r="O98" i="9"/>
  <c r="N98" i="9"/>
  <c r="P98" i="9"/>
  <c r="Q98" i="9"/>
  <c r="O99" i="9"/>
  <c r="N99" i="9"/>
  <c r="P99" i="9"/>
  <c r="Q99" i="9"/>
  <c r="O100" i="9"/>
  <c r="N100" i="9"/>
  <c r="P100" i="9"/>
  <c r="Q100" i="9"/>
  <c r="Q101" i="9"/>
  <c r="N91" i="7"/>
  <c r="P91" i="7"/>
  <c r="Q91" i="7"/>
  <c r="O92" i="7"/>
  <c r="N92" i="7"/>
  <c r="P92" i="7"/>
  <c r="Q92" i="7"/>
  <c r="O93" i="7"/>
  <c r="N93" i="7"/>
  <c r="P93" i="7"/>
  <c r="Q93" i="7"/>
  <c r="O94" i="7"/>
  <c r="N94" i="7"/>
  <c r="P94" i="7"/>
  <c r="Q94" i="7"/>
  <c r="O95" i="7"/>
  <c r="N95" i="7"/>
  <c r="P95" i="7"/>
  <c r="Q95" i="7"/>
  <c r="O96" i="7"/>
  <c r="N96" i="7"/>
  <c r="P96" i="7"/>
  <c r="Q96" i="7"/>
  <c r="O97" i="7"/>
  <c r="N97" i="7"/>
  <c r="P97" i="7"/>
  <c r="Q97" i="7"/>
  <c r="O98" i="7"/>
  <c r="N98" i="7"/>
  <c r="P98" i="7"/>
  <c r="Q98" i="7"/>
  <c r="O99" i="7"/>
  <c r="N99" i="7"/>
  <c r="P99" i="7"/>
  <c r="Q99" i="7"/>
  <c r="O100" i="7"/>
  <c r="N100" i="7"/>
  <c r="P100" i="7"/>
  <c r="Q100" i="7"/>
  <c r="O101" i="7"/>
  <c r="N101" i="7"/>
  <c r="P101" i="7"/>
  <c r="Q101" i="7"/>
  <c r="O102" i="7"/>
  <c r="N102" i="7"/>
  <c r="P102" i="7"/>
  <c r="Q102" i="7"/>
  <c r="O103" i="7"/>
  <c r="N103" i="7"/>
  <c r="P103" i="7"/>
  <c r="Q103" i="7"/>
  <c r="O104" i="7"/>
  <c r="N104" i="7"/>
  <c r="P104" i="7"/>
  <c r="Q104" i="7"/>
  <c r="O105" i="7"/>
  <c r="N105" i="7"/>
  <c r="P105" i="7"/>
  <c r="Q105" i="7"/>
  <c r="O106" i="7"/>
  <c r="N106" i="7"/>
  <c r="P106" i="7"/>
  <c r="Q106" i="7"/>
  <c r="O107" i="7"/>
  <c r="N107" i="7"/>
  <c r="P107" i="7"/>
  <c r="Q107" i="7"/>
  <c r="O108" i="7"/>
  <c r="N108" i="7"/>
  <c r="P108" i="7"/>
  <c r="Q108" i="7"/>
  <c r="O109" i="7"/>
  <c r="N109" i="7"/>
  <c r="P109" i="7"/>
  <c r="Q109" i="7"/>
  <c r="O110" i="7"/>
  <c r="N110" i="7"/>
  <c r="P110" i="7"/>
  <c r="Q110" i="7"/>
  <c r="Q111" i="7"/>
  <c r="O101" i="9"/>
  <c r="P101" i="9"/>
  <c r="J190" i="9"/>
  <c r="E190" i="9"/>
  <c r="D190" i="9"/>
  <c r="C190" i="9"/>
  <c r="F169" i="9"/>
  <c r="K167" i="9"/>
  <c r="E167" i="9"/>
  <c r="E91" i="9"/>
  <c r="N101" i="9"/>
  <c r="L101" i="9"/>
  <c r="J101" i="9"/>
  <c r="I101" i="9"/>
  <c r="F101" i="9"/>
  <c r="H101" i="9"/>
  <c r="G101" i="9"/>
  <c r="E92" i="9"/>
  <c r="E93" i="9"/>
  <c r="E94" i="9"/>
  <c r="E95" i="9"/>
  <c r="E96" i="9"/>
  <c r="E97" i="9"/>
  <c r="E98" i="9"/>
  <c r="E99" i="9"/>
  <c r="E100" i="9"/>
  <c r="E101" i="9"/>
  <c r="D101" i="9"/>
  <c r="C101" i="9"/>
  <c r="M76" i="9"/>
  <c r="M78" i="9"/>
  <c r="E78" i="9"/>
  <c r="F63" i="9"/>
  <c r="F9" i="9"/>
  <c r="E22" i="9"/>
  <c r="E12" i="9"/>
  <c r="J9" i="9"/>
  <c r="H9" i="9"/>
  <c r="F6" i="9"/>
  <c r="L44" i="7"/>
  <c r="L45" i="7"/>
  <c r="EL189" i="7"/>
  <c r="EN189" i="7"/>
  <c r="EO189" i="7"/>
  <c r="EM190" i="7"/>
  <c r="EL190" i="7"/>
  <c r="EN190" i="7"/>
  <c r="EO190" i="7"/>
  <c r="EM191" i="7"/>
  <c r="EL191" i="7"/>
  <c r="EN191" i="7"/>
  <c r="EO191" i="7"/>
  <c r="EM192" i="7"/>
  <c r="EL192" i="7"/>
  <c r="EN192" i="7"/>
  <c r="EO192" i="7"/>
  <c r="EM193" i="7"/>
  <c r="EL193" i="7"/>
  <c r="EN193" i="7"/>
  <c r="EO193" i="7"/>
  <c r="EM194" i="7"/>
  <c r="EL194" i="7"/>
  <c r="EN194" i="7"/>
  <c r="EO194" i="7"/>
  <c r="EM195" i="7"/>
  <c r="EL195" i="7"/>
  <c r="EN195" i="7"/>
  <c r="EO195" i="7"/>
  <c r="EM196" i="7"/>
  <c r="EL196" i="7"/>
  <c r="EN196" i="7"/>
  <c r="EO196" i="7"/>
  <c r="EM197" i="7"/>
  <c r="EL197" i="7"/>
  <c r="EN197" i="7"/>
  <c r="EO197" i="7"/>
  <c r="EM198" i="7"/>
  <c r="EL198" i="7"/>
  <c r="EN198" i="7"/>
  <c r="EO198" i="7"/>
  <c r="EM199" i="7"/>
  <c r="EL199" i="7"/>
  <c r="EN199" i="7"/>
  <c r="EO199" i="7"/>
  <c r="EM200" i="7"/>
  <c r="EL200" i="7"/>
  <c r="EN200" i="7"/>
  <c r="EO200" i="7"/>
  <c r="EM201" i="7"/>
  <c r="EL201" i="7"/>
  <c r="EN201" i="7"/>
  <c r="EO201" i="7"/>
  <c r="EM202" i="7"/>
  <c r="EL202" i="7"/>
  <c r="EN202" i="7"/>
  <c r="EO202" i="7"/>
  <c r="EM203" i="7"/>
  <c r="EL203" i="7"/>
  <c r="EN203" i="7"/>
  <c r="EO203" i="7"/>
  <c r="EM204" i="7"/>
  <c r="EL204" i="7"/>
  <c r="EN204" i="7"/>
  <c r="EO204" i="7"/>
  <c r="EM205" i="7"/>
  <c r="EL205" i="7"/>
  <c r="EN205" i="7"/>
  <c r="EO205" i="7"/>
  <c r="EM206" i="7"/>
  <c r="EL206" i="7"/>
  <c r="EN206" i="7"/>
  <c r="EO206" i="7"/>
  <c r="EM207" i="7"/>
  <c r="EL207" i="7"/>
  <c r="EN207" i="7"/>
  <c r="EO207" i="7"/>
  <c r="EM208" i="7"/>
  <c r="EL208" i="7"/>
  <c r="EN208" i="7"/>
  <c r="EO208" i="7"/>
  <c r="EO209" i="7"/>
  <c r="EM209" i="7"/>
  <c r="EN209" i="7"/>
  <c r="EL167" i="7"/>
  <c r="EN167" i="7"/>
  <c r="EO167" i="7"/>
  <c r="EM168" i="7"/>
  <c r="EL168" i="7"/>
  <c r="EN168" i="7"/>
  <c r="EO168" i="7"/>
  <c r="EM169" i="7"/>
  <c r="EL169" i="7"/>
  <c r="EN169" i="7"/>
  <c r="EO169" i="7"/>
  <c r="EM170" i="7"/>
  <c r="EL170" i="7"/>
  <c r="EN170" i="7"/>
  <c r="EO170" i="7"/>
  <c r="EM171" i="7"/>
  <c r="EL171" i="7"/>
  <c r="EN171" i="7"/>
  <c r="EO171" i="7"/>
  <c r="EM172" i="7"/>
  <c r="EL172" i="7"/>
  <c r="EN172" i="7"/>
  <c r="EO172" i="7"/>
  <c r="EM173" i="7"/>
  <c r="EL173" i="7"/>
  <c r="EN173" i="7"/>
  <c r="EO173" i="7"/>
  <c r="EM174" i="7"/>
  <c r="EL174" i="7"/>
  <c r="EN174" i="7"/>
  <c r="EO174" i="7"/>
  <c r="EM175" i="7"/>
  <c r="EL175" i="7"/>
  <c r="EN175" i="7"/>
  <c r="EO175" i="7"/>
  <c r="EM176" i="7"/>
  <c r="EL176" i="7"/>
  <c r="EN176" i="7"/>
  <c r="EO176" i="7"/>
  <c r="EM177" i="7"/>
  <c r="EL177" i="7"/>
  <c r="EN177" i="7"/>
  <c r="EO177" i="7"/>
  <c r="EM178" i="7"/>
  <c r="EL178" i="7"/>
  <c r="EN178" i="7"/>
  <c r="EO178" i="7"/>
  <c r="EM179" i="7"/>
  <c r="EL179" i="7"/>
  <c r="EN179" i="7"/>
  <c r="EO179" i="7"/>
  <c r="EM180" i="7"/>
  <c r="EL180" i="7"/>
  <c r="EN180" i="7"/>
  <c r="EO180" i="7"/>
  <c r="EM181" i="7"/>
  <c r="EL181" i="7"/>
  <c r="EN181" i="7"/>
  <c r="EO181" i="7"/>
  <c r="EM182" i="7"/>
  <c r="EL182" i="7"/>
  <c r="EN182" i="7"/>
  <c r="EO182" i="7"/>
  <c r="EM183" i="7"/>
  <c r="EL183" i="7"/>
  <c r="EN183" i="7"/>
  <c r="EO183" i="7"/>
  <c r="EM184" i="7"/>
  <c r="EL184" i="7"/>
  <c r="EN184" i="7"/>
  <c r="EO184" i="7"/>
  <c r="EM185" i="7"/>
  <c r="EL185" i="7"/>
  <c r="EN185" i="7"/>
  <c r="EO185" i="7"/>
  <c r="EM186" i="7"/>
  <c r="EL186" i="7"/>
  <c r="EN186" i="7"/>
  <c r="EO186" i="7"/>
  <c r="EO187" i="7"/>
  <c r="EM187" i="7"/>
  <c r="EN187" i="7"/>
  <c r="DV189" i="7"/>
  <c r="DX189" i="7"/>
  <c r="DY189" i="7"/>
  <c r="DW190" i="7"/>
  <c r="DV190" i="7"/>
  <c r="DX190" i="7"/>
  <c r="DY190" i="7"/>
  <c r="DW191" i="7"/>
  <c r="DV191" i="7"/>
  <c r="DX191" i="7"/>
  <c r="DY191" i="7"/>
  <c r="DW192" i="7"/>
  <c r="DV192" i="7"/>
  <c r="DX192" i="7"/>
  <c r="DY192" i="7"/>
  <c r="DW193" i="7"/>
  <c r="DV193" i="7"/>
  <c r="DX193" i="7"/>
  <c r="DY193" i="7"/>
  <c r="DW194" i="7"/>
  <c r="DV194" i="7"/>
  <c r="DX194" i="7"/>
  <c r="DY194" i="7"/>
  <c r="DW195" i="7"/>
  <c r="DV195" i="7"/>
  <c r="DX195" i="7"/>
  <c r="DY195" i="7"/>
  <c r="DW196" i="7"/>
  <c r="DV196" i="7"/>
  <c r="DX196" i="7"/>
  <c r="DY196" i="7"/>
  <c r="DW197" i="7"/>
  <c r="DV197" i="7"/>
  <c r="DX197" i="7"/>
  <c r="DY197" i="7"/>
  <c r="DW198" i="7"/>
  <c r="DV198" i="7"/>
  <c r="DX198" i="7"/>
  <c r="DY198" i="7"/>
  <c r="DW199" i="7"/>
  <c r="DV199" i="7"/>
  <c r="DX199" i="7"/>
  <c r="DY199" i="7"/>
  <c r="DW200" i="7"/>
  <c r="DV200" i="7"/>
  <c r="DX200" i="7"/>
  <c r="DY200" i="7"/>
  <c r="DW201" i="7"/>
  <c r="DV201" i="7"/>
  <c r="DX201" i="7"/>
  <c r="DY201" i="7"/>
  <c r="DW202" i="7"/>
  <c r="DV202" i="7"/>
  <c r="DX202" i="7"/>
  <c r="DY202" i="7"/>
  <c r="DW203" i="7"/>
  <c r="DV203" i="7"/>
  <c r="DX203" i="7"/>
  <c r="DY203" i="7"/>
  <c r="DW204" i="7"/>
  <c r="DV204" i="7"/>
  <c r="DX204" i="7"/>
  <c r="DY204" i="7"/>
  <c r="DW205" i="7"/>
  <c r="DV205" i="7"/>
  <c r="DX205" i="7"/>
  <c r="DY205" i="7"/>
  <c r="DW206" i="7"/>
  <c r="DV206" i="7"/>
  <c r="DX206" i="7"/>
  <c r="DY206" i="7"/>
  <c r="DW207" i="7"/>
  <c r="DV207" i="7"/>
  <c r="DX207" i="7"/>
  <c r="DY207" i="7"/>
  <c r="DW208" i="7"/>
  <c r="DV208" i="7"/>
  <c r="DX208" i="7"/>
  <c r="DY208" i="7"/>
  <c r="DY209" i="7"/>
  <c r="DW209" i="7"/>
  <c r="DX209" i="7"/>
  <c r="DV167" i="7"/>
  <c r="DX167" i="7"/>
  <c r="DY167" i="7"/>
  <c r="DW168" i="7"/>
  <c r="DV168" i="7"/>
  <c r="DX168" i="7"/>
  <c r="DY168" i="7"/>
  <c r="DW169" i="7"/>
  <c r="DV169" i="7"/>
  <c r="DX169" i="7"/>
  <c r="DY169" i="7"/>
  <c r="DW170" i="7"/>
  <c r="DV170" i="7"/>
  <c r="DX170" i="7"/>
  <c r="DY170" i="7"/>
  <c r="DW171" i="7"/>
  <c r="DV171" i="7"/>
  <c r="DX171" i="7"/>
  <c r="DY171" i="7"/>
  <c r="DW172" i="7"/>
  <c r="DV172" i="7"/>
  <c r="DX172" i="7"/>
  <c r="DY172" i="7"/>
  <c r="DW173" i="7"/>
  <c r="DV173" i="7"/>
  <c r="DX173" i="7"/>
  <c r="DY173" i="7"/>
  <c r="DW174" i="7"/>
  <c r="DV174" i="7"/>
  <c r="DX174" i="7"/>
  <c r="DY174" i="7"/>
  <c r="DW175" i="7"/>
  <c r="DV175" i="7"/>
  <c r="DX175" i="7"/>
  <c r="DY175" i="7"/>
  <c r="DW176" i="7"/>
  <c r="DV176" i="7"/>
  <c r="DX176" i="7"/>
  <c r="DY176" i="7"/>
  <c r="DW177" i="7"/>
  <c r="DV177" i="7"/>
  <c r="DX177" i="7"/>
  <c r="DY177" i="7"/>
  <c r="DW178" i="7"/>
  <c r="DV178" i="7"/>
  <c r="DX178" i="7"/>
  <c r="DY178" i="7"/>
  <c r="DW179" i="7"/>
  <c r="DV179" i="7"/>
  <c r="DX179" i="7"/>
  <c r="DY179" i="7"/>
  <c r="DW180" i="7"/>
  <c r="DV180" i="7"/>
  <c r="DX180" i="7"/>
  <c r="DY180" i="7"/>
  <c r="DW181" i="7"/>
  <c r="DV181" i="7"/>
  <c r="DX181" i="7"/>
  <c r="DY181" i="7"/>
  <c r="DW182" i="7"/>
  <c r="DV182" i="7"/>
  <c r="DX182" i="7"/>
  <c r="DY182" i="7"/>
  <c r="DW183" i="7"/>
  <c r="DV183" i="7"/>
  <c r="DX183" i="7"/>
  <c r="DY183" i="7"/>
  <c r="DW184" i="7"/>
  <c r="DV184" i="7"/>
  <c r="DX184" i="7"/>
  <c r="DY184" i="7"/>
  <c r="DW185" i="7"/>
  <c r="DV185" i="7"/>
  <c r="DX185" i="7"/>
  <c r="DY185" i="7"/>
  <c r="DW186" i="7"/>
  <c r="DV186" i="7"/>
  <c r="DX186" i="7"/>
  <c r="DY186" i="7"/>
  <c r="DY187" i="7"/>
  <c r="DW187" i="7"/>
  <c r="DX187" i="7"/>
  <c r="DF189" i="7"/>
  <c r="DH189" i="7"/>
  <c r="DI189" i="7"/>
  <c r="DG190" i="7"/>
  <c r="DF190" i="7"/>
  <c r="DH190" i="7"/>
  <c r="DI190" i="7"/>
  <c r="DG191" i="7"/>
  <c r="DF191" i="7"/>
  <c r="DH191" i="7"/>
  <c r="DI191" i="7"/>
  <c r="DG192" i="7"/>
  <c r="DF192" i="7"/>
  <c r="DH192" i="7"/>
  <c r="DI192" i="7"/>
  <c r="DG193" i="7"/>
  <c r="DF193" i="7"/>
  <c r="DH193" i="7"/>
  <c r="DI193" i="7"/>
  <c r="DG194" i="7"/>
  <c r="DF194" i="7"/>
  <c r="DH194" i="7"/>
  <c r="DI194" i="7"/>
  <c r="DG195" i="7"/>
  <c r="DF195" i="7"/>
  <c r="DH195" i="7"/>
  <c r="DI195" i="7"/>
  <c r="DG196" i="7"/>
  <c r="DF196" i="7"/>
  <c r="DH196" i="7"/>
  <c r="DI196" i="7"/>
  <c r="DG197" i="7"/>
  <c r="DF197" i="7"/>
  <c r="DH197" i="7"/>
  <c r="DI197" i="7"/>
  <c r="DG198" i="7"/>
  <c r="DF198" i="7"/>
  <c r="DH198" i="7"/>
  <c r="DI198" i="7"/>
  <c r="DG199" i="7"/>
  <c r="DF199" i="7"/>
  <c r="DH199" i="7"/>
  <c r="DI199" i="7"/>
  <c r="DG200" i="7"/>
  <c r="DF200" i="7"/>
  <c r="DH200" i="7"/>
  <c r="DI200" i="7"/>
  <c r="DG201" i="7"/>
  <c r="DF201" i="7"/>
  <c r="DH201" i="7"/>
  <c r="DI201" i="7"/>
  <c r="DG202" i="7"/>
  <c r="DF202" i="7"/>
  <c r="DH202" i="7"/>
  <c r="DI202" i="7"/>
  <c r="DG203" i="7"/>
  <c r="DF203" i="7"/>
  <c r="DH203" i="7"/>
  <c r="DI203" i="7"/>
  <c r="DG204" i="7"/>
  <c r="DF204" i="7"/>
  <c r="DH204" i="7"/>
  <c r="DI204" i="7"/>
  <c r="DG205" i="7"/>
  <c r="DF205" i="7"/>
  <c r="DH205" i="7"/>
  <c r="DI205" i="7"/>
  <c r="DG206" i="7"/>
  <c r="DF206" i="7"/>
  <c r="DH206" i="7"/>
  <c r="DI206" i="7"/>
  <c r="DG207" i="7"/>
  <c r="DF207" i="7"/>
  <c r="DH207" i="7"/>
  <c r="DI207" i="7"/>
  <c r="DG208" i="7"/>
  <c r="DF208" i="7"/>
  <c r="DH208" i="7"/>
  <c r="DI208" i="7"/>
  <c r="DI209" i="7"/>
  <c r="DG209" i="7"/>
  <c r="DH209" i="7"/>
  <c r="DF167" i="7"/>
  <c r="DH167" i="7"/>
  <c r="DI167" i="7"/>
  <c r="DG168" i="7"/>
  <c r="DF168" i="7"/>
  <c r="DH168" i="7"/>
  <c r="DI168" i="7"/>
  <c r="DG169" i="7"/>
  <c r="DF169" i="7"/>
  <c r="DH169" i="7"/>
  <c r="DI169" i="7"/>
  <c r="DG170" i="7"/>
  <c r="DF170" i="7"/>
  <c r="DH170" i="7"/>
  <c r="DI170" i="7"/>
  <c r="DG171" i="7"/>
  <c r="DF171" i="7"/>
  <c r="DH171" i="7"/>
  <c r="DI171" i="7"/>
  <c r="DG172" i="7"/>
  <c r="DF172" i="7"/>
  <c r="DH172" i="7"/>
  <c r="DI172" i="7"/>
  <c r="DG173" i="7"/>
  <c r="DF173" i="7"/>
  <c r="DH173" i="7"/>
  <c r="DI173" i="7"/>
  <c r="DG174" i="7"/>
  <c r="DF174" i="7"/>
  <c r="DH174" i="7"/>
  <c r="DI174" i="7"/>
  <c r="DG175" i="7"/>
  <c r="DF175" i="7"/>
  <c r="DH175" i="7"/>
  <c r="DI175" i="7"/>
  <c r="DG176" i="7"/>
  <c r="DF176" i="7"/>
  <c r="DH176" i="7"/>
  <c r="DI176" i="7"/>
  <c r="DG177" i="7"/>
  <c r="DF177" i="7"/>
  <c r="DH177" i="7"/>
  <c r="DI177" i="7"/>
  <c r="DG178" i="7"/>
  <c r="DF178" i="7"/>
  <c r="DH178" i="7"/>
  <c r="DI178" i="7"/>
  <c r="DG179" i="7"/>
  <c r="DF179" i="7"/>
  <c r="DH179" i="7"/>
  <c r="DI179" i="7"/>
  <c r="DG180" i="7"/>
  <c r="DF180" i="7"/>
  <c r="DH180" i="7"/>
  <c r="DI180" i="7"/>
  <c r="DG181" i="7"/>
  <c r="DF181" i="7"/>
  <c r="DH181" i="7"/>
  <c r="DI181" i="7"/>
  <c r="DG182" i="7"/>
  <c r="DF182" i="7"/>
  <c r="DH182" i="7"/>
  <c r="DI182" i="7"/>
  <c r="DG183" i="7"/>
  <c r="DF183" i="7"/>
  <c r="DH183" i="7"/>
  <c r="DI183" i="7"/>
  <c r="DG184" i="7"/>
  <c r="DF184" i="7"/>
  <c r="DH184" i="7"/>
  <c r="DI184" i="7"/>
  <c r="DG185" i="7"/>
  <c r="DF185" i="7"/>
  <c r="DH185" i="7"/>
  <c r="DI185" i="7"/>
  <c r="DG186" i="7"/>
  <c r="DF186" i="7"/>
  <c r="DH186" i="7"/>
  <c r="DI186" i="7"/>
  <c r="DI187" i="7"/>
  <c r="DG187" i="7"/>
  <c r="DH187" i="7"/>
  <c r="CP189" i="7"/>
  <c r="CR189" i="7"/>
  <c r="CS189" i="7"/>
  <c r="CQ190" i="7"/>
  <c r="CP190" i="7"/>
  <c r="CR190" i="7"/>
  <c r="CS190" i="7"/>
  <c r="CQ191" i="7"/>
  <c r="CP191" i="7"/>
  <c r="CR191" i="7"/>
  <c r="CS191" i="7"/>
  <c r="CQ192" i="7"/>
  <c r="CP192" i="7"/>
  <c r="CR192" i="7"/>
  <c r="CS192" i="7"/>
  <c r="CQ193" i="7"/>
  <c r="CP193" i="7"/>
  <c r="CR193" i="7"/>
  <c r="CS193" i="7"/>
  <c r="CQ194" i="7"/>
  <c r="CP194" i="7"/>
  <c r="CR194" i="7"/>
  <c r="CS194" i="7"/>
  <c r="CQ195" i="7"/>
  <c r="CP195" i="7"/>
  <c r="CR195" i="7"/>
  <c r="CS195" i="7"/>
  <c r="CQ196" i="7"/>
  <c r="CP196" i="7"/>
  <c r="CR196" i="7"/>
  <c r="CS196" i="7"/>
  <c r="CQ197" i="7"/>
  <c r="CP197" i="7"/>
  <c r="CR197" i="7"/>
  <c r="CS197" i="7"/>
  <c r="CQ198" i="7"/>
  <c r="CP198" i="7"/>
  <c r="CR198" i="7"/>
  <c r="CS198" i="7"/>
  <c r="CQ199" i="7"/>
  <c r="CP199" i="7"/>
  <c r="CR199" i="7"/>
  <c r="CS199" i="7"/>
  <c r="CQ200" i="7"/>
  <c r="CP200" i="7"/>
  <c r="CR200" i="7"/>
  <c r="CS200" i="7"/>
  <c r="CQ201" i="7"/>
  <c r="CP201" i="7"/>
  <c r="CR201" i="7"/>
  <c r="CS201" i="7"/>
  <c r="CQ202" i="7"/>
  <c r="CP202" i="7"/>
  <c r="CR202" i="7"/>
  <c r="CS202" i="7"/>
  <c r="CQ203" i="7"/>
  <c r="CP203" i="7"/>
  <c r="CR203" i="7"/>
  <c r="CS203" i="7"/>
  <c r="CQ204" i="7"/>
  <c r="CP204" i="7"/>
  <c r="CR204" i="7"/>
  <c r="CS204" i="7"/>
  <c r="CQ205" i="7"/>
  <c r="CP205" i="7"/>
  <c r="CR205" i="7"/>
  <c r="CS205" i="7"/>
  <c r="CQ206" i="7"/>
  <c r="CP206" i="7"/>
  <c r="CR206" i="7"/>
  <c r="CS206" i="7"/>
  <c r="CQ207" i="7"/>
  <c r="CP207" i="7"/>
  <c r="CR207" i="7"/>
  <c r="CS207" i="7"/>
  <c r="CQ208" i="7"/>
  <c r="CP208" i="7"/>
  <c r="CR208" i="7"/>
  <c r="CS208" i="7"/>
  <c r="CS209" i="7"/>
  <c r="CQ209" i="7"/>
  <c r="CR209" i="7"/>
  <c r="CP167" i="7"/>
  <c r="CR167" i="7"/>
  <c r="CS167" i="7"/>
  <c r="CQ168" i="7"/>
  <c r="CP168" i="7"/>
  <c r="CR168" i="7"/>
  <c r="CS168" i="7"/>
  <c r="CQ169" i="7"/>
  <c r="CP169" i="7"/>
  <c r="CR169" i="7"/>
  <c r="CS169" i="7"/>
  <c r="CQ170" i="7"/>
  <c r="CP170" i="7"/>
  <c r="CR170" i="7"/>
  <c r="CS170" i="7"/>
  <c r="CQ171" i="7"/>
  <c r="CP171" i="7"/>
  <c r="CR171" i="7"/>
  <c r="CS171" i="7"/>
  <c r="CQ172" i="7"/>
  <c r="CP172" i="7"/>
  <c r="CR172" i="7"/>
  <c r="CS172" i="7"/>
  <c r="CQ173" i="7"/>
  <c r="CP173" i="7"/>
  <c r="CR173" i="7"/>
  <c r="CS173" i="7"/>
  <c r="CQ174" i="7"/>
  <c r="CP174" i="7"/>
  <c r="CR174" i="7"/>
  <c r="CS174" i="7"/>
  <c r="CQ175" i="7"/>
  <c r="CP175" i="7"/>
  <c r="CR175" i="7"/>
  <c r="CS175" i="7"/>
  <c r="CQ176" i="7"/>
  <c r="CP176" i="7"/>
  <c r="CR176" i="7"/>
  <c r="CS176" i="7"/>
  <c r="CQ177" i="7"/>
  <c r="CP177" i="7"/>
  <c r="CR177" i="7"/>
  <c r="CS177" i="7"/>
  <c r="CQ178" i="7"/>
  <c r="CP178" i="7"/>
  <c r="CR178" i="7"/>
  <c r="CS178" i="7"/>
  <c r="CQ179" i="7"/>
  <c r="CP179" i="7"/>
  <c r="CR179" i="7"/>
  <c r="CS179" i="7"/>
  <c r="CQ180" i="7"/>
  <c r="CP180" i="7"/>
  <c r="CR180" i="7"/>
  <c r="CS180" i="7"/>
  <c r="CQ181" i="7"/>
  <c r="CP181" i="7"/>
  <c r="CR181" i="7"/>
  <c r="CS181" i="7"/>
  <c r="CQ182" i="7"/>
  <c r="CP182" i="7"/>
  <c r="CR182" i="7"/>
  <c r="CS182" i="7"/>
  <c r="CQ183" i="7"/>
  <c r="CP183" i="7"/>
  <c r="CR183" i="7"/>
  <c r="CS183" i="7"/>
  <c r="CQ184" i="7"/>
  <c r="CP184" i="7"/>
  <c r="CR184" i="7"/>
  <c r="CS184" i="7"/>
  <c r="CQ185" i="7"/>
  <c r="CP185" i="7"/>
  <c r="CR185" i="7"/>
  <c r="CS185" i="7"/>
  <c r="CQ186" i="7"/>
  <c r="CP186" i="7"/>
  <c r="CR186" i="7"/>
  <c r="CS186" i="7"/>
  <c r="CS187" i="7"/>
  <c r="CQ187" i="7"/>
  <c r="CR187" i="7"/>
  <c r="BZ189" i="7"/>
  <c r="CB189" i="7"/>
  <c r="CC189" i="7"/>
  <c r="CA190" i="7"/>
  <c r="BZ190" i="7"/>
  <c r="CB190" i="7"/>
  <c r="CC190" i="7"/>
  <c r="CA191" i="7"/>
  <c r="BZ191" i="7"/>
  <c r="CB191" i="7"/>
  <c r="CC191" i="7"/>
  <c r="CA192" i="7"/>
  <c r="BZ192" i="7"/>
  <c r="CB192" i="7"/>
  <c r="CC192" i="7"/>
  <c r="CA193" i="7"/>
  <c r="BZ193" i="7"/>
  <c r="CB193" i="7"/>
  <c r="CC193" i="7"/>
  <c r="CA194" i="7"/>
  <c r="BZ194" i="7"/>
  <c r="CB194" i="7"/>
  <c r="CC194" i="7"/>
  <c r="CA195" i="7"/>
  <c r="BZ195" i="7"/>
  <c r="CB195" i="7"/>
  <c r="CC195" i="7"/>
  <c r="CA196" i="7"/>
  <c r="BZ196" i="7"/>
  <c r="CB196" i="7"/>
  <c r="CC196" i="7"/>
  <c r="CA197" i="7"/>
  <c r="BZ197" i="7"/>
  <c r="CB197" i="7"/>
  <c r="CC197" i="7"/>
  <c r="CA198" i="7"/>
  <c r="BZ198" i="7"/>
  <c r="CB198" i="7"/>
  <c r="CC198" i="7"/>
  <c r="CA199" i="7"/>
  <c r="BZ199" i="7"/>
  <c r="CB199" i="7"/>
  <c r="CC199" i="7"/>
  <c r="CA200" i="7"/>
  <c r="BZ200" i="7"/>
  <c r="CB200" i="7"/>
  <c r="CC200" i="7"/>
  <c r="CA201" i="7"/>
  <c r="BZ201" i="7"/>
  <c r="CB201" i="7"/>
  <c r="CC201" i="7"/>
  <c r="CA202" i="7"/>
  <c r="BZ202" i="7"/>
  <c r="CB202" i="7"/>
  <c r="CC202" i="7"/>
  <c r="CA203" i="7"/>
  <c r="BZ203" i="7"/>
  <c r="CB203" i="7"/>
  <c r="CC203" i="7"/>
  <c r="CA204" i="7"/>
  <c r="BZ204" i="7"/>
  <c r="CB204" i="7"/>
  <c r="CC204" i="7"/>
  <c r="CA205" i="7"/>
  <c r="BZ205" i="7"/>
  <c r="CB205" i="7"/>
  <c r="CC205" i="7"/>
  <c r="CA206" i="7"/>
  <c r="BZ206" i="7"/>
  <c r="CB206" i="7"/>
  <c r="CC206" i="7"/>
  <c r="CA207" i="7"/>
  <c r="BZ207" i="7"/>
  <c r="CB207" i="7"/>
  <c r="CC207" i="7"/>
  <c r="CA208" i="7"/>
  <c r="BZ208" i="7"/>
  <c r="CB208" i="7"/>
  <c r="CC208" i="7"/>
  <c r="CC209" i="7"/>
  <c r="CA209" i="7"/>
  <c r="CB209" i="7"/>
  <c r="BZ167" i="7"/>
  <c r="CB167" i="7"/>
  <c r="CC167" i="7"/>
  <c r="CA168" i="7"/>
  <c r="BZ168" i="7"/>
  <c r="CB168" i="7"/>
  <c r="CC168" i="7"/>
  <c r="CA169" i="7"/>
  <c r="BZ169" i="7"/>
  <c r="CB169" i="7"/>
  <c r="CC169" i="7"/>
  <c r="CA170" i="7"/>
  <c r="BZ170" i="7"/>
  <c r="CB170" i="7"/>
  <c r="CC170" i="7"/>
  <c r="CA171" i="7"/>
  <c r="BZ171" i="7"/>
  <c r="CB171" i="7"/>
  <c r="CC171" i="7"/>
  <c r="CA172" i="7"/>
  <c r="BZ172" i="7"/>
  <c r="CB172" i="7"/>
  <c r="CC172" i="7"/>
  <c r="CA173" i="7"/>
  <c r="BZ173" i="7"/>
  <c r="CB173" i="7"/>
  <c r="CC173" i="7"/>
  <c r="CA174" i="7"/>
  <c r="BZ174" i="7"/>
  <c r="CB174" i="7"/>
  <c r="CC174" i="7"/>
  <c r="CA175" i="7"/>
  <c r="BZ175" i="7"/>
  <c r="CB175" i="7"/>
  <c r="CC175" i="7"/>
  <c r="CA176" i="7"/>
  <c r="BZ176" i="7"/>
  <c r="CB176" i="7"/>
  <c r="CC176" i="7"/>
  <c r="CA177" i="7"/>
  <c r="BZ177" i="7"/>
  <c r="CB177" i="7"/>
  <c r="CC177" i="7"/>
  <c r="CA178" i="7"/>
  <c r="BZ178" i="7"/>
  <c r="CB178" i="7"/>
  <c r="CC178" i="7"/>
  <c r="CA179" i="7"/>
  <c r="BZ179" i="7"/>
  <c r="CB179" i="7"/>
  <c r="CC179" i="7"/>
  <c r="CA180" i="7"/>
  <c r="BZ180" i="7"/>
  <c r="CB180" i="7"/>
  <c r="CC180" i="7"/>
  <c r="CA181" i="7"/>
  <c r="BZ181" i="7"/>
  <c r="CB181" i="7"/>
  <c r="CC181" i="7"/>
  <c r="CA182" i="7"/>
  <c r="BZ182" i="7"/>
  <c r="CB182" i="7"/>
  <c r="CC182" i="7"/>
  <c r="CA183" i="7"/>
  <c r="BZ183" i="7"/>
  <c r="CB183" i="7"/>
  <c r="CC183" i="7"/>
  <c r="CA184" i="7"/>
  <c r="BZ184" i="7"/>
  <c r="CB184" i="7"/>
  <c r="CC184" i="7"/>
  <c r="CA185" i="7"/>
  <c r="BZ185" i="7"/>
  <c r="CB185" i="7"/>
  <c r="CC185" i="7"/>
  <c r="CA186" i="7"/>
  <c r="BZ186" i="7"/>
  <c r="CB186" i="7"/>
  <c r="CC186" i="7"/>
  <c r="CC187" i="7"/>
  <c r="CA187" i="7"/>
  <c r="CB187" i="7"/>
  <c r="BJ189" i="7"/>
  <c r="BL189" i="7"/>
  <c r="BM189" i="7"/>
  <c r="BK190" i="7"/>
  <c r="BJ190" i="7"/>
  <c r="BL190" i="7"/>
  <c r="BM190" i="7"/>
  <c r="BK191" i="7"/>
  <c r="BJ191" i="7"/>
  <c r="BL191" i="7"/>
  <c r="BM191" i="7"/>
  <c r="BK192" i="7"/>
  <c r="BJ192" i="7"/>
  <c r="BL192" i="7"/>
  <c r="BM192" i="7"/>
  <c r="BK193" i="7"/>
  <c r="BJ193" i="7"/>
  <c r="BL193" i="7"/>
  <c r="BM193" i="7"/>
  <c r="BK194" i="7"/>
  <c r="BJ194" i="7"/>
  <c r="BL194" i="7"/>
  <c r="BM194" i="7"/>
  <c r="BK195" i="7"/>
  <c r="BJ195" i="7"/>
  <c r="BL195" i="7"/>
  <c r="BM195" i="7"/>
  <c r="BK196" i="7"/>
  <c r="BJ196" i="7"/>
  <c r="BL196" i="7"/>
  <c r="BM196" i="7"/>
  <c r="BK197" i="7"/>
  <c r="BJ197" i="7"/>
  <c r="BL197" i="7"/>
  <c r="BM197" i="7"/>
  <c r="BK198" i="7"/>
  <c r="BJ198" i="7"/>
  <c r="BL198" i="7"/>
  <c r="BM198" i="7"/>
  <c r="BK199" i="7"/>
  <c r="BJ199" i="7"/>
  <c r="BL199" i="7"/>
  <c r="BM199" i="7"/>
  <c r="BK200" i="7"/>
  <c r="BJ200" i="7"/>
  <c r="BL200" i="7"/>
  <c r="BM200" i="7"/>
  <c r="BK201" i="7"/>
  <c r="BJ201" i="7"/>
  <c r="BL201" i="7"/>
  <c r="BM201" i="7"/>
  <c r="BK202" i="7"/>
  <c r="BJ202" i="7"/>
  <c r="BL202" i="7"/>
  <c r="BM202" i="7"/>
  <c r="BK203" i="7"/>
  <c r="BJ203" i="7"/>
  <c r="BL203" i="7"/>
  <c r="BM203" i="7"/>
  <c r="BK204" i="7"/>
  <c r="BJ204" i="7"/>
  <c r="BL204" i="7"/>
  <c r="BM204" i="7"/>
  <c r="BK205" i="7"/>
  <c r="BJ205" i="7"/>
  <c r="BL205" i="7"/>
  <c r="BM205" i="7"/>
  <c r="BK206" i="7"/>
  <c r="BJ206" i="7"/>
  <c r="BL206" i="7"/>
  <c r="BM206" i="7"/>
  <c r="BK207" i="7"/>
  <c r="BJ207" i="7"/>
  <c r="BL207" i="7"/>
  <c r="BM207" i="7"/>
  <c r="BK208" i="7"/>
  <c r="BJ208" i="7"/>
  <c r="BL208" i="7"/>
  <c r="BM208" i="7"/>
  <c r="BM209" i="7"/>
  <c r="BK209" i="7"/>
  <c r="BL209" i="7"/>
  <c r="BJ167" i="7"/>
  <c r="BL167" i="7"/>
  <c r="BM167" i="7"/>
  <c r="BK168" i="7"/>
  <c r="BJ168" i="7"/>
  <c r="BL168" i="7"/>
  <c r="BM168" i="7"/>
  <c r="BK169" i="7"/>
  <c r="BJ169" i="7"/>
  <c r="BL169" i="7"/>
  <c r="BM169" i="7"/>
  <c r="BK170" i="7"/>
  <c r="BJ170" i="7"/>
  <c r="BL170" i="7"/>
  <c r="BM170" i="7"/>
  <c r="BK171" i="7"/>
  <c r="BJ171" i="7"/>
  <c r="BL171" i="7"/>
  <c r="BM171" i="7"/>
  <c r="BK172" i="7"/>
  <c r="BJ172" i="7"/>
  <c r="BL172" i="7"/>
  <c r="BM172" i="7"/>
  <c r="BK173" i="7"/>
  <c r="BJ173" i="7"/>
  <c r="BL173" i="7"/>
  <c r="BM173" i="7"/>
  <c r="BK174" i="7"/>
  <c r="BJ174" i="7"/>
  <c r="BL174" i="7"/>
  <c r="BM174" i="7"/>
  <c r="BK175" i="7"/>
  <c r="BJ175" i="7"/>
  <c r="BL175" i="7"/>
  <c r="BM175" i="7"/>
  <c r="BK176" i="7"/>
  <c r="BJ176" i="7"/>
  <c r="BL176" i="7"/>
  <c r="BM176" i="7"/>
  <c r="BK177" i="7"/>
  <c r="BJ177" i="7"/>
  <c r="BL177" i="7"/>
  <c r="BM177" i="7"/>
  <c r="BK178" i="7"/>
  <c r="BJ178" i="7"/>
  <c r="BL178" i="7"/>
  <c r="BM178" i="7"/>
  <c r="BK179" i="7"/>
  <c r="BJ179" i="7"/>
  <c r="BL179" i="7"/>
  <c r="BM179" i="7"/>
  <c r="BK180" i="7"/>
  <c r="BJ180" i="7"/>
  <c r="BL180" i="7"/>
  <c r="BM180" i="7"/>
  <c r="BK181" i="7"/>
  <c r="BJ181" i="7"/>
  <c r="BL181" i="7"/>
  <c r="BM181" i="7"/>
  <c r="BK182" i="7"/>
  <c r="BJ182" i="7"/>
  <c r="BL182" i="7"/>
  <c r="BM182" i="7"/>
  <c r="BK183" i="7"/>
  <c r="BJ183" i="7"/>
  <c r="BL183" i="7"/>
  <c r="BM183" i="7"/>
  <c r="BK184" i="7"/>
  <c r="BJ184" i="7"/>
  <c r="BL184" i="7"/>
  <c r="BM184" i="7"/>
  <c r="BK185" i="7"/>
  <c r="BJ185" i="7"/>
  <c r="BL185" i="7"/>
  <c r="BM185" i="7"/>
  <c r="BK186" i="7"/>
  <c r="BJ186" i="7"/>
  <c r="BL186" i="7"/>
  <c r="BM186" i="7"/>
  <c r="BM187" i="7"/>
  <c r="BK187" i="7"/>
  <c r="BL187" i="7"/>
  <c r="AT189" i="7"/>
  <c r="AV189" i="7"/>
  <c r="AW189" i="7"/>
  <c r="AU190" i="7"/>
  <c r="AT190" i="7"/>
  <c r="AV190" i="7"/>
  <c r="AW190" i="7"/>
  <c r="AU191" i="7"/>
  <c r="AT191" i="7"/>
  <c r="AV191" i="7"/>
  <c r="AW191" i="7"/>
  <c r="AU192" i="7"/>
  <c r="AT192" i="7"/>
  <c r="AV192" i="7"/>
  <c r="AW192" i="7"/>
  <c r="AU193" i="7"/>
  <c r="AT193" i="7"/>
  <c r="AV193" i="7"/>
  <c r="AW193" i="7"/>
  <c r="AU194" i="7"/>
  <c r="AT194" i="7"/>
  <c r="AV194" i="7"/>
  <c r="AW194" i="7"/>
  <c r="AU195" i="7"/>
  <c r="AT195" i="7"/>
  <c r="AV195" i="7"/>
  <c r="AW195" i="7"/>
  <c r="AU196" i="7"/>
  <c r="AT196" i="7"/>
  <c r="AV196" i="7"/>
  <c r="AW196" i="7"/>
  <c r="AU197" i="7"/>
  <c r="AT197" i="7"/>
  <c r="AV197" i="7"/>
  <c r="AW197" i="7"/>
  <c r="AU198" i="7"/>
  <c r="AT198" i="7"/>
  <c r="AV198" i="7"/>
  <c r="AW198" i="7"/>
  <c r="AU199" i="7"/>
  <c r="AT199" i="7"/>
  <c r="AV199" i="7"/>
  <c r="AW199" i="7"/>
  <c r="AU200" i="7"/>
  <c r="AT200" i="7"/>
  <c r="AV200" i="7"/>
  <c r="AW200" i="7"/>
  <c r="AU201" i="7"/>
  <c r="AT201" i="7"/>
  <c r="AV201" i="7"/>
  <c r="AW201" i="7"/>
  <c r="AU202" i="7"/>
  <c r="AT202" i="7"/>
  <c r="AV202" i="7"/>
  <c r="AW202" i="7"/>
  <c r="AU203" i="7"/>
  <c r="AT203" i="7"/>
  <c r="AV203" i="7"/>
  <c r="AW203" i="7"/>
  <c r="AU204" i="7"/>
  <c r="AT204" i="7"/>
  <c r="AV204" i="7"/>
  <c r="AW204" i="7"/>
  <c r="AU205" i="7"/>
  <c r="AT205" i="7"/>
  <c r="AV205" i="7"/>
  <c r="AW205" i="7"/>
  <c r="AU206" i="7"/>
  <c r="AT206" i="7"/>
  <c r="AV206" i="7"/>
  <c r="AW206" i="7"/>
  <c r="AU207" i="7"/>
  <c r="AT207" i="7"/>
  <c r="AV207" i="7"/>
  <c r="AW207" i="7"/>
  <c r="AU208" i="7"/>
  <c r="AT208" i="7"/>
  <c r="AV208" i="7"/>
  <c r="AW208" i="7"/>
  <c r="AW209" i="7"/>
  <c r="AU209" i="7"/>
  <c r="AV209" i="7"/>
  <c r="AT167" i="7"/>
  <c r="AV167" i="7"/>
  <c r="AW167" i="7"/>
  <c r="AU168" i="7"/>
  <c r="AT168" i="7"/>
  <c r="AV168" i="7"/>
  <c r="AW168" i="7"/>
  <c r="AU169" i="7"/>
  <c r="AT169" i="7"/>
  <c r="AV169" i="7"/>
  <c r="AW169" i="7"/>
  <c r="AU170" i="7"/>
  <c r="AT170" i="7"/>
  <c r="AV170" i="7"/>
  <c r="AW170" i="7"/>
  <c r="AU171" i="7"/>
  <c r="AT171" i="7"/>
  <c r="AV171" i="7"/>
  <c r="AW171" i="7"/>
  <c r="AU172" i="7"/>
  <c r="AT172" i="7"/>
  <c r="AV172" i="7"/>
  <c r="AW172" i="7"/>
  <c r="AU173" i="7"/>
  <c r="AT173" i="7"/>
  <c r="AV173" i="7"/>
  <c r="AW173" i="7"/>
  <c r="AU174" i="7"/>
  <c r="AT174" i="7"/>
  <c r="AV174" i="7"/>
  <c r="AW174" i="7"/>
  <c r="AU175" i="7"/>
  <c r="AT175" i="7"/>
  <c r="AV175" i="7"/>
  <c r="AW175" i="7"/>
  <c r="AU176" i="7"/>
  <c r="AT176" i="7"/>
  <c r="AV176" i="7"/>
  <c r="AW176" i="7"/>
  <c r="AU177" i="7"/>
  <c r="AT177" i="7"/>
  <c r="AV177" i="7"/>
  <c r="AW177" i="7"/>
  <c r="AU178" i="7"/>
  <c r="AT178" i="7"/>
  <c r="AV178" i="7"/>
  <c r="AW178" i="7"/>
  <c r="AU179" i="7"/>
  <c r="AT179" i="7"/>
  <c r="AV179" i="7"/>
  <c r="AW179" i="7"/>
  <c r="AU180" i="7"/>
  <c r="AT180" i="7"/>
  <c r="AV180" i="7"/>
  <c r="AW180" i="7"/>
  <c r="AU181" i="7"/>
  <c r="AT181" i="7"/>
  <c r="AV181" i="7"/>
  <c r="AW181" i="7"/>
  <c r="AU182" i="7"/>
  <c r="AT182" i="7"/>
  <c r="AV182" i="7"/>
  <c r="AW182" i="7"/>
  <c r="AU183" i="7"/>
  <c r="AT183" i="7"/>
  <c r="AV183" i="7"/>
  <c r="AW183" i="7"/>
  <c r="AU184" i="7"/>
  <c r="AT184" i="7"/>
  <c r="AV184" i="7"/>
  <c r="AW184" i="7"/>
  <c r="AU185" i="7"/>
  <c r="AT185" i="7"/>
  <c r="AV185" i="7"/>
  <c r="AW185" i="7"/>
  <c r="AU186" i="7"/>
  <c r="AT186" i="7"/>
  <c r="AV186" i="7"/>
  <c r="AW186" i="7"/>
  <c r="AW187" i="7"/>
  <c r="AU187" i="7"/>
  <c r="AV187" i="7"/>
  <c r="AD189" i="7"/>
  <c r="AF189" i="7"/>
  <c r="AG189" i="7"/>
  <c r="AE190" i="7"/>
  <c r="AD190" i="7"/>
  <c r="AF190" i="7"/>
  <c r="AG190" i="7"/>
  <c r="AE191" i="7"/>
  <c r="AD191" i="7"/>
  <c r="AF191" i="7"/>
  <c r="AG191" i="7"/>
  <c r="AE192" i="7"/>
  <c r="AD192" i="7"/>
  <c r="AF192" i="7"/>
  <c r="AG192" i="7"/>
  <c r="AE193" i="7"/>
  <c r="AD193" i="7"/>
  <c r="AF193" i="7"/>
  <c r="AG193" i="7"/>
  <c r="AE194" i="7"/>
  <c r="AD194" i="7"/>
  <c r="AF194" i="7"/>
  <c r="AG194" i="7"/>
  <c r="AE195" i="7"/>
  <c r="AD195" i="7"/>
  <c r="AF195" i="7"/>
  <c r="AG195" i="7"/>
  <c r="AE196" i="7"/>
  <c r="AD196" i="7"/>
  <c r="AF196" i="7"/>
  <c r="AG196" i="7"/>
  <c r="AE197" i="7"/>
  <c r="AD197" i="7"/>
  <c r="AF197" i="7"/>
  <c r="AG197" i="7"/>
  <c r="AE198" i="7"/>
  <c r="AD198" i="7"/>
  <c r="AF198" i="7"/>
  <c r="AG198" i="7"/>
  <c r="AE199" i="7"/>
  <c r="AD199" i="7"/>
  <c r="AF199" i="7"/>
  <c r="AG199" i="7"/>
  <c r="AE200" i="7"/>
  <c r="AD200" i="7"/>
  <c r="AF200" i="7"/>
  <c r="AG200" i="7"/>
  <c r="AE201" i="7"/>
  <c r="AD201" i="7"/>
  <c r="AF201" i="7"/>
  <c r="AG201" i="7"/>
  <c r="AE202" i="7"/>
  <c r="AD202" i="7"/>
  <c r="AF202" i="7"/>
  <c r="AG202" i="7"/>
  <c r="AE203" i="7"/>
  <c r="AD203" i="7"/>
  <c r="AF203" i="7"/>
  <c r="AG203" i="7"/>
  <c r="AE204" i="7"/>
  <c r="AD204" i="7"/>
  <c r="AF204" i="7"/>
  <c r="AG204" i="7"/>
  <c r="AE205" i="7"/>
  <c r="AD205" i="7"/>
  <c r="AF205" i="7"/>
  <c r="AG205" i="7"/>
  <c r="AE206" i="7"/>
  <c r="AD206" i="7"/>
  <c r="AF206" i="7"/>
  <c r="AG206" i="7"/>
  <c r="AE207" i="7"/>
  <c r="AD207" i="7"/>
  <c r="AF207" i="7"/>
  <c r="AG207" i="7"/>
  <c r="AE208" i="7"/>
  <c r="AD208" i="7"/>
  <c r="AF208" i="7"/>
  <c r="AG208" i="7"/>
  <c r="AG209" i="7"/>
  <c r="AE209" i="7"/>
  <c r="AF209" i="7"/>
  <c r="AD167" i="7"/>
  <c r="AF167" i="7"/>
  <c r="AG167" i="7"/>
  <c r="AE168" i="7"/>
  <c r="AD168" i="7"/>
  <c r="AF168" i="7"/>
  <c r="AG168" i="7"/>
  <c r="AE169" i="7"/>
  <c r="AD169" i="7"/>
  <c r="AF169" i="7"/>
  <c r="AG169" i="7"/>
  <c r="AE170" i="7"/>
  <c r="AD170" i="7"/>
  <c r="AF170" i="7"/>
  <c r="AG170" i="7"/>
  <c r="AE171" i="7"/>
  <c r="AD171" i="7"/>
  <c r="AF171" i="7"/>
  <c r="AG171" i="7"/>
  <c r="AE172" i="7"/>
  <c r="AD172" i="7"/>
  <c r="AF172" i="7"/>
  <c r="AG172" i="7"/>
  <c r="AE173" i="7"/>
  <c r="AD173" i="7"/>
  <c r="AF173" i="7"/>
  <c r="AG173" i="7"/>
  <c r="AE174" i="7"/>
  <c r="AD174" i="7"/>
  <c r="AF174" i="7"/>
  <c r="AG174" i="7"/>
  <c r="AE175" i="7"/>
  <c r="AD175" i="7"/>
  <c r="AF175" i="7"/>
  <c r="AG175" i="7"/>
  <c r="AE176" i="7"/>
  <c r="AD176" i="7"/>
  <c r="AF176" i="7"/>
  <c r="AG176" i="7"/>
  <c r="AE177" i="7"/>
  <c r="AD177" i="7"/>
  <c r="AF177" i="7"/>
  <c r="AG177" i="7"/>
  <c r="AE178" i="7"/>
  <c r="AD178" i="7"/>
  <c r="AF178" i="7"/>
  <c r="AG178" i="7"/>
  <c r="AE179" i="7"/>
  <c r="AD179" i="7"/>
  <c r="AF179" i="7"/>
  <c r="AG179" i="7"/>
  <c r="AE180" i="7"/>
  <c r="AD180" i="7"/>
  <c r="AF180" i="7"/>
  <c r="AG180" i="7"/>
  <c r="AE181" i="7"/>
  <c r="AD181" i="7"/>
  <c r="AF181" i="7"/>
  <c r="AG181" i="7"/>
  <c r="AE182" i="7"/>
  <c r="AD182" i="7"/>
  <c r="AF182" i="7"/>
  <c r="AG182" i="7"/>
  <c r="AE183" i="7"/>
  <c r="AD183" i="7"/>
  <c r="AF183" i="7"/>
  <c r="AG183" i="7"/>
  <c r="AE184" i="7"/>
  <c r="AD184" i="7"/>
  <c r="AF184" i="7"/>
  <c r="AG184" i="7"/>
  <c r="AE185" i="7"/>
  <c r="AD185" i="7"/>
  <c r="AF185" i="7"/>
  <c r="AG185" i="7"/>
  <c r="AE186" i="7"/>
  <c r="AD186" i="7"/>
  <c r="AF186" i="7"/>
  <c r="AG186" i="7"/>
  <c r="AG187" i="7"/>
  <c r="AE187" i="7"/>
  <c r="AF187" i="7"/>
  <c r="EJ209" i="7"/>
  <c r="EJ187" i="7"/>
  <c r="DT209" i="7"/>
  <c r="DT187" i="7"/>
  <c r="DD209" i="7"/>
  <c r="DD187" i="7"/>
  <c r="CN209" i="7"/>
  <c r="CN187" i="7"/>
  <c r="BX209" i="7"/>
  <c r="BX187" i="7"/>
  <c r="BH209" i="7"/>
  <c r="BH187" i="7"/>
  <c r="AR209" i="7"/>
  <c r="AR187" i="7"/>
  <c r="AB209" i="7"/>
  <c r="AB187" i="7"/>
  <c r="N200" i="7"/>
  <c r="N189" i="7"/>
  <c r="P189" i="7"/>
  <c r="Q189" i="7"/>
  <c r="O190" i="7"/>
  <c r="N190" i="7"/>
  <c r="P190" i="7"/>
  <c r="Q190" i="7"/>
  <c r="O191" i="7"/>
  <c r="N191" i="7"/>
  <c r="P191" i="7"/>
  <c r="Q191" i="7"/>
  <c r="O192" i="7"/>
  <c r="N192" i="7"/>
  <c r="P192" i="7"/>
  <c r="Q192" i="7"/>
  <c r="O193" i="7"/>
  <c r="N193" i="7"/>
  <c r="P193" i="7"/>
  <c r="Q193" i="7"/>
  <c r="O194" i="7"/>
  <c r="N194" i="7"/>
  <c r="P194" i="7"/>
  <c r="Q194" i="7"/>
  <c r="O195" i="7"/>
  <c r="N195" i="7"/>
  <c r="P195" i="7"/>
  <c r="Q195" i="7"/>
  <c r="O196" i="7"/>
  <c r="N196" i="7"/>
  <c r="P196" i="7"/>
  <c r="Q196" i="7"/>
  <c r="O197" i="7"/>
  <c r="N197" i="7"/>
  <c r="P197" i="7"/>
  <c r="Q197" i="7"/>
  <c r="O198" i="7"/>
  <c r="N198" i="7"/>
  <c r="P198" i="7"/>
  <c r="Q198" i="7"/>
  <c r="O199" i="7"/>
  <c r="N199" i="7"/>
  <c r="P199" i="7"/>
  <c r="Q199" i="7"/>
  <c r="O200" i="7"/>
  <c r="P200" i="7"/>
  <c r="Q200" i="7"/>
  <c r="O201" i="7"/>
  <c r="N201" i="7"/>
  <c r="P201" i="7"/>
  <c r="Q201" i="7"/>
  <c r="O202" i="7"/>
  <c r="N202" i="7"/>
  <c r="P202" i="7"/>
  <c r="Q202" i="7"/>
  <c r="O203" i="7"/>
  <c r="N203" i="7"/>
  <c r="P203" i="7"/>
  <c r="Q203" i="7"/>
  <c r="O204" i="7"/>
  <c r="N204" i="7"/>
  <c r="P204" i="7"/>
  <c r="Q204" i="7"/>
  <c r="O205" i="7"/>
  <c r="N205" i="7"/>
  <c r="P205" i="7"/>
  <c r="Q205" i="7"/>
  <c r="O206" i="7"/>
  <c r="N206" i="7"/>
  <c r="P206" i="7"/>
  <c r="Q206" i="7"/>
  <c r="O207" i="7"/>
  <c r="N207" i="7"/>
  <c r="P207" i="7"/>
  <c r="Q207" i="7"/>
  <c r="O208" i="7"/>
  <c r="N208" i="7"/>
  <c r="P208" i="7"/>
  <c r="N178" i="7"/>
  <c r="N167" i="7"/>
  <c r="P167" i="7"/>
  <c r="Q167" i="7"/>
  <c r="O168" i="7"/>
  <c r="N168" i="7"/>
  <c r="P168" i="7"/>
  <c r="Q168" i="7"/>
  <c r="O169" i="7"/>
  <c r="N169" i="7"/>
  <c r="P169" i="7"/>
  <c r="Q169" i="7"/>
  <c r="O170" i="7"/>
  <c r="N170" i="7"/>
  <c r="P170" i="7"/>
  <c r="Q170" i="7"/>
  <c r="O171" i="7"/>
  <c r="N171" i="7"/>
  <c r="P171" i="7"/>
  <c r="Q171" i="7"/>
  <c r="O172" i="7"/>
  <c r="N172" i="7"/>
  <c r="P172" i="7"/>
  <c r="Q172" i="7"/>
  <c r="O173" i="7"/>
  <c r="N173" i="7"/>
  <c r="P173" i="7"/>
  <c r="Q173" i="7"/>
  <c r="O174" i="7"/>
  <c r="N174" i="7"/>
  <c r="P174" i="7"/>
  <c r="Q174" i="7"/>
  <c r="O175" i="7"/>
  <c r="N175" i="7"/>
  <c r="P175" i="7"/>
  <c r="Q175" i="7"/>
  <c r="O176" i="7"/>
  <c r="N176" i="7"/>
  <c r="P176" i="7"/>
  <c r="Q176" i="7"/>
  <c r="O177" i="7"/>
  <c r="N177" i="7"/>
  <c r="P177" i="7"/>
  <c r="Q177" i="7"/>
  <c r="O178" i="7"/>
  <c r="P178" i="7"/>
  <c r="Q178" i="7"/>
  <c r="O179" i="7"/>
  <c r="N179" i="7"/>
  <c r="P179" i="7"/>
  <c r="Q179" i="7"/>
  <c r="O180" i="7"/>
  <c r="N180" i="7"/>
  <c r="P180" i="7"/>
  <c r="Q180" i="7"/>
  <c r="O181" i="7"/>
  <c r="N181" i="7"/>
  <c r="P181" i="7"/>
  <c r="Q181" i="7"/>
  <c r="O182" i="7"/>
  <c r="N182" i="7"/>
  <c r="P182" i="7"/>
  <c r="Q182" i="7"/>
  <c r="O183" i="7"/>
  <c r="N183" i="7"/>
  <c r="P183" i="7"/>
  <c r="Q183" i="7"/>
  <c r="O184" i="7"/>
  <c r="N184" i="7"/>
  <c r="P184" i="7"/>
  <c r="Q184" i="7"/>
  <c r="O185" i="7"/>
  <c r="N185" i="7"/>
  <c r="P185" i="7"/>
  <c r="Q185" i="7"/>
  <c r="O186" i="7"/>
  <c r="N186" i="7"/>
  <c r="P186" i="7"/>
  <c r="EL266" i="7"/>
  <c r="EN266" i="7"/>
  <c r="EO266" i="7"/>
  <c r="EM267" i="7"/>
  <c r="EL267" i="7"/>
  <c r="EN267" i="7"/>
  <c r="EO267" i="7"/>
  <c r="EM268" i="7"/>
  <c r="EL268" i="7"/>
  <c r="EN268" i="7"/>
  <c r="EO268" i="7"/>
  <c r="EM269" i="7"/>
  <c r="EL269" i="7"/>
  <c r="EN269" i="7"/>
  <c r="EO269" i="7"/>
  <c r="EM270" i="7"/>
  <c r="EL270" i="7"/>
  <c r="EN270" i="7"/>
  <c r="EO270" i="7"/>
  <c r="EM271" i="7"/>
  <c r="EL271" i="7"/>
  <c r="EN271" i="7"/>
  <c r="EO271" i="7"/>
  <c r="EM272" i="7"/>
  <c r="EL272" i="7"/>
  <c r="EN272" i="7"/>
  <c r="EO272" i="7"/>
  <c r="EM273" i="7"/>
  <c r="EL273" i="7"/>
  <c r="EN273" i="7"/>
  <c r="EO273" i="7"/>
  <c r="EM274" i="7"/>
  <c r="EL274" i="7"/>
  <c r="EN274" i="7"/>
  <c r="EO274" i="7"/>
  <c r="EM275" i="7"/>
  <c r="EL275" i="7"/>
  <c r="EN275" i="7"/>
  <c r="EO275" i="7"/>
  <c r="EM276" i="7"/>
  <c r="EL276" i="7"/>
  <c r="EN276" i="7"/>
  <c r="EO276" i="7"/>
  <c r="EM277" i="7"/>
  <c r="EL277" i="7"/>
  <c r="EN277" i="7"/>
  <c r="EO277" i="7"/>
  <c r="EM278" i="7"/>
  <c r="EL278" i="7"/>
  <c r="EN278" i="7"/>
  <c r="EO278" i="7"/>
  <c r="EM279" i="7"/>
  <c r="EL279" i="7"/>
  <c r="EN279" i="7"/>
  <c r="EO279" i="7"/>
  <c r="EM280" i="7"/>
  <c r="EL280" i="7"/>
  <c r="EN280" i="7"/>
  <c r="EO280" i="7"/>
  <c r="EM281" i="7"/>
  <c r="EL281" i="7"/>
  <c r="EN281" i="7"/>
  <c r="EO281" i="7"/>
  <c r="EM282" i="7"/>
  <c r="EL282" i="7"/>
  <c r="EN282" i="7"/>
  <c r="EO282" i="7"/>
  <c r="EM283" i="7"/>
  <c r="EL283" i="7"/>
  <c r="EN283" i="7"/>
  <c r="EO283" i="7"/>
  <c r="EM284" i="7"/>
  <c r="EL284" i="7"/>
  <c r="EN284" i="7"/>
  <c r="EO284" i="7"/>
  <c r="EM285" i="7"/>
  <c r="EL285" i="7"/>
  <c r="EN285" i="7"/>
  <c r="EO285" i="7"/>
  <c r="EO286" i="7"/>
  <c r="EM286" i="7"/>
  <c r="EN286" i="7"/>
  <c r="EL244" i="7"/>
  <c r="EN244" i="7"/>
  <c r="EO244" i="7"/>
  <c r="EM245" i="7"/>
  <c r="EL245" i="7"/>
  <c r="EN245" i="7"/>
  <c r="EO245" i="7"/>
  <c r="EM246" i="7"/>
  <c r="EL246" i="7"/>
  <c r="EN246" i="7"/>
  <c r="EO246" i="7"/>
  <c r="EM247" i="7"/>
  <c r="EL247" i="7"/>
  <c r="EN247" i="7"/>
  <c r="EO247" i="7"/>
  <c r="EM248" i="7"/>
  <c r="EL248" i="7"/>
  <c r="EN248" i="7"/>
  <c r="EO248" i="7"/>
  <c r="EM249" i="7"/>
  <c r="EL249" i="7"/>
  <c r="EN249" i="7"/>
  <c r="EO249" i="7"/>
  <c r="EM250" i="7"/>
  <c r="EL250" i="7"/>
  <c r="EN250" i="7"/>
  <c r="EO250" i="7"/>
  <c r="EM251" i="7"/>
  <c r="EL251" i="7"/>
  <c r="EN251" i="7"/>
  <c r="EO251" i="7"/>
  <c r="EM252" i="7"/>
  <c r="EL252" i="7"/>
  <c r="EN252" i="7"/>
  <c r="EO252" i="7"/>
  <c r="EM253" i="7"/>
  <c r="EL253" i="7"/>
  <c r="EN253" i="7"/>
  <c r="EO253" i="7"/>
  <c r="EM254" i="7"/>
  <c r="EL254" i="7"/>
  <c r="EN254" i="7"/>
  <c r="EO254" i="7"/>
  <c r="EM255" i="7"/>
  <c r="EL255" i="7"/>
  <c r="EN255" i="7"/>
  <c r="EO255" i="7"/>
  <c r="EM256" i="7"/>
  <c r="EL256" i="7"/>
  <c r="EN256" i="7"/>
  <c r="EO256" i="7"/>
  <c r="EM257" i="7"/>
  <c r="EL257" i="7"/>
  <c r="EN257" i="7"/>
  <c r="EO257" i="7"/>
  <c r="EM258" i="7"/>
  <c r="EL258" i="7"/>
  <c r="EN258" i="7"/>
  <c r="EO258" i="7"/>
  <c r="EM259" i="7"/>
  <c r="EL259" i="7"/>
  <c r="EN259" i="7"/>
  <c r="EO259" i="7"/>
  <c r="EM260" i="7"/>
  <c r="EL260" i="7"/>
  <c r="EN260" i="7"/>
  <c r="EO260" i="7"/>
  <c r="EM261" i="7"/>
  <c r="EL261" i="7"/>
  <c r="EN261" i="7"/>
  <c r="EO261" i="7"/>
  <c r="EM262" i="7"/>
  <c r="EL262" i="7"/>
  <c r="EN262" i="7"/>
  <c r="EO262" i="7"/>
  <c r="EM263" i="7"/>
  <c r="EL263" i="7"/>
  <c r="EN263" i="7"/>
  <c r="EO263" i="7"/>
  <c r="EO264" i="7"/>
  <c r="EM264" i="7"/>
  <c r="EN264" i="7"/>
  <c r="DV266" i="7"/>
  <c r="DX266" i="7"/>
  <c r="DY266" i="7"/>
  <c r="DW267" i="7"/>
  <c r="DV267" i="7"/>
  <c r="DX267" i="7"/>
  <c r="DY267" i="7"/>
  <c r="DW268" i="7"/>
  <c r="DV268" i="7"/>
  <c r="DX268" i="7"/>
  <c r="DY268" i="7"/>
  <c r="DW269" i="7"/>
  <c r="DV269" i="7"/>
  <c r="DX269" i="7"/>
  <c r="DY269" i="7"/>
  <c r="DW270" i="7"/>
  <c r="DV270" i="7"/>
  <c r="DX270" i="7"/>
  <c r="DY270" i="7"/>
  <c r="DW271" i="7"/>
  <c r="DV271" i="7"/>
  <c r="DX271" i="7"/>
  <c r="DY271" i="7"/>
  <c r="DW272" i="7"/>
  <c r="DV272" i="7"/>
  <c r="DX272" i="7"/>
  <c r="DY272" i="7"/>
  <c r="DW273" i="7"/>
  <c r="DV273" i="7"/>
  <c r="DX273" i="7"/>
  <c r="DY273" i="7"/>
  <c r="DW274" i="7"/>
  <c r="DV274" i="7"/>
  <c r="DX274" i="7"/>
  <c r="DY274" i="7"/>
  <c r="DW275" i="7"/>
  <c r="DV275" i="7"/>
  <c r="DX275" i="7"/>
  <c r="DY275" i="7"/>
  <c r="DW276" i="7"/>
  <c r="DV276" i="7"/>
  <c r="DX276" i="7"/>
  <c r="DY276" i="7"/>
  <c r="DW277" i="7"/>
  <c r="DV277" i="7"/>
  <c r="DX277" i="7"/>
  <c r="DY277" i="7"/>
  <c r="DW278" i="7"/>
  <c r="DV278" i="7"/>
  <c r="DX278" i="7"/>
  <c r="DY278" i="7"/>
  <c r="DW279" i="7"/>
  <c r="DV279" i="7"/>
  <c r="DX279" i="7"/>
  <c r="DY279" i="7"/>
  <c r="DW280" i="7"/>
  <c r="DV280" i="7"/>
  <c r="DX280" i="7"/>
  <c r="DY280" i="7"/>
  <c r="DW281" i="7"/>
  <c r="DV281" i="7"/>
  <c r="DX281" i="7"/>
  <c r="DY281" i="7"/>
  <c r="DW282" i="7"/>
  <c r="DV282" i="7"/>
  <c r="DX282" i="7"/>
  <c r="DY282" i="7"/>
  <c r="DW283" i="7"/>
  <c r="DV283" i="7"/>
  <c r="DX283" i="7"/>
  <c r="DY283" i="7"/>
  <c r="DW284" i="7"/>
  <c r="DV284" i="7"/>
  <c r="DX284" i="7"/>
  <c r="DY284" i="7"/>
  <c r="DW285" i="7"/>
  <c r="DV285" i="7"/>
  <c r="DX285" i="7"/>
  <c r="DY285" i="7"/>
  <c r="DY286" i="7"/>
  <c r="DW286" i="7"/>
  <c r="DX286" i="7"/>
  <c r="DV244" i="7"/>
  <c r="DX244" i="7"/>
  <c r="DY244" i="7"/>
  <c r="DW245" i="7"/>
  <c r="DV245" i="7"/>
  <c r="DX245" i="7"/>
  <c r="DY245" i="7"/>
  <c r="DW246" i="7"/>
  <c r="DV246" i="7"/>
  <c r="DX246" i="7"/>
  <c r="DY246" i="7"/>
  <c r="DW247" i="7"/>
  <c r="DV247" i="7"/>
  <c r="DX247" i="7"/>
  <c r="DY247" i="7"/>
  <c r="DW248" i="7"/>
  <c r="DV248" i="7"/>
  <c r="DX248" i="7"/>
  <c r="DY248" i="7"/>
  <c r="DW249" i="7"/>
  <c r="DV249" i="7"/>
  <c r="DX249" i="7"/>
  <c r="DY249" i="7"/>
  <c r="DW250" i="7"/>
  <c r="DV250" i="7"/>
  <c r="DX250" i="7"/>
  <c r="DY250" i="7"/>
  <c r="DW251" i="7"/>
  <c r="DV251" i="7"/>
  <c r="DX251" i="7"/>
  <c r="DY251" i="7"/>
  <c r="DW252" i="7"/>
  <c r="DV252" i="7"/>
  <c r="DX252" i="7"/>
  <c r="DY252" i="7"/>
  <c r="DW253" i="7"/>
  <c r="DV253" i="7"/>
  <c r="DX253" i="7"/>
  <c r="DY253" i="7"/>
  <c r="DW254" i="7"/>
  <c r="DV254" i="7"/>
  <c r="DX254" i="7"/>
  <c r="DY254" i="7"/>
  <c r="DW255" i="7"/>
  <c r="DV255" i="7"/>
  <c r="DX255" i="7"/>
  <c r="DY255" i="7"/>
  <c r="DW256" i="7"/>
  <c r="DV256" i="7"/>
  <c r="DX256" i="7"/>
  <c r="DY256" i="7"/>
  <c r="DW257" i="7"/>
  <c r="DV257" i="7"/>
  <c r="DX257" i="7"/>
  <c r="DY257" i="7"/>
  <c r="DW258" i="7"/>
  <c r="DV258" i="7"/>
  <c r="DX258" i="7"/>
  <c r="DY258" i="7"/>
  <c r="DW259" i="7"/>
  <c r="DV259" i="7"/>
  <c r="DX259" i="7"/>
  <c r="DY259" i="7"/>
  <c r="DW260" i="7"/>
  <c r="DV260" i="7"/>
  <c r="DX260" i="7"/>
  <c r="DY260" i="7"/>
  <c r="DW261" i="7"/>
  <c r="DV261" i="7"/>
  <c r="DX261" i="7"/>
  <c r="DY261" i="7"/>
  <c r="DW262" i="7"/>
  <c r="DV262" i="7"/>
  <c r="DX262" i="7"/>
  <c r="DY262" i="7"/>
  <c r="DW263" i="7"/>
  <c r="DV263" i="7"/>
  <c r="DX263" i="7"/>
  <c r="DY263" i="7"/>
  <c r="DY264" i="7"/>
  <c r="DW264" i="7"/>
  <c r="DX264" i="7"/>
  <c r="DF266" i="7"/>
  <c r="DH266" i="7"/>
  <c r="DI266" i="7"/>
  <c r="DG267" i="7"/>
  <c r="DF267" i="7"/>
  <c r="DH267" i="7"/>
  <c r="DI267" i="7"/>
  <c r="DG268" i="7"/>
  <c r="DF268" i="7"/>
  <c r="DH268" i="7"/>
  <c r="DI268" i="7"/>
  <c r="DG269" i="7"/>
  <c r="DF269" i="7"/>
  <c r="DH269" i="7"/>
  <c r="DI269" i="7"/>
  <c r="DG270" i="7"/>
  <c r="DF270" i="7"/>
  <c r="DH270" i="7"/>
  <c r="DI270" i="7"/>
  <c r="DG271" i="7"/>
  <c r="DF271" i="7"/>
  <c r="DH271" i="7"/>
  <c r="DI271" i="7"/>
  <c r="DG272" i="7"/>
  <c r="DF272" i="7"/>
  <c r="DH272" i="7"/>
  <c r="DI272" i="7"/>
  <c r="DG273" i="7"/>
  <c r="DF273" i="7"/>
  <c r="DH273" i="7"/>
  <c r="DI273" i="7"/>
  <c r="DG274" i="7"/>
  <c r="DF274" i="7"/>
  <c r="DH274" i="7"/>
  <c r="DI274" i="7"/>
  <c r="DG275" i="7"/>
  <c r="DF275" i="7"/>
  <c r="DH275" i="7"/>
  <c r="DI275" i="7"/>
  <c r="DG276" i="7"/>
  <c r="DF276" i="7"/>
  <c r="DH276" i="7"/>
  <c r="DI276" i="7"/>
  <c r="DG277" i="7"/>
  <c r="DF277" i="7"/>
  <c r="DH277" i="7"/>
  <c r="DI277" i="7"/>
  <c r="DG278" i="7"/>
  <c r="DF278" i="7"/>
  <c r="DH278" i="7"/>
  <c r="DI278" i="7"/>
  <c r="DG279" i="7"/>
  <c r="DF279" i="7"/>
  <c r="DH279" i="7"/>
  <c r="DI279" i="7"/>
  <c r="DG280" i="7"/>
  <c r="DF280" i="7"/>
  <c r="DH280" i="7"/>
  <c r="DI280" i="7"/>
  <c r="DG281" i="7"/>
  <c r="DF281" i="7"/>
  <c r="DH281" i="7"/>
  <c r="DI281" i="7"/>
  <c r="DG282" i="7"/>
  <c r="DF282" i="7"/>
  <c r="DH282" i="7"/>
  <c r="DI282" i="7"/>
  <c r="DG283" i="7"/>
  <c r="DF283" i="7"/>
  <c r="DH283" i="7"/>
  <c r="DI283" i="7"/>
  <c r="DG284" i="7"/>
  <c r="DF284" i="7"/>
  <c r="DH284" i="7"/>
  <c r="DI284" i="7"/>
  <c r="DG285" i="7"/>
  <c r="DF285" i="7"/>
  <c r="DH285" i="7"/>
  <c r="DI285" i="7"/>
  <c r="DI286" i="7"/>
  <c r="DG286" i="7"/>
  <c r="DH286" i="7"/>
  <c r="DF244" i="7"/>
  <c r="DH244" i="7"/>
  <c r="DI244" i="7"/>
  <c r="DG245" i="7"/>
  <c r="DF245" i="7"/>
  <c r="DH245" i="7"/>
  <c r="DI245" i="7"/>
  <c r="DG246" i="7"/>
  <c r="DF246" i="7"/>
  <c r="DH246" i="7"/>
  <c r="DI246" i="7"/>
  <c r="DG247" i="7"/>
  <c r="DF247" i="7"/>
  <c r="DH247" i="7"/>
  <c r="DI247" i="7"/>
  <c r="DG248" i="7"/>
  <c r="DF248" i="7"/>
  <c r="DH248" i="7"/>
  <c r="DI248" i="7"/>
  <c r="DG249" i="7"/>
  <c r="DF249" i="7"/>
  <c r="DH249" i="7"/>
  <c r="DI249" i="7"/>
  <c r="DG250" i="7"/>
  <c r="DF250" i="7"/>
  <c r="DH250" i="7"/>
  <c r="DI250" i="7"/>
  <c r="DG251" i="7"/>
  <c r="DF251" i="7"/>
  <c r="DH251" i="7"/>
  <c r="DI251" i="7"/>
  <c r="DG252" i="7"/>
  <c r="DF252" i="7"/>
  <c r="DH252" i="7"/>
  <c r="DI252" i="7"/>
  <c r="DG253" i="7"/>
  <c r="DF253" i="7"/>
  <c r="DH253" i="7"/>
  <c r="DI253" i="7"/>
  <c r="DG254" i="7"/>
  <c r="DF254" i="7"/>
  <c r="DH254" i="7"/>
  <c r="DI254" i="7"/>
  <c r="DG255" i="7"/>
  <c r="DF255" i="7"/>
  <c r="DH255" i="7"/>
  <c r="DI255" i="7"/>
  <c r="DG256" i="7"/>
  <c r="DF256" i="7"/>
  <c r="DH256" i="7"/>
  <c r="DI256" i="7"/>
  <c r="DG257" i="7"/>
  <c r="DF257" i="7"/>
  <c r="DH257" i="7"/>
  <c r="DI257" i="7"/>
  <c r="DG258" i="7"/>
  <c r="DF258" i="7"/>
  <c r="DH258" i="7"/>
  <c r="DI258" i="7"/>
  <c r="DG259" i="7"/>
  <c r="DF259" i="7"/>
  <c r="DH259" i="7"/>
  <c r="DI259" i="7"/>
  <c r="DG260" i="7"/>
  <c r="DF260" i="7"/>
  <c r="DH260" i="7"/>
  <c r="DI260" i="7"/>
  <c r="DG261" i="7"/>
  <c r="DF261" i="7"/>
  <c r="DH261" i="7"/>
  <c r="DI261" i="7"/>
  <c r="DG262" i="7"/>
  <c r="DF262" i="7"/>
  <c r="DH262" i="7"/>
  <c r="DI262" i="7"/>
  <c r="DG263" i="7"/>
  <c r="DF263" i="7"/>
  <c r="DH263" i="7"/>
  <c r="DI263" i="7"/>
  <c r="DI264" i="7"/>
  <c r="DG264" i="7"/>
  <c r="DH264" i="7"/>
  <c r="CP266" i="7"/>
  <c r="CR266" i="7"/>
  <c r="CS266" i="7"/>
  <c r="CQ267" i="7"/>
  <c r="CP267" i="7"/>
  <c r="CR267" i="7"/>
  <c r="CS267" i="7"/>
  <c r="CQ268" i="7"/>
  <c r="CP268" i="7"/>
  <c r="CR268" i="7"/>
  <c r="CS268" i="7"/>
  <c r="CQ269" i="7"/>
  <c r="CP269" i="7"/>
  <c r="CR269" i="7"/>
  <c r="CS269" i="7"/>
  <c r="CQ270" i="7"/>
  <c r="CP270" i="7"/>
  <c r="CR270" i="7"/>
  <c r="CS270" i="7"/>
  <c r="CQ271" i="7"/>
  <c r="CP271" i="7"/>
  <c r="CR271" i="7"/>
  <c r="CS271" i="7"/>
  <c r="CQ272" i="7"/>
  <c r="CP272" i="7"/>
  <c r="CR272" i="7"/>
  <c r="CS272" i="7"/>
  <c r="CQ273" i="7"/>
  <c r="CP273" i="7"/>
  <c r="CR273" i="7"/>
  <c r="CS273" i="7"/>
  <c r="CQ274" i="7"/>
  <c r="CP274" i="7"/>
  <c r="CR274" i="7"/>
  <c r="CS274" i="7"/>
  <c r="CQ275" i="7"/>
  <c r="CP275" i="7"/>
  <c r="CR275" i="7"/>
  <c r="CS275" i="7"/>
  <c r="CQ276" i="7"/>
  <c r="CP276" i="7"/>
  <c r="CR276" i="7"/>
  <c r="CS276" i="7"/>
  <c r="CQ277" i="7"/>
  <c r="CP277" i="7"/>
  <c r="CR277" i="7"/>
  <c r="CS277" i="7"/>
  <c r="CQ278" i="7"/>
  <c r="CP278" i="7"/>
  <c r="CR278" i="7"/>
  <c r="CS278" i="7"/>
  <c r="CQ279" i="7"/>
  <c r="CP279" i="7"/>
  <c r="CR279" i="7"/>
  <c r="CS279" i="7"/>
  <c r="CQ280" i="7"/>
  <c r="CP280" i="7"/>
  <c r="CR280" i="7"/>
  <c r="CS280" i="7"/>
  <c r="CQ281" i="7"/>
  <c r="CP281" i="7"/>
  <c r="CR281" i="7"/>
  <c r="CS281" i="7"/>
  <c r="CQ282" i="7"/>
  <c r="CP282" i="7"/>
  <c r="CR282" i="7"/>
  <c r="CS282" i="7"/>
  <c r="CQ283" i="7"/>
  <c r="CP283" i="7"/>
  <c r="CR283" i="7"/>
  <c r="CS283" i="7"/>
  <c r="CQ284" i="7"/>
  <c r="CP284" i="7"/>
  <c r="CR284" i="7"/>
  <c r="CS284" i="7"/>
  <c r="CQ285" i="7"/>
  <c r="CP285" i="7"/>
  <c r="CR285" i="7"/>
  <c r="CS285" i="7"/>
  <c r="CS286" i="7"/>
  <c r="CQ286" i="7"/>
  <c r="CR286" i="7"/>
  <c r="CP244" i="7"/>
  <c r="CR244" i="7"/>
  <c r="CS244" i="7"/>
  <c r="CQ245" i="7"/>
  <c r="CP245" i="7"/>
  <c r="CR245" i="7"/>
  <c r="CS245" i="7"/>
  <c r="CQ246" i="7"/>
  <c r="CP246" i="7"/>
  <c r="CR246" i="7"/>
  <c r="CS246" i="7"/>
  <c r="CQ247" i="7"/>
  <c r="CP247" i="7"/>
  <c r="CR247" i="7"/>
  <c r="CS247" i="7"/>
  <c r="CQ248" i="7"/>
  <c r="CP248" i="7"/>
  <c r="CR248" i="7"/>
  <c r="CS248" i="7"/>
  <c r="CQ249" i="7"/>
  <c r="CP249" i="7"/>
  <c r="CR249" i="7"/>
  <c r="CS249" i="7"/>
  <c r="CQ250" i="7"/>
  <c r="CP250" i="7"/>
  <c r="CR250" i="7"/>
  <c r="CS250" i="7"/>
  <c r="CQ251" i="7"/>
  <c r="CP251" i="7"/>
  <c r="CR251" i="7"/>
  <c r="CS251" i="7"/>
  <c r="CQ252" i="7"/>
  <c r="CP252" i="7"/>
  <c r="CR252" i="7"/>
  <c r="CS252" i="7"/>
  <c r="CQ253" i="7"/>
  <c r="CP253" i="7"/>
  <c r="CR253" i="7"/>
  <c r="CS253" i="7"/>
  <c r="CQ254" i="7"/>
  <c r="CP254" i="7"/>
  <c r="CR254" i="7"/>
  <c r="CS254" i="7"/>
  <c r="CQ255" i="7"/>
  <c r="CP255" i="7"/>
  <c r="CR255" i="7"/>
  <c r="CS255" i="7"/>
  <c r="CQ256" i="7"/>
  <c r="CP256" i="7"/>
  <c r="CR256" i="7"/>
  <c r="CS256" i="7"/>
  <c r="CQ257" i="7"/>
  <c r="CP257" i="7"/>
  <c r="CR257" i="7"/>
  <c r="CS257" i="7"/>
  <c r="CQ258" i="7"/>
  <c r="CP258" i="7"/>
  <c r="CR258" i="7"/>
  <c r="CS258" i="7"/>
  <c r="CQ259" i="7"/>
  <c r="CP259" i="7"/>
  <c r="CR259" i="7"/>
  <c r="CS259" i="7"/>
  <c r="CQ260" i="7"/>
  <c r="CP260" i="7"/>
  <c r="CR260" i="7"/>
  <c r="CS260" i="7"/>
  <c r="CQ261" i="7"/>
  <c r="CP261" i="7"/>
  <c r="CR261" i="7"/>
  <c r="CS261" i="7"/>
  <c r="CQ262" i="7"/>
  <c r="CP262" i="7"/>
  <c r="CR262" i="7"/>
  <c r="CS262" i="7"/>
  <c r="CQ263" i="7"/>
  <c r="CP263" i="7"/>
  <c r="CR263" i="7"/>
  <c r="CS263" i="7"/>
  <c r="CS264" i="7"/>
  <c r="CQ264" i="7"/>
  <c r="CR264" i="7"/>
  <c r="BZ266" i="7"/>
  <c r="CB266" i="7"/>
  <c r="CC266" i="7"/>
  <c r="CA267" i="7"/>
  <c r="BZ267" i="7"/>
  <c r="CB267" i="7"/>
  <c r="CC267" i="7"/>
  <c r="CA268" i="7"/>
  <c r="BZ268" i="7"/>
  <c r="CB268" i="7"/>
  <c r="CC268" i="7"/>
  <c r="CA269" i="7"/>
  <c r="BZ269" i="7"/>
  <c r="CB269" i="7"/>
  <c r="CC269" i="7"/>
  <c r="CA270" i="7"/>
  <c r="BZ270" i="7"/>
  <c r="CB270" i="7"/>
  <c r="CC270" i="7"/>
  <c r="CA271" i="7"/>
  <c r="BZ271" i="7"/>
  <c r="CB271" i="7"/>
  <c r="CC271" i="7"/>
  <c r="CA272" i="7"/>
  <c r="BZ272" i="7"/>
  <c r="CB272" i="7"/>
  <c r="CC272" i="7"/>
  <c r="CA273" i="7"/>
  <c r="BZ273" i="7"/>
  <c r="CB273" i="7"/>
  <c r="CC273" i="7"/>
  <c r="CA274" i="7"/>
  <c r="BZ274" i="7"/>
  <c r="CB274" i="7"/>
  <c r="CC274" i="7"/>
  <c r="CA275" i="7"/>
  <c r="BZ275" i="7"/>
  <c r="CB275" i="7"/>
  <c r="CC275" i="7"/>
  <c r="CA276" i="7"/>
  <c r="BZ276" i="7"/>
  <c r="CB276" i="7"/>
  <c r="CC276" i="7"/>
  <c r="CA277" i="7"/>
  <c r="BZ277" i="7"/>
  <c r="CB277" i="7"/>
  <c r="CC277" i="7"/>
  <c r="CA278" i="7"/>
  <c r="BZ278" i="7"/>
  <c r="CB278" i="7"/>
  <c r="CC278" i="7"/>
  <c r="CA279" i="7"/>
  <c r="BZ279" i="7"/>
  <c r="CB279" i="7"/>
  <c r="CC279" i="7"/>
  <c r="CA280" i="7"/>
  <c r="BZ280" i="7"/>
  <c r="CB280" i="7"/>
  <c r="CC280" i="7"/>
  <c r="CA281" i="7"/>
  <c r="BZ281" i="7"/>
  <c r="CB281" i="7"/>
  <c r="CC281" i="7"/>
  <c r="CA282" i="7"/>
  <c r="BZ282" i="7"/>
  <c r="CB282" i="7"/>
  <c r="CC282" i="7"/>
  <c r="CA283" i="7"/>
  <c r="BZ283" i="7"/>
  <c r="CB283" i="7"/>
  <c r="CC283" i="7"/>
  <c r="CA284" i="7"/>
  <c r="BZ284" i="7"/>
  <c r="CB284" i="7"/>
  <c r="CC284" i="7"/>
  <c r="CA285" i="7"/>
  <c r="BZ285" i="7"/>
  <c r="CB285" i="7"/>
  <c r="CC285" i="7"/>
  <c r="CC286" i="7"/>
  <c r="CA286" i="7"/>
  <c r="CB286" i="7"/>
  <c r="BZ244" i="7"/>
  <c r="CB244" i="7"/>
  <c r="CC244" i="7"/>
  <c r="CA245" i="7"/>
  <c r="BZ245" i="7"/>
  <c r="CB245" i="7"/>
  <c r="CC245" i="7"/>
  <c r="CA246" i="7"/>
  <c r="BZ246" i="7"/>
  <c r="CB246" i="7"/>
  <c r="CC246" i="7"/>
  <c r="CA247" i="7"/>
  <c r="BZ247" i="7"/>
  <c r="CB247" i="7"/>
  <c r="CC247" i="7"/>
  <c r="CA248" i="7"/>
  <c r="BZ248" i="7"/>
  <c r="CB248" i="7"/>
  <c r="CC248" i="7"/>
  <c r="CA249" i="7"/>
  <c r="BZ249" i="7"/>
  <c r="CB249" i="7"/>
  <c r="CC249" i="7"/>
  <c r="CA250" i="7"/>
  <c r="BZ250" i="7"/>
  <c r="CB250" i="7"/>
  <c r="CC250" i="7"/>
  <c r="CA251" i="7"/>
  <c r="BZ251" i="7"/>
  <c r="CB251" i="7"/>
  <c r="CC251" i="7"/>
  <c r="CA252" i="7"/>
  <c r="BZ252" i="7"/>
  <c r="CB252" i="7"/>
  <c r="CC252" i="7"/>
  <c r="CA253" i="7"/>
  <c r="BZ253" i="7"/>
  <c r="CB253" i="7"/>
  <c r="CC253" i="7"/>
  <c r="CA254" i="7"/>
  <c r="BZ254" i="7"/>
  <c r="CB254" i="7"/>
  <c r="CC254" i="7"/>
  <c r="CA255" i="7"/>
  <c r="BZ255" i="7"/>
  <c r="CB255" i="7"/>
  <c r="CC255" i="7"/>
  <c r="CA256" i="7"/>
  <c r="BZ256" i="7"/>
  <c r="CB256" i="7"/>
  <c r="CC256" i="7"/>
  <c r="CA257" i="7"/>
  <c r="BZ257" i="7"/>
  <c r="CB257" i="7"/>
  <c r="CC257" i="7"/>
  <c r="CA258" i="7"/>
  <c r="BZ258" i="7"/>
  <c r="CB258" i="7"/>
  <c r="CC258" i="7"/>
  <c r="CA259" i="7"/>
  <c r="BZ259" i="7"/>
  <c r="CB259" i="7"/>
  <c r="CC259" i="7"/>
  <c r="CA260" i="7"/>
  <c r="BZ260" i="7"/>
  <c r="CB260" i="7"/>
  <c r="CC260" i="7"/>
  <c r="CA261" i="7"/>
  <c r="BZ261" i="7"/>
  <c r="CB261" i="7"/>
  <c r="CC261" i="7"/>
  <c r="CA262" i="7"/>
  <c r="BZ262" i="7"/>
  <c r="CB262" i="7"/>
  <c r="CC262" i="7"/>
  <c r="CA263" i="7"/>
  <c r="BZ263" i="7"/>
  <c r="CB263" i="7"/>
  <c r="CC263" i="7"/>
  <c r="CC264" i="7"/>
  <c r="CA264" i="7"/>
  <c r="CB264" i="7"/>
  <c r="BJ266" i="7"/>
  <c r="BL266" i="7"/>
  <c r="BM266" i="7"/>
  <c r="BK267" i="7"/>
  <c r="BJ267" i="7"/>
  <c r="BL267" i="7"/>
  <c r="BM267" i="7"/>
  <c r="BK268" i="7"/>
  <c r="BJ268" i="7"/>
  <c r="BL268" i="7"/>
  <c r="BM268" i="7"/>
  <c r="BK269" i="7"/>
  <c r="BJ269" i="7"/>
  <c r="BL269" i="7"/>
  <c r="BM269" i="7"/>
  <c r="BK270" i="7"/>
  <c r="BJ270" i="7"/>
  <c r="BL270" i="7"/>
  <c r="BM270" i="7"/>
  <c r="BK271" i="7"/>
  <c r="BJ271" i="7"/>
  <c r="BL271" i="7"/>
  <c r="BM271" i="7"/>
  <c r="BK272" i="7"/>
  <c r="BJ272" i="7"/>
  <c r="BL272" i="7"/>
  <c r="BM272" i="7"/>
  <c r="BK273" i="7"/>
  <c r="BJ273" i="7"/>
  <c r="BL273" i="7"/>
  <c r="BM273" i="7"/>
  <c r="BK274" i="7"/>
  <c r="BJ274" i="7"/>
  <c r="BL274" i="7"/>
  <c r="BM274" i="7"/>
  <c r="BK275" i="7"/>
  <c r="BJ275" i="7"/>
  <c r="BL275" i="7"/>
  <c r="BM275" i="7"/>
  <c r="BK276" i="7"/>
  <c r="BJ276" i="7"/>
  <c r="BL276" i="7"/>
  <c r="BM276" i="7"/>
  <c r="BK277" i="7"/>
  <c r="BJ277" i="7"/>
  <c r="BL277" i="7"/>
  <c r="BM277" i="7"/>
  <c r="BK278" i="7"/>
  <c r="BJ278" i="7"/>
  <c r="BL278" i="7"/>
  <c r="BM278" i="7"/>
  <c r="BK279" i="7"/>
  <c r="BJ279" i="7"/>
  <c r="BL279" i="7"/>
  <c r="BM279" i="7"/>
  <c r="BK280" i="7"/>
  <c r="BJ280" i="7"/>
  <c r="BL280" i="7"/>
  <c r="BM280" i="7"/>
  <c r="BK281" i="7"/>
  <c r="BJ281" i="7"/>
  <c r="BL281" i="7"/>
  <c r="BM281" i="7"/>
  <c r="BK282" i="7"/>
  <c r="BJ282" i="7"/>
  <c r="BL282" i="7"/>
  <c r="BM282" i="7"/>
  <c r="BK283" i="7"/>
  <c r="BJ283" i="7"/>
  <c r="BL283" i="7"/>
  <c r="BM283" i="7"/>
  <c r="BK284" i="7"/>
  <c r="BJ284" i="7"/>
  <c r="BL284" i="7"/>
  <c r="BM284" i="7"/>
  <c r="BK285" i="7"/>
  <c r="BJ285" i="7"/>
  <c r="BL285" i="7"/>
  <c r="BM285" i="7"/>
  <c r="BM286" i="7"/>
  <c r="BK286" i="7"/>
  <c r="BL286" i="7"/>
  <c r="BJ244" i="7"/>
  <c r="BL244" i="7"/>
  <c r="BM244" i="7"/>
  <c r="BK245" i="7"/>
  <c r="BJ245" i="7"/>
  <c r="BL245" i="7"/>
  <c r="BM245" i="7"/>
  <c r="BK246" i="7"/>
  <c r="BJ246" i="7"/>
  <c r="BL246" i="7"/>
  <c r="BM246" i="7"/>
  <c r="BK247" i="7"/>
  <c r="BJ247" i="7"/>
  <c r="BL247" i="7"/>
  <c r="BM247" i="7"/>
  <c r="BK248" i="7"/>
  <c r="BJ248" i="7"/>
  <c r="BL248" i="7"/>
  <c r="BM248" i="7"/>
  <c r="BK249" i="7"/>
  <c r="BJ249" i="7"/>
  <c r="BL249" i="7"/>
  <c r="BM249" i="7"/>
  <c r="BK250" i="7"/>
  <c r="BJ250" i="7"/>
  <c r="BL250" i="7"/>
  <c r="BM250" i="7"/>
  <c r="BK251" i="7"/>
  <c r="BJ251" i="7"/>
  <c r="BL251" i="7"/>
  <c r="BM251" i="7"/>
  <c r="BK252" i="7"/>
  <c r="BJ252" i="7"/>
  <c r="BL252" i="7"/>
  <c r="BM252" i="7"/>
  <c r="BK253" i="7"/>
  <c r="BJ253" i="7"/>
  <c r="BL253" i="7"/>
  <c r="BM253" i="7"/>
  <c r="BK254" i="7"/>
  <c r="BJ254" i="7"/>
  <c r="BL254" i="7"/>
  <c r="BM254" i="7"/>
  <c r="BK255" i="7"/>
  <c r="BJ255" i="7"/>
  <c r="BL255" i="7"/>
  <c r="BM255" i="7"/>
  <c r="BK256" i="7"/>
  <c r="BJ256" i="7"/>
  <c r="BL256" i="7"/>
  <c r="BM256" i="7"/>
  <c r="BK257" i="7"/>
  <c r="BJ257" i="7"/>
  <c r="BL257" i="7"/>
  <c r="BM257" i="7"/>
  <c r="BK258" i="7"/>
  <c r="BJ258" i="7"/>
  <c r="BL258" i="7"/>
  <c r="BM258" i="7"/>
  <c r="BK259" i="7"/>
  <c r="BJ259" i="7"/>
  <c r="BL259" i="7"/>
  <c r="BM259" i="7"/>
  <c r="BK260" i="7"/>
  <c r="BJ260" i="7"/>
  <c r="BL260" i="7"/>
  <c r="BM260" i="7"/>
  <c r="BK261" i="7"/>
  <c r="BJ261" i="7"/>
  <c r="BL261" i="7"/>
  <c r="BM261" i="7"/>
  <c r="BK262" i="7"/>
  <c r="BJ262" i="7"/>
  <c r="BL262" i="7"/>
  <c r="BM262" i="7"/>
  <c r="BK263" i="7"/>
  <c r="BJ263" i="7"/>
  <c r="BL263" i="7"/>
  <c r="BM263" i="7"/>
  <c r="BM264" i="7"/>
  <c r="BK264" i="7"/>
  <c r="BL264" i="7"/>
  <c r="AT266" i="7"/>
  <c r="AV266" i="7"/>
  <c r="AW266" i="7"/>
  <c r="AU267" i="7"/>
  <c r="AT267" i="7"/>
  <c r="AV267" i="7"/>
  <c r="AW267" i="7"/>
  <c r="AU268" i="7"/>
  <c r="AT268" i="7"/>
  <c r="AV268" i="7"/>
  <c r="AW268" i="7"/>
  <c r="AU269" i="7"/>
  <c r="AT269" i="7"/>
  <c r="AV269" i="7"/>
  <c r="AW269" i="7"/>
  <c r="AU270" i="7"/>
  <c r="AT270" i="7"/>
  <c r="AV270" i="7"/>
  <c r="AW270" i="7"/>
  <c r="AU271" i="7"/>
  <c r="AT271" i="7"/>
  <c r="AV271" i="7"/>
  <c r="AW271" i="7"/>
  <c r="AU272" i="7"/>
  <c r="AT272" i="7"/>
  <c r="AV272" i="7"/>
  <c r="AW272" i="7"/>
  <c r="AU273" i="7"/>
  <c r="AT273" i="7"/>
  <c r="AV273" i="7"/>
  <c r="AW273" i="7"/>
  <c r="AU274" i="7"/>
  <c r="AT274" i="7"/>
  <c r="AV274" i="7"/>
  <c r="AW274" i="7"/>
  <c r="AU275" i="7"/>
  <c r="AT275" i="7"/>
  <c r="AV275" i="7"/>
  <c r="AW275" i="7"/>
  <c r="AU276" i="7"/>
  <c r="AT276" i="7"/>
  <c r="AV276" i="7"/>
  <c r="AW276" i="7"/>
  <c r="AU277" i="7"/>
  <c r="AT277" i="7"/>
  <c r="AV277" i="7"/>
  <c r="AW277" i="7"/>
  <c r="AU278" i="7"/>
  <c r="AT278" i="7"/>
  <c r="AV278" i="7"/>
  <c r="AW278" i="7"/>
  <c r="AU279" i="7"/>
  <c r="AT279" i="7"/>
  <c r="AV279" i="7"/>
  <c r="AW279" i="7"/>
  <c r="AU280" i="7"/>
  <c r="AT280" i="7"/>
  <c r="AV280" i="7"/>
  <c r="AW280" i="7"/>
  <c r="AU281" i="7"/>
  <c r="AT281" i="7"/>
  <c r="AV281" i="7"/>
  <c r="AW281" i="7"/>
  <c r="AU282" i="7"/>
  <c r="AT282" i="7"/>
  <c r="AV282" i="7"/>
  <c r="AW282" i="7"/>
  <c r="AU283" i="7"/>
  <c r="AT283" i="7"/>
  <c r="AV283" i="7"/>
  <c r="AW283" i="7"/>
  <c r="AU284" i="7"/>
  <c r="AT284" i="7"/>
  <c r="AV284" i="7"/>
  <c r="AW284" i="7"/>
  <c r="AU285" i="7"/>
  <c r="AT285" i="7"/>
  <c r="AV285" i="7"/>
  <c r="AW285" i="7"/>
  <c r="AW286" i="7"/>
  <c r="AU286" i="7"/>
  <c r="AV286" i="7"/>
  <c r="AT244" i="7"/>
  <c r="AV244" i="7"/>
  <c r="AW244" i="7"/>
  <c r="AU245" i="7"/>
  <c r="AT245" i="7"/>
  <c r="AV245" i="7"/>
  <c r="AW245" i="7"/>
  <c r="AU246" i="7"/>
  <c r="AT246" i="7"/>
  <c r="AV246" i="7"/>
  <c r="AW246" i="7"/>
  <c r="AU247" i="7"/>
  <c r="AT247" i="7"/>
  <c r="AV247" i="7"/>
  <c r="AW247" i="7"/>
  <c r="AU248" i="7"/>
  <c r="AT248" i="7"/>
  <c r="AV248" i="7"/>
  <c r="AW248" i="7"/>
  <c r="AU249" i="7"/>
  <c r="AT249" i="7"/>
  <c r="AV249" i="7"/>
  <c r="AW249" i="7"/>
  <c r="AU250" i="7"/>
  <c r="AT250" i="7"/>
  <c r="AV250" i="7"/>
  <c r="AW250" i="7"/>
  <c r="AU251" i="7"/>
  <c r="AT251" i="7"/>
  <c r="AV251" i="7"/>
  <c r="AW251" i="7"/>
  <c r="AU252" i="7"/>
  <c r="AT252" i="7"/>
  <c r="AV252" i="7"/>
  <c r="AW252" i="7"/>
  <c r="AU253" i="7"/>
  <c r="AT253" i="7"/>
  <c r="AV253" i="7"/>
  <c r="AW253" i="7"/>
  <c r="AU254" i="7"/>
  <c r="AT254" i="7"/>
  <c r="AV254" i="7"/>
  <c r="AW254" i="7"/>
  <c r="AU255" i="7"/>
  <c r="AT255" i="7"/>
  <c r="AV255" i="7"/>
  <c r="AW255" i="7"/>
  <c r="AU256" i="7"/>
  <c r="AT256" i="7"/>
  <c r="AV256" i="7"/>
  <c r="AW256" i="7"/>
  <c r="AU257" i="7"/>
  <c r="AT257" i="7"/>
  <c r="AV257" i="7"/>
  <c r="AW257" i="7"/>
  <c r="AU258" i="7"/>
  <c r="AT258" i="7"/>
  <c r="AV258" i="7"/>
  <c r="AW258" i="7"/>
  <c r="AU259" i="7"/>
  <c r="AT259" i="7"/>
  <c r="AV259" i="7"/>
  <c r="AW259" i="7"/>
  <c r="AU260" i="7"/>
  <c r="AT260" i="7"/>
  <c r="AV260" i="7"/>
  <c r="AW260" i="7"/>
  <c r="AU261" i="7"/>
  <c r="AT261" i="7"/>
  <c r="AV261" i="7"/>
  <c r="AW261" i="7"/>
  <c r="AU262" i="7"/>
  <c r="AT262" i="7"/>
  <c r="AV262" i="7"/>
  <c r="AW262" i="7"/>
  <c r="AU263" i="7"/>
  <c r="AT263" i="7"/>
  <c r="AV263" i="7"/>
  <c r="AW263" i="7"/>
  <c r="AW264" i="7"/>
  <c r="AU264" i="7"/>
  <c r="AV264" i="7"/>
  <c r="AD266" i="7"/>
  <c r="AF266" i="7"/>
  <c r="AG266" i="7"/>
  <c r="AE267" i="7"/>
  <c r="AD267" i="7"/>
  <c r="AF267" i="7"/>
  <c r="AG267" i="7"/>
  <c r="AE268" i="7"/>
  <c r="AD268" i="7"/>
  <c r="AF268" i="7"/>
  <c r="AG268" i="7"/>
  <c r="AE269" i="7"/>
  <c r="AD269" i="7"/>
  <c r="AF269" i="7"/>
  <c r="AG269" i="7"/>
  <c r="AE270" i="7"/>
  <c r="AD270" i="7"/>
  <c r="AF270" i="7"/>
  <c r="AG270" i="7"/>
  <c r="AE271" i="7"/>
  <c r="AD271" i="7"/>
  <c r="AF271" i="7"/>
  <c r="AG271" i="7"/>
  <c r="AE272" i="7"/>
  <c r="AD272" i="7"/>
  <c r="AF272" i="7"/>
  <c r="AG272" i="7"/>
  <c r="AE273" i="7"/>
  <c r="AD273" i="7"/>
  <c r="AF273" i="7"/>
  <c r="AG273" i="7"/>
  <c r="AE274" i="7"/>
  <c r="AD274" i="7"/>
  <c r="AF274" i="7"/>
  <c r="AG274" i="7"/>
  <c r="AE275" i="7"/>
  <c r="AD275" i="7"/>
  <c r="AF275" i="7"/>
  <c r="AG275" i="7"/>
  <c r="AE276" i="7"/>
  <c r="AD276" i="7"/>
  <c r="AF276" i="7"/>
  <c r="AG276" i="7"/>
  <c r="AE277" i="7"/>
  <c r="AD277" i="7"/>
  <c r="AF277" i="7"/>
  <c r="AG277" i="7"/>
  <c r="AE278" i="7"/>
  <c r="AD278" i="7"/>
  <c r="AF278" i="7"/>
  <c r="AG278" i="7"/>
  <c r="AE279" i="7"/>
  <c r="AD279" i="7"/>
  <c r="AF279" i="7"/>
  <c r="AG279" i="7"/>
  <c r="AE280" i="7"/>
  <c r="AD280" i="7"/>
  <c r="AF280" i="7"/>
  <c r="AG280" i="7"/>
  <c r="AE281" i="7"/>
  <c r="AD281" i="7"/>
  <c r="AF281" i="7"/>
  <c r="AG281" i="7"/>
  <c r="AE282" i="7"/>
  <c r="AD282" i="7"/>
  <c r="AF282" i="7"/>
  <c r="AG282" i="7"/>
  <c r="AE283" i="7"/>
  <c r="AD283" i="7"/>
  <c r="AF283" i="7"/>
  <c r="AG283" i="7"/>
  <c r="AE284" i="7"/>
  <c r="AD284" i="7"/>
  <c r="AF284" i="7"/>
  <c r="AG284" i="7"/>
  <c r="AE285" i="7"/>
  <c r="AD285" i="7"/>
  <c r="AF285" i="7"/>
  <c r="AG285" i="7"/>
  <c r="AG286" i="7"/>
  <c r="AE286" i="7"/>
  <c r="AF286" i="7"/>
  <c r="AD244" i="7"/>
  <c r="AF244" i="7"/>
  <c r="AG244" i="7"/>
  <c r="AE245" i="7"/>
  <c r="AD245" i="7"/>
  <c r="AF245" i="7"/>
  <c r="AG245" i="7"/>
  <c r="AE246" i="7"/>
  <c r="AD246" i="7"/>
  <c r="AF246" i="7"/>
  <c r="AG246" i="7"/>
  <c r="AE247" i="7"/>
  <c r="AD247" i="7"/>
  <c r="AF247" i="7"/>
  <c r="AG247" i="7"/>
  <c r="AE248" i="7"/>
  <c r="AD248" i="7"/>
  <c r="AF248" i="7"/>
  <c r="AG248" i="7"/>
  <c r="AE249" i="7"/>
  <c r="AD249" i="7"/>
  <c r="AF249" i="7"/>
  <c r="AG249" i="7"/>
  <c r="AE250" i="7"/>
  <c r="AD250" i="7"/>
  <c r="AF250" i="7"/>
  <c r="AG250" i="7"/>
  <c r="AE251" i="7"/>
  <c r="AD251" i="7"/>
  <c r="AF251" i="7"/>
  <c r="AG251" i="7"/>
  <c r="AE252" i="7"/>
  <c r="AD252" i="7"/>
  <c r="AF252" i="7"/>
  <c r="AG252" i="7"/>
  <c r="AE253" i="7"/>
  <c r="AD253" i="7"/>
  <c r="AF253" i="7"/>
  <c r="AG253" i="7"/>
  <c r="AE254" i="7"/>
  <c r="AD254" i="7"/>
  <c r="AF254" i="7"/>
  <c r="AG254" i="7"/>
  <c r="AE255" i="7"/>
  <c r="AD255" i="7"/>
  <c r="AF255" i="7"/>
  <c r="AG255" i="7"/>
  <c r="AE256" i="7"/>
  <c r="AD256" i="7"/>
  <c r="AF256" i="7"/>
  <c r="AG256" i="7"/>
  <c r="AE257" i="7"/>
  <c r="AD257" i="7"/>
  <c r="AF257" i="7"/>
  <c r="AG257" i="7"/>
  <c r="AE258" i="7"/>
  <c r="AD258" i="7"/>
  <c r="AF258" i="7"/>
  <c r="AG258" i="7"/>
  <c r="AE259" i="7"/>
  <c r="AD259" i="7"/>
  <c r="AF259" i="7"/>
  <c r="AG259" i="7"/>
  <c r="AE260" i="7"/>
  <c r="AD260" i="7"/>
  <c r="AF260" i="7"/>
  <c r="AG260" i="7"/>
  <c r="AE261" i="7"/>
  <c r="AD261" i="7"/>
  <c r="AF261" i="7"/>
  <c r="AG261" i="7"/>
  <c r="AE262" i="7"/>
  <c r="AD262" i="7"/>
  <c r="AF262" i="7"/>
  <c r="AG262" i="7"/>
  <c r="AE263" i="7"/>
  <c r="AD263" i="7"/>
  <c r="AF263" i="7"/>
  <c r="AG263" i="7"/>
  <c r="AG264" i="7"/>
  <c r="AE264" i="7"/>
  <c r="AF264" i="7"/>
  <c r="EJ286" i="7"/>
  <c r="EJ264" i="7"/>
  <c r="DT286" i="7"/>
  <c r="DT264" i="7"/>
  <c r="DD286" i="7"/>
  <c r="DD264" i="7"/>
  <c r="CN286" i="7"/>
  <c r="CN264" i="7"/>
  <c r="BX286" i="7"/>
  <c r="BX264" i="7"/>
  <c r="BH286" i="7"/>
  <c r="BH264" i="7"/>
  <c r="AR286" i="7"/>
  <c r="AR264" i="7"/>
  <c r="AB286" i="7"/>
  <c r="AB264" i="7"/>
  <c r="N277" i="7"/>
  <c r="N266" i="7"/>
  <c r="P266" i="7"/>
  <c r="Q266" i="7"/>
  <c r="O267" i="7"/>
  <c r="N267" i="7"/>
  <c r="P267" i="7"/>
  <c r="Q267" i="7"/>
  <c r="O268" i="7"/>
  <c r="N268" i="7"/>
  <c r="P268" i="7"/>
  <c r="Q268" i="7"/>
  <c r="O269" i="7"/>
  <c r="N269" i="7"/>
  <c r="P269" i="7"/>
  <c r="Q269" i="7"/>
  <c r="O270" i="7"/>
  <c r="N270" i="7"/>
  <c r="P270" i="7"/>
  <c r="Q270" i="7"/>
  <c r="O271" i="7"/>
  <c r="N271" i="7"/>
  <c r="P271" i="7"/>
  <c r="Q271" i="7"/>
  <c r="O272" i="7"/>
  <c r="N272" i="7"/>
  <c r="P272" i="7"/>
  <c r="Q272" i="7"/>
  <c r="O273" i="7"/>
  <c r="N273" i="7"/>
  <c r="P273" i="7"/>
  <c r="Q273" i="7"/>
  <c r="O274" i="7"/>
  <c r="N274" i="7"/>
  <c r="P274" i="7"/>
  <c r="Q274" i="7"/>
  <c r="O275" i="7"/>
  <c r="N275" i="7"/>
  <c r="P275" i="7"/>
  <c r="Q275" i="7"/>
  <c r="O276" i="7"/>
  <c r="N276" i="7"/>
  <c r="P276" i="7"/>
  <c r="Q276" i="7"/>
  <c r="O277" i="7"/>
  <c r="P277" i="7"/>
  <c r="Q277" i="7"/>
  <c r="O278" i="7"/>
  <c r="N278" i="7"/>
  <c r="P278" i="7"/>
  <c r="Q278" i="7"/>
  <c r="O279" i="7"/>
  <c r="N279" i="7"/>
  <c r="P279" i="7"/>
  <c r="Q279" i="7"/>
  <c r="O280" i="7"/>
  <c r="N280" i="7"/>
  <c r="P280" i="7"/>
  <c r="Q280" i="7"/>
  <c r="O281" i="7"/>
  <c r="N281" i="7"/>
  <c r="P281" i="7"/>
  <c r="Q281" i="7"/>
  <c r="O282" i="7"/>
  <c r="N282" i="7"/>
  <c r="P282" i="7"/>
  <c r="Q282" i="7"/>
  <c r="O283" i="7"/>
  <c r="N283" i="7"/>
  <c r="P283" i="7"/>
  <c r="Q283" i="7"/>
  <c r="O284" i="7"/>
  <c r="N284" i="7"/>
  <c r="P284" i="7"/>
  <c r="Q284" i="7"/>
  <c r="O285" i="7"/>
  <c r="N285" i="7"/>
  <c r="P285" i="7"/>
  <c r="N255" i="7"/>
  <c r="N244" i="7"/>
  <c r="P244" i="7"/>
  <c r="Q244" i="7"/>
  <c r="O245" i="7"/>
  <c r="N245" i="7"/>
  <c r="P245" i="7"/>
  <c r="Q245" i="7"/>
  <c r="O246" i="7"/>
  <c r="N246" i="7"/>
  <c r="P246" i="7"/>
  <c r="Q246" i="7"/>
  <c r="O247" i="7"/>
  <c r="N247" i="7"/>
  <c r="P247" i="7"/>
  <c r="Q247" i="7"/>
  <c r="O248" i="7"/>
  <c r="N248" i="7"/>
  <c r="P248" i="7"/>
  <c r="Q248" i="7"/>
  <c r="O249" i="7"/>
  <c r="N249" i="7"/>
  <c r="P249" i="7"/>
  <c r="Q249" i="7"/>
  <c r="O250" i="7"/>
  <c r="N250" i="7"/>
  <c r="P250" i="7"/>
  <c r="Q250" i="7"/>
  <c r="O251" i="7"/>
  <c r="N251" i="7"/>
  <c r="P251" i="7"/>
  <c r="Q251" i="7"/>
  <c r="O252" i="7"/>
  <c r="N252" i="7"/>
  <c r="P252" i="7"/>
  <c r="Q252" i="7"/>
  <c r="O253" i="7"/>
  <c r="N253" i="7"/>
  <c r="P253" i="7"/>
  <c r="Q253" i="7"/>
  <c r="O254" i="7"/>
  <c r="N254" i="7"/>
  <c r="P254" i="7"/>
  <c r="Q254" i="7"/>
  <c r="O255" i="7"/>
  <c r="P255" i="7"/>
  <c r="Q255" i="7"/>
  <c r="O256" i="7"/>
  <c r="N256" i="7"/>
  <c r="P256" i="7"/>
  <c r="Q256" i="7"/>
  <c r="O257" i="7"/>
  <c r="N257" i="7"/>
  <c r="P257" i="7"/>
  <c r="Q257" i="7"/>
  <c r="O258" i="7"/>
  <c r="N258" i="7"/>
  <c r="P258" i="7"/>
  <c r="Q258" i="7"/>
  <c r="O259" i="7"/>
  <c r="N259" i="7"/>
  <c r="P259" i="7"/>
  <c r="Q259" i="7"/>
  <c r="O260" i="7"/>
  <c r="N260" i="7"/>
  <c r="P260" i="7"/>
  <c r="Q260" i="7"/>
  <c r="O261" i="7"/>
  <c r="N261" i="7"/>
  <c r="P261" i="7"/>
  <c r="Q261" i="7"/>
  <c r="O262" i="7"/>
  <c r="N262" i="7"/>
  <c r="P262" i="7"/>
  <c r="Q262" i="7"/>
  <c r="O263" i="7"/>
  <c r="N263" i="7"/>
  <c r="P263" i="7"/>
  <c r="EL343" i="7"/>
  <c r="EN343" i="7"/>
  <c r="EO343" i="7"/>
  <c r="EM344" i="7"/>
  <c r="EL344" i="7"/>
  <c r="EN344" i="7"/>
  <c r="EO344" i="7"/>
  <c r="EM345" i="7"/>
  <c r="EL345" i="7"/>
  <c r="EN345" i="7"/>
  <c r="EO345" i="7"/>
  <c r="EM346" i="7"/>
  <c r="EL346" i="7"/>
  <c r="EN346" i="7"/>
  <c r="EO346" i="7"/>
  <c r="EM347" i="7"/>
  <c r="EL347" i="7"/>
  <c r="EN347" i="7"/>
  <c r="EO347" i="7"/>
  <c r="EM348" i="7"/>
  <c r="EL348" i="7"/>
  <c r="EN348" i="7"/>
  <c r="EO348" i="7"/>
  <c r="EM349" i="7"/>
  <c r="EL349" i="7"/>
  <c r="EN349" i="7"/>
  <c r="EO349" i="7"/>
  <c r="EM350" i="7"/>
  <c r="EL350" i="7"/>
  <c r="EN350" i="7"/>
  <c r="EO350" i="7"/>
  <c r="EM351" i="7"/>
  <c r="EL351" i="7"/>
  <c r="EN351" i="7"/>
  <c r="EO351" i="7"/>
  <c r="EM352" i="7"/>
  <c r="EL352" i="7"/>
  <c r="EN352" i="7"/>
  <c r="EO352" i="7"/>
  <c r="EM353" i="7"/>
  <c r="EL353" i="7"/>
  <c r="EN353" i="7"/>
  <c r="EO353" i="7"/>
  <c r="EM354" i="7"/>
  <c r="EL354" i="7"/>
  <c r="EN354" i="7"/>
  <c r="EO354" i="7"/>
  <c r="EM355" i="7"/>
  <c r="EL355" i="7"/>
  <c r="EN355" i="7"/>
  <c r="EO355" i="7"/>
  <c r="EM356" i="7"/>
  <c r="EL356" i="7"/>
  <c r="EN356" i="7"/>
  <c r="EO356" i="7"/>
  <c r="EM357" i="7"/>
  <c r="EL357" i="7"/>
  <c r="EN357" i="7"/>
  <c r="EO357" i="7"/>
  <c r="EM358" i="7"/>
  <c r="EL358" i="7"/>
  <c r="EN358" i="7"/>
  <c r="EO358" i="7"/>
  <c r="EM359" i="7"/>
  <c r="EL359" i="7"/>
  <c r="EN359" i="7"/>
  <c r="EO359" i="7"/>
  <c r="EM360" i="7"/>
  <c r="EL360" i="7"/>
  <c r="EN360" i="7"/>
  <c r="EO360" i="7"/>
  <c r="EM361" i="7"/>
  <c r="EL361" i="7"/>
  <c r="EN361" i="7"/>
  <c r="EO361" i="7"/>
  <c r="EM362" i="7"/>
  <c r="EL362" i="7"/>
  <c r="EN362" i="7"/>
  <c r="EO362" i="7"/>
  <c r="EO363" i="7"/>
  <c r="EM363" i="7"/>
  <c r="EN363" i="7"/>
  <c r="EL321" i="7"/>
  <c r="EN321" i="7"/>
  <c r="EO321" i="7"/>
  <c r="EM322" i="7"/>
  <c r="EL322" i="7"/>
  <c r="EN322" i="7"/>
  <c r="EO322" i="7"/>
  <c r="EM323" i="7"/>
  <c r="EL323" i="7"/>
  <c r="EN323" i="7"/>
  <c r="EO323" i="7"/>
  <c r="EM324" i="7"/>
  <c r="EL324" i="7"/>
  <c r="EN324" i="7"/>
  <c r="EO324" i="7"/>
  <c r="EM325" i="7"/>
  <c r="EL325" i="7"/>
  <c r="EN325" i="7"/>
  <c r="EO325" i="7"/>
  <c r="EM326" i="7"/>
  <c r="EL326" i="7"/>
  <c r="EN326" i="7"/>
  <c r="EO326" i="7"/>
  <c r="EM327" i="7"/>
  <c r="EL327" i="7"/>
  <c r="EN327" i="7"/>
  <c r="EO327" i="7"/>
  <c r="EM328" i="7"/>
  <c r="EL328" i="7"/>
  <c r="EN328" i="7"/>
  <c r="EO328" i="7"/>
  <c r="EM329" i="7"/>
  <c r="EL329" i="7"/>
  <c r="EN329" i="7"/>
  <c r="EO329" i="7"/>
  <c r="EM330" i="7"/>
  <c r="EL330" i="7"/>
  <c r="EN330" i="7"/>
  <c r="EO330" i="7"/>
  <c r="EM331" i="7"/>
  <c r="EL331" i="7"/>
  <c r="EN331" i="7"/>
  <c r="EO331" i="7"/>
  <c r="EM332" i="7"/>
  <c r="EL332" i="7"/>
  <c r="EN332" i="7"/>
  <c r="EO332" i="7"/>
  <c r="EM333" i="7"/>
  <c r="EL333" i="7"/>
  <c r="EN333" i="7"/>
  <c r="EO333" i="7"/>
  <c r="EM334" i="7"/>
  <c r="EL334" i="7"/>
  <c r="EN334" i="7"/>
  <c r="EO334" i="7"/>
  <c r="EM335" i="7"/>
  <c r="EL335" i="7"/>
  <c r="EN335" i="7"/>
  <c r="EO335" i="7"/>
  <c r="EM336" i="7"/>
  <c r="EL336" i="7"/>
  <c r="EN336" i="7"/>
  <c r="EO336" i="7"/>
  <c r="EM337" i="7"/>
  <c r="EL337" i="7"/>
  <c r="EN337" i="7"/>
  <c r="EO337" i="7"/>
  <c r="EM338" i="7"/>
  <c r="EL338" i="7"/>
  <c r="EN338" i="7"/>
  <c r="EO338" i="7"/>
  <c r="EM339" i="7"/>
  <c r="EL339" i="7"/>
  <c r="EN339" i="7"/>
  <c r="EO339" i="7"/>
  <c r="EM340" i="7"/>
  <c r="EL340" i="7"/>
  <c r="EN340" i="7"/>
  <c r="EO340" i="7"/>
  <c r="EO341" i="7"/>
  <c r="EM341" i="7"/>
  <c r="EN341" i="7"/>
  <c r="DV343" i="7"/>
  <c r="DX343" i="7"/>
  <c r="DY343" i="7"/>
  <c r="DW344" i="7"/>
  <c r="DV344" i="7"/>
  <c r="DX344" i="7"/>
  <c r="DY344" i="7"/>
  <c r="DW345" i="7"/>
  <c r="DV345" i="7"/>
  <c r="DX345" i="7"/>
  <c r="DY345" i="7"/>
  <c r="DW346" i="7"/>
  <c r="DV346" i="7"/>
  <c r="DX346" i="7"/>
  <c r="DY346" i="7"/>
  <c r="DW347" i="7"/>
  <c r="DV347" i="7"/>
  <c r="DX347" i="7"/>
  <c r="DY347" i="7"/>
  <c r="DW348" i="7"/>
  <c r="DV348" i="7"/>
  <c r="DX348" i="7"/>
  <c r="DY348" i="7"/>
  <c r="DW349" i="7"/>
  <c r="DV349" i="7"/>
  <c r="DX349" i="7"/>
  <c r="DY349" i="7"/>
  <c r="DW350" i="7"/>
  <c r="DV350" i="7"/>
  <c r="DX350" i="7"/>
  <c r="DY350" i="7"/>
  <c r="DW351" i="7"/>
  <c r="DV351" i="7"/>
  <c r="DX351" i="7"/>
  <c r="DY351" i="7"/>
  <c r="DW352" i="7"/>
  <c r="DV352" i="7"/>
  <c r="DX352" i="7"/>
  <c r="DY352" i="7"/>
  <c r="DW353" i="7"/>
  <c r="DV353" i="7"/>
  <c r="DX353" i="7"/>
  <c r="DY353" i="7"/>
  <c r="DW354" i="7"/>
  <c r="DV354" i="7"/>
  <c r="DX354" i="7"/>
  <c r="DY354" i="7"/>
  <c r="DW355" i="7"/>
  <c r="DV355" i="7"/>
  <c r="DX355" i="7"/>
  <c r="DY355" i="7"/>
  <c r="DW356" i="7"/>
  <c r="DV356" i="7"/>
  <c r="DX356" i="7"/>
  <c r="DY356" i="7"/>
  <c r="DW357" i="7"/>
  <c r="DV357" i="7"/>
  <c r="DX357" i="7"/>
  <c r="DY357" i="7"/>
  <c r="DW358" i="7"/>
  <c r="DV358" i="7"/>
  <c r="DX358" i="7"/>
  <c r="DY358" i="7"/>
  <c r="DW359" i="7"/>
  <c r="DV359" i="7"/>
  <c r="DX359" i="7"/>
  <c r="DY359" i="7"/>
  <c r="DW360" i="7"/>
  <c r="DV360" i="7"/>
  <c r="DX360" i="7"/>
  <c r="DY360" i="7"/>
  <c r="DW361" i="7"/>
  <c r="DV361" i="7"/>
  <c r="DX361" i="7"/>
  <c r="DY361" i="7"/>
  <c r="DW362" i="7"/>
  <c r="DV362" i="7"/>
  <c r="DX362" i="7"/>
  <c r="DY362" i="7"/>
  <c r="DY363" i="7"/>
  <c r="DW363" i="7"/>
  <c r="DX363" i="7"/>
  <c r="DV321" i="7"/>
  <c r="DX321" i="7"/>
  <c r="DY321" i="7"/>
  <c r="DW322" i="7"/>
  <c r="DV322" i="7"/>
  <c r="DX322" i="7"/>
  <c r="DY322" i="7"/>
  <c r="DW323" i="7"/>
  <c r="DV323" i="7"/>
  <c r="DX323" i="7"/>
  <c r="DY323" i="7"/>
  <c r="DW324" i="7"/>
  <c r="DV324" i="7"/>
  <c r="DX324" i="7"/>
  <c r="DY324" i="7"/>
  <c r="DW325" i="7"/>
  <c r="DV325" i="7"/>
  <c r="DX325" i="7"/>
  <c r="DY325" i="7"/>
  <c r="DW326" i="7"/>
  <c r="DV326" i="7"/>
  <c r="DX326" i="7"/>
  <c r="DY326" i="7"/>
  <c r="DW327" i="7"/>
  <c r="DV327" i="7"/>
  <c r="DX327" i="7"/>
  <c r="DY327" i="7"/>
  <c r="DW328" i="7"/>
  <c r="DV328" i="7"/>
  <c r="DX328" i="7"/>
  <c r="DY328" i="7"/>
  <c r="DW329" i="7"/>
  <c r="DV329" i="7"/>
  <c r="DX329" i="7"/>
  <c r="DY329" i="7"/>
  <c r="DW330" i="7"/>
  <c r="DV330" i="7"/>
  <c r="DX330" i="7"/>
  <c r="DY330" i="7"/>
  <c r="DW331" i="7"/>
  <c r="DV331" i="7"/>
  <c r="DX331" i="7"/>
  <c r="DY331" i="7"/>
  <c r="DW332" i="7"/>
  <c r="DV332" i="7"/>
  <c r="DX332" i="7"/>
  <c r="DY332" i="7"/>
  <c r="DW333" i="7"/>
  <c r="DV333" i="7"/>
  <c r="DX333" i="7"/>
  <c r="DY333" i="7"/>
  <c r="DW334" i="7"/>
  <c r="DV334" i="7"/>
  <c r="DX334" i="7"/>
  <c r="DY334" i="7"/>
  <c r="DW335" i="7"/>
  <c r="DV335" i="7"/>
  <c r="DX335" i="7"/>
  <c r="DY335" i="7"/>
  <c r="DW336" i="7"/>
  <c r="DV336" i="7"/>
  <c r="DX336" i="7"/>
  <c r="DY336" i="7"/>
  <c r="DW337" i="7"/>
  <c r="DV337" i="7"/>
  <c r="DX337" i="7"/>
  <c r="DY337" i="7"/>
  <c r="DW338" i="7"/>
  <c r="DV338" i="7"/>
  <c r="DX338" i="7"/>
  <c r="DY338" i="7"/>
  <c r="DW339" i="7"/>
  <c r="DV339" i="7"/>
  <c r="DX339" i="7"/>
  <c r="DY339" i="7"/>
  <c r="DW340" i="7"/>
  <c r="DV340" i="7"/>
  <c r="DX340" i="7"/>
  <c r="DY340" i="7"/>
  <c r="DY341" i="7"/>
  <c r="DW341" i="7"/>
  <c r="DX341" i="7"/>
  <c r="DF343" i="7"/>
  <c r="DH343" i="7"/>
  <c r="DI343" i="7"/>
  <c r="DG344" i="7"/>
  <c r="DF344" i="7"/>
  <c r="DH344" i="7"/>
  <c r="DI344" i="7"/>
  <c r="DG345" i="7"/>
  <c r="DF345" i="7"/>
  <c r="DH345" i="7"/>
  <c r="DI345" i="7"/>
  <c r="DG346" i="7"/>
  <c r="DF346" i="7"/>
  <c r="DH346" i="7"/>
  <c r="DI346" i="7"/>
  <c r="DG347" i="7"/>
  <c r="DF347" i="7"/>
  <c r="DH347" i="7"/>
  <c r="DI347" i="7"/>
  <c r="DG348" i="7"/>
  <c r="DF348" i="7"/>
  <c r="DH348" i="7"/>
  <c r="DI348" i="7"/>
  <c r="DG349" i="7"/>
  <c r="DF349" i="7"/>
  <c r="DH349" i="7"/>
  <c r="DI349" i="7"/>
  <c r="DG350" i="7"/>
  <c r="DF350" i="7"/>
  <c r="DH350" i="7"/>
  <c r="DI350" i="7"/>
  <c r="DG351" i="7"/>
  <c r="DF351" i="7"/>
  <c r="DH351" i="7"/>
  <c r="DI351" i="7"/>
  <c r="DG352" i="7"/>
  <c r="DF352" i="7"/>
  <c r="DH352" i="7"/>
  <c r="DI352" i="7"/>
  <c r="DG353" i="7"/>
  <c r="DF353" i="7"/>
  <c r="DH353" i="7"/>
  <c r="DI353" i="7"/>
  <c r="DG354" i="7"/>
  <c r="DF354" i="7"/>
  <c r="DH354" i="7"/>
  <c r="DI354" i="7"/>
  <c r="DG355" i="7"/>
  <c r="DF355" i="7"/>
  <c r="DH355" i="7"/>
  <c r="DI355" i="7"/>
  <c r="DG356" i="7"/>
  <c r="DF356" i="7"/>
  <c r="DH356" i="7"/>
  <c r="DI356" i="7"/>
  <c r="DG357" i="7"/>
  <c r="DF357" i="7"/>
  <c r="DH357" i="7"/>
  <c r="DI357" i="7"/>
  <c r="DG358" i="7"/>
  <c r="DF358" i="7"/>
  <c r="DH358" i="7"/>
  <c r="DI358" i="7"/>
  <c r="DG359" i="7"/>
  <c r="DF359" i="7"/>
  <c r="DH359" i="7"/>
  <c r="DI359" i="7"/>
  <c r="DG360" i="7"/>
  <c r="DF360" i="7"/>
  <c r="DH360" i="7"/>
  <c r="DI360" i="7"/>
  <c r="DG361" i="7"/>
  <c r="DF361" i="7"/>
  <c r="DH361" i="7"/>
  <c r="DI361" i="7"/>
  <c r="DG362" i="7"/>
  <c r="DF362" i="7"/>
  <c r="DH362" i="7"/>
  <c r="DI362" i="7"/>
  <c r="DI363" i="7"/>
  <c r="DG363" i="7"/>
  <c r="DH363" i="7"/>
  <c r="DF321" i="7"/>
  <c r="DH321" i="7"/>
  <c r="DI321" i="7"/>
  <c r="DG322" i="7"/>
  <c r="DF322" i="7"/>
  <c r="DH322" i="7"/>
  <c r="DI322" i="7"/>
  <c r="DG323" i="7"/>
  <c r="DF323" i="7"/>
  <c r="DH323" i="7"/>
  <c r="DI323" i="7"/>
  <c r="DG324" i="7"/>
  <c r="DF324" i="7"/>
  <c r="DH324" i="7"/>
  <c r="DI324" i="7"/>
  <c r="DG325" i="7"/>
  <c r="DF325" i="7"/>
  <c r="DH325" i="7"/>
  <c r="DI325" i="7"/>
  <c r="DG326" i="7"/>
  <c r="DF326" i="7"/>
  <c r="DH326" i="7"/>
  <c r="DI326" i="7"/>
  <c r="DG327" i="7"/>
  <c r="DF327" i="7"/>
  <c r="DH327" i="7"/>
  <c r="DI327" i="7"/>
  <c r="DG328" i="7"/>
  <c r="DF328" i="7"/>
  <c r="DH328" i="7"/>
  <c r="DI328" i="7"/>
  <c r="DG329" i="7"/>
  <c r="DF329" i="7"/>
  <c r="DH329" i="7"/>
  <c r="DI329" i="7"/>
  <c r="DG330" i="7"/>
  <c r="DF330" i="7"/>
  <c r="DH330" i="7"/>
  <c r="DI330" i="7"/>
  <c r="DG331" i="7"/>
  <c r="DF331" i="7"/>
  <c r="DH331" i="7"/>
  <c r="DI331" i="7"/>
  <c r="DG332" i="7"/>
  <c r="DF332" i="7"/>
  <c r="DH332" i="7"/>
  <c r="DI332" i="7"/>
  <c r="DG333" i="7"/>
  <c r="DF333" i="7"/>
  <c r="DH333" i="7"/>
  <c r="DI333" i="7"/>
  <c r="DG334" i="7"/>
  <c r="DF334" i="7"/>
  <c r="DH334" i="7"/>
  <c r="DI334" i="7"/>
  <c r="DG335" i="7"/>
  <c r="DF335" i="7"/>
  <c r="DH335" i="7"/>
  <c r="DI335" i="7"/>
  <c r="DG336" i="7"/>
  <c r="DF336" i="7"/>
  <c r="DH336" i="7"/>
  <c r="DI336" i="7"/>
  <c r="DG337" i="7"/>
  <c r="DF337" i="7"/>
  <c r="DH337" i="7"/>
  <c r="DI337" i="7"/>
  <c r="DG338" i="7"/>
  <c r="DF338" i="7"/>
  <c r="DH338" i="7"/>
  <c r="DI338" i="7"/>
  <c r="DG339" i="7"/>
  <c r="DF339" i="7"/>
  <c r="DH339" i="7"/>
  <c r="DI339" i="7"/>
  <c r="DG340" i="7"/>
  <c r="DF340" i="7"/>
  <c r="DH340" i="7"/>
  <c r="DI340" i="7"/>
  <c r="DI341" i="7"/>
  <c r="DG341" i="7"/>
  <c r="DH341" i="7"/>
  <c r="CP343" i="7"/>
  <c r="CR343" i="7"/>
  <c r="CS343" i="7"/>
  <c r="CQ344" i="7"/>
  <c r="CP344" i="7"/>
  <c r="CR344" i="7"/>
  <c r="CS344" i="7"/>
  <c r="CQ345" i="7"/>
  <c r="CP345" i="7"/>
  <c r="CR345" i="7"/>
  <c r="CS345" i="7"/>
  <c r="CQ346" i="7"/>
  <c r="CP346" i="7"/>
  <c r="CR346" i="7"/>
  <c r="CS346" i="7"/>
  <c r="CQ347" i="7"/>
  <c r="CP347" i="7"/>
  <c r="CR347" i="7"/>
  <c r="CS347" i="7"/>
  <c r="CQ348" i="7"/>
  <c r="CP348" i="7"/>
  <c r="CR348" i="7"/>
  <c r="CS348" i="7"/>
  <c r="CQ349" i="7"/>
  <c r="CP349" i="7"/>
  <c r="CR349" i="7"/>
  <c r="CS349" i="7"/>
  <c r="CQ350" i="7"/>
  <c r="CP350" i="7"/>
  <c r="CR350" i="7"/>
  <c r="CS350" i="7"/>
  <c r="CQ351" i="7"/>
  <c r="CP351" i="7"/>
  <c r="CR351" i="7"/>
  <c r="CS351" i="7"/>
  <c r="CQ352" i="7"/>
  <c r="CP352" i="7"/>
  <c r="CR352" i="7"/>
  <c r="CS352" i="7"/>
  <c r="CQ353" i="7"/>
  <c r="CP353" i="7"/>
  <c r="CR353" i="7"/>
  <c r="CS353" i="7"/>
  <c r="CQ354" i="7"/>
  <c r="CP354" i="7"/>
  <c r="CR354" i="7"/>
  <c r="CS354" i="7"/>
  <c r="CQ355" i="7"/>
  <c r="CP355" i="7"/>
  <c r="CR355" i="7"/>
  <c r="CS355" i="7"/>
  <c r="CQ356" i="7"/>
  <c r="CP356" i="7"/>
  <c r="CR356" i="7"/>
  <c r="CS356" i="7"/>
  <c r="CQ357" i="7"/>
  <c r="CP357" i="7"/>
  <c r="CR357" i="7"/>
  <c r="CS357" i="7"/>
  <c r="CQ358" i="7"/>
  <c r="CP358" i="7"/>
  <c r="CR358" i="7"/>
  <c r="CS358" i="7"/>
  <c r="CQ359" i="7"/>
  <c r="CP359" i="7"/>
  <c r="CR359" i="7"/>
  <c r="CS359" i="7"/>
  <c r="CQ360" i="7"/>
  <c r="CP360" i="7"/>
  <c r="CR360" i="7"/>
  <c r="CS360" i="7"/>
  <c r="CQ361" i="7"/>
  <c r="CP361" i="7"/>
  <c r="CR361" i="7"/>
  <c r="CS361" i="7"/>
  <c r="CQ362" i="7"/>
  <c r="CP362" i="7"/>
  <c r="CR362" i="7"/>
  <c r="CS362" i="7"/>
  <c r="CS363" i="7"/>
  <c r="CQ363" i="7"/>
  <c r="CR363" i="7"/>
  <c r="CP321" i="7"/>
  <c r="CR321" i="7"/>
  <c r="CS321" i="7"/>
  <c r="CQ322" i="7"/>
  <c r="CP322" i="7"/>
  <c r="CR322" i="7"/>
  <c r="CS322" i="7"/>
  <c r="CQ323" i="7"/>
  <c r="CP323" i="7"/>
  <c r="CR323" i="7"/>
  <c r="CS323" i="7"/>
  <c r="CQ324" i="7"/>
  <c r="CP324" i="7"/>
  <c r="CR324" i="7"/>
  <c r="CS324" i="7"/>
  <c r="CQ325" i="7"/>
  <c r="CP325" i="7"/>
  <c r="CR325" i="7"/>
  <c r="CS325" i="7"/>
  <c r="CQ326" i="7"/>
  <c r="CP326" i="7"/>
  <c r="CR326" i="7"/>
  <c r="CS326" i="7"/>
  <c r="CQ327" i="7"/>
  <c r="CP327" i="7"/>
  <c r="CR327" i="7"/>
  <c r="CS327" i="7"/>
  <c r="CQ328" i="7"/>
  <c r="CP328" i="7"/>
  <c r="CR328" i="7"/>
  <c r="CS328" i="7"/>
  <c r="CQ329" i="7"/>
  <c r="CP329" i="7"/>
  <c r="CR329" i="7"/>
  <c r="CS329" i="7"/>
  <c r="CQ330" i="7"/>
  <c r="CP330" i="7"/>
  <c r="CR330" i="7"/>
  <c r="CS330" i="7"/>
  <c r="CQ331" i="7"/>
  <c r="CP331" i="7"/>
  <c r="CR331" i="7"/>
  <c r="CS331" i="7"/>
  <c r="CQ332" i="7"/>
  <c r="CP332" i="7"/>
  <c r="CR332" i="7"/>
  <c r="CS332" i="7"/>
  <c r="CQ333" i="7"/>
  <c r="CP333" i="7"/>
  <c r="CR333" i="7"/>
  <c r="CS333" i="7"/>
  <c r="CQ334" i="7"/>
  <c r="CP334" i="7"/>
  <c r="CR334" i="7"/>
  <c r="CS334" i="7"/>
  <c r="CQ335" i="7"/>
  <c r="CP335" i="7"/>
  <c r="CR335" i="7"/>
  <c r="CS335" i="7"/>
  <c r="CQ336" i="7"/>
  <c r="CP336" i="7"/>
  <c r="CR336" i="7"/>
  <c r="CS336" i="7"/>
  <c r="CQ337" i="7"/>
  <c r="CP337" i="7"/>
  <c r="CR337" i="7"/>
  <c r="CS337" i="7"/>
  <c r="CQ338" i="7"/>
  <c r="CP338" i="7"/>
  <c r="CR338" i="7"/>
  <c r="CS338" i="7"/>
  <c r="CQ339" i="7"/>
  <c r="CP339" i="7"/>
  <c r="CR339" i="7"/>
  <c r="CS339" i="7"/>
  <c r="CQ340" i="7"/>
  <c r="CP340" i="7"/>
  <c r="CR340" i="7"/>
  <c r="CS340" i="7"/>
  <c r="CS341" i="7"/>
  <c r="CQ341" i="7"/>
  <c r="CR341" i="7"/>
  <c r="BZ343" i="7"/>
  <c r="CB343" i="7"/>
  <c r="CC343" i="7"/>
  <c r="CA344" i="7"/>
  <c r="BZ344" i="7"/>
  <c r="CB344" i="7"/>
  <c r="CC344" i="7"/>
  <c r="CA345" i="7"/>
  <c r="BZ345" i="7"/>
  <c r="CB345" i="7"/>
  <c r="CC345" i="7"/>
  <c r="CA346" i="7"/>
  <c r="BZ346" i="7"/>
  <c r="CB346" i="7"/>
  <c r="CC346" i="7"/>
  <c r="CA347" i="7"/>
  <c r="BZ347" i="7"/>
  <c r="CB347" i="7"/>
  <c r="CC347" i="7"/>
  <c r="CA348" i="7"/>
  <c r="BZ348" i="7"/>
  <c r="CB348" i="7"/>
  <c r="CC348" i="7"/>
  <c r="CA349" i="7"/>
  <c r="BZ349" i="7"/>
  <c r="CB349" i="7"/>
  <c r="CC349" i="7"/>
  <c r="CA350" i="7"/>
  <c r="BZ350" i="7"/>
  <c r="CB350" i="7"/>
  <c r="CC350" i="7"/>
  <c r="CA351" i="7"/>
  <c r="BZ351" i="7"/>
  <c r="CB351" i="7"/>
  <c r="CC351" i="7"/>
  <c r="CA352" i="7"/>
  <c r="BZ352" i="7"/>
  <c r="CB352" i="7"/>
  <c r="CC352" i="7"/>
  <c r="CA353" i="7"/>
  <c r="BZ353" i="7"/>
  <c r="CB353" i="7"/>
  <c r="CC353" i="7"/>
  <c r="CA354" i="7"/>
  <c r="BZ354" i="7"/>
  <c r="CB354" i="7"/>
  <c r="CC354" i="7"/>
  <c r="CA355" i="7"/>
  <c r="BZ355" i="7"/>
  <c r="CB355" i="7"/>
  <c r="CC355" i="7"/>
  <c r="CA356" i="7"/>
  <c r="BZ356" i="7"/>
  <c r="CB356" i="7"/>
  <c r="CC356" i="7"/>
  <c r="CA357" i="7"/>
  <c r="BZ357" i="7"/>
  <c r="CB357" i="7"/>
  <c r="CC357" i="7"/>
  <c r="CA358" i="7"/>
  <c r="BZ358" i="7"/>
  <c r="CB358" i="7"/>
  <c r="CC358" i="7"/>
  <c r="CA359" i="7"/>
  <c r="BZ359" i="7"/>
  <c r="CB359" i="7"/>
  <c r="CC359" i="7"/>
  <c r="CA360" i="7"/>
  <c r="BZ360" i="7"/>
  <c r="CB360" i="7"/>
  <c r="CC360" i="7"/>
  <c r="CA361" i="7"/>
  <c r="BZ361" i="7"/>
  <c r="CB361" i="7"/>
  <c r="CC361" i="7"/>
  <c r="CA362" i="7"/>
  <c r="BZ362" i="7"/>
  <c r="CB362" i="7"/>
  <c r="CC362" i="7"/>
  <c r="CC363" i="7"/>
  <c r="CA363" i="7"/>
  <c r="CB363" i="7"/>
  <c r="BZ321" i="7"/>
  <c r="CB321" i="7"/>
  <c r="CC321" i="7"/>
  <c r="CA322" i="7"/>
  <c r="BZ322" i="7"/>
  <c r="CB322" i="7"/>
  <c r="CC322" i="7"/>
  <c r="CA323" i="7"/>
  <c r="BZ323" i="7"/>
  <c r="CB323" i="7"/>
  <c r="CC323" i="7"/>
  <c r="CA324" i="7"/>
  <c r="BZ324" i="7"/>
  <c r="CB324" i="7"/>
  <c r="CC324" i="7"/>
  <c r="CA325" i="7"/>
  <c r="BZ325" i="7"/>
  <c r="CB325" i="7"/>
  <c r="CC325" i="7"/>
  <c r="CA326" i="7"/>
  <c r="BZ326" i="7"/>
  <c r="CB326" i="7"/>
  <c r="CC326" i="7"/>
  <c r="CA327" i="7"/>
  <c r="BZ327" i="7"/>
  <c r="CB327" i="7"/>
  <c r="CC327" i="7"/>
  <c r="CA328" i="7"/>
  <c r="BZ328" i="7"/>
  <c r="CB328" i="7"/>
  <c r="CC328" i="7"/>
  <c r="CA329" i="7"/>
  <c r="BZ329" i="7"/>
  <c r="CB329" i="7"/>
  <c r="CC329" i="7"/>
  <c r="CA330" i="7"/>
  <c r="BZ330" i="7"/>
  <c r="CB330" i="7"/>
  <c r="CC330" i="7"/>
  <c r="CA331" i="7"/>
  <c r="BZ331" i="7"/>
  <c r="CB331" i="7"/>
  <c r="CC331" i="7"/>
  <c r="CA332" i="7"/>
  <c r="BZ332" i="7"/>
  <c r="CB332" i="7"/>
  <c r="CC332" i="7"/>
  <c r="CA333" i="7"/>
  <c r="BZ333" i="7"/>
  <c r="CB333" i="7"/>
  <c r="CC333" i="7"/>
  <c r="CA334" i="7"/>
  <c r="BZ334" i="7"/>
  <c r="CB334" i="7"/>
  <c r="CC334" i="7"/>
  <c r="CA335" i="7"/>
  <c r="BZ335" i="7"/>
  <c r="CB335" i="7"/>
  <c r="CC335" i="7"/>
  <c r="CA336" i="7"/>
  <c r="BZ336" i="7"/>
  <c r="CB336" i="7"/>
  <c r="CC336" i="7"/>
  <c r="CA337" i="7"/>
  <c r="BZ337" i="7"/>
  <c r="CB337" i="7"/>
  <c r="CC337" i="7"/>
  <c r="CA338" i="7"/>
  <c r="BZ338" i="7"/>
  <c r="CB338" i="7"/>
  <c r="CC338" i="7"/>
  <c r="CA339" i="7"/>
  <c r="BZ339" i="7"/>
  <c r="CB339" i="7"/>
  <c r="CC339" i="7"/>
  <c r="CA340" i="7"/>
  <c r="BZ340" i="7"/>
  <c r="CB340" i="7"/>
  <c r="CC340" i="7"/>
  <c r="CC341" i="7"/>
  <c r="CA341" i="7"/>
  <c r="CB341" i="7"/>
  <c r="BJ343" i="7"/>
  <c r="BL343" i="7"/>
  <c r="BM343" i="7"/>
  <c r="BK344" i="7"/>
  <c r="BJ344" i="7"/>
  <c r="BL344" i="7"/>
  <c r="BM344" i="7"/>
  <c r="BK345" i="7"/>
  <c r="BJ345" i="7"/>
  <c r="BL345" i="7"/>
  <c r="BM345" i="7"/>
  <c r="BK346" i="7"/>
  <c r="BJ346" i="7"/>
  <c r="BL346" i="7"/>
  <c r="BM346" i="7"/>
  <c r="BK347" i="7"/>
  <c r="BJ347" i="7"/>
  <c r="BL347" i="7"/>
  <c r="BM347" i="7"/>
  <c r="BK348" i="7"/>
  <c r="BJ348" i="7"/>
  <c r="BL348" i="7"/>
  <c r="BM348" i="7"/>
  <c r="BK349" i="7"/>
  <c r="BJ349" i="7"/>
  <c r="BL349" i="7"/>
  <c r="BM349" i="7"/>
  <c r="BK350" i="7"/>
  <c r="BJ350" i="7"/>
  <c r="BL350" i="7"/>
  <c r="BM350" i="7"/>
  <c r="BK351" i="7"/>
  <c r="BJ351" i="7"/>
  <c r="BL351" i="7"/>
  <c r="BM351" i="7"/>
  <c r="BK352" i="7"/>
  <c r="BJ352" i="7"/>
  <c r="BL352" i="7"/>
  <c r="BM352" i="7"/>
  <c r="BK353" i="7"/>
  <c r="BJ353" i="7"/>
  <c r="BL353" i="7"/>
  <c r="BM353" i="7"/>
  <c r="BK354" i="7"/>
  <c r="BJ354" i="7"/>
  <c r="BL354" i="7"/>
  <c r="BM354" i="7"/>
  <c r="BK355" i="7"/>
  <c r="BJ355" i="7"/>
  <c r="BL355" i="7"/>
  <c r="BM355" i="7"/>
  <c r="BK356" i="7"/>
  <c r="BJ356" i="7"/>
  <c r="BL356" i="7"/>
  <c r="BM356" i="7"/>
  <c r="BK357" i="7"/>
  <c r="BJ357" i="7"/>
  <c r="BL357" i="7"/>
  <c r="BM357" i="7"/>
  <c r="BK358" i="7"/>
  <c r="BJ358" i="7"/>
  <c r="BL358" i="7"/>
  <c r="BM358" i="7"/>
  <c r="BK359" i="7"/>
  <c r="BJ359" i="7"/>
  <c r="BL359" i="7"/>
  <c r="BM359" i="7"/>
  <c r="BK360" i="7"/>
  <c r="BJ360" i="7"/>
  <c r="BL360" i="7"/>
  <c r="BM360" i="7"/>
  <c r="BK361" i="7"/>
  <c r="BJ361" i="7"/>
  <c r="BL361" i="7"/>
  <c r="BM361" i="7"/>
  <c r="BK362" i="7"/>
  <c r="BJ362" i="7"/>
  <c r="BL362" i="7"/>
  <c r="BM362" i="7"/>
  <c r="BM363" i="7"/>
  <c r="BK363" i="7"/>
  <c r="BL363" i="7"/>
  <c r="BJ321" i="7"/>
  <c r="BL321" i="7"/>
  <c r="BM321" i="7"/>
  <c r="BK322" i="7"/>
  <c r="BJ322" i="7"/>
  <c r="BL322" i="7"/>
  <c r="BM322" i="7"/>
  <c r="BK323" i="7"/>
  <c r="BJ323" i="7"/>
  <c r="BL323" i="7"/>
  <c r="BM323" i="7"/>
  <c r="BK324" i="7"/>
  <c r="BJ324" i="7"/>
  <c r="BL324" i="7"/>
  <c r="BM324" i="7"/>
  <c r="BK325" i="7"/>
  <c r="BJ325" i="7"/>
  <c r="BL325" i="7"/>
  <c r="BM325" i="7"/>
  <c r="BK326" i="7"/>
  <c r="BJ326" i="7"/>
  <c r="BL326" i="7"/>
  <c r="BM326" i="7"/>
  <c r="BK327" i="7"/>
  <c r="BJ327" i="7"/>
  <c r="BL327" i="7"/>
  <c r="BM327" i="7"/>
  <c r="BK328" i="7"/>
  <c r="BJ328" i="7"/>
  <c r="BL328" i="7"/>
  <c r="BM328" i="7"/>
  <c r="BK329" i="7"/>
  <c r="BJ329" i="7"/>
  <c r="BL329" i="7"/>
  <c r="BM329" i="7"/>
  <c r="BK330" i="7"/>
  <c r="BJ330" i="7"/>
  <c r="BL330" i="7"/>
  <c r="BM330" i="7"/>
  <c r="BK331" i="7"/>
  <c r="BJ331" i="7"/>
  <c r="BL331" i="7"/>
  <c r="BM331" i="7"/>
  <c r="BK332" i="7"/>
  <c r="BJ332" i="7"/>
  <c r="BL332" i="7"/>
  <c r="BM332" i="7"/>
  <c r="BK333" i="7"/>
  <c r="BJ333" i="7"/>
  <c r="BL333" i="7"/>
  <c r="BM333" i="7"/>
  <c r="BK334" i="7"/>
  <c r="BJ334" i="7"/>
  <c r="BL334" i="7"/>
  <c r="BM334" i="7"/>
  <c r="BK335" i="7"/>
  <c r="BJ335" i="7"/>
  <c r="BL335" i="7"/>
  <c r="BM335" i="7"/>
  <c r="BK336" i="7"/>
  <c r="BJ336" i="7"/>
  <c r="BL336" i="7"/>
  <c r="BM336" i="7"/>
  <c r="BK337" i="7"/>
  <c r="BJ337" i="7"/>
  <c r="BL337" i="7"/>
  <c r="BM337" i="7"/>
  <c r="BK338" i="7"/>
  <c r="BJ338" i="7"/>
  <c r="BL338" i="7"/>
  <c r="BM338" i="7"/>
  <c r="BK339" i="7"/>
  <c r="BJ339" i="7"/>
  <c r="BL339" i="7"/>
  <c r="BM339" i="7"/>
  <c r="BK340" i="7"/>
  <c r="BJ340" i="7"/>
  <c r="BL340" i="7"/>
  <c r="BM340" i="7"/>
  <c r="BM341" i="7"/>
  <c r="BK341" i="7"/>
  <c r="BL341" i="7"/>
  <c r="AT343" i="7"/>
  <c r="AV343" i="7"/>
  <c r="AW343" i="7"/>
  <c r="AU344" i="7"/>
  <c r="AT344" i="7"/>
  <c r="AV344" i="7"/>
  <c r="AW344" i="7"/>
  <c r="AU345" i="7"/>
  <c r="AT345" i="7"/>
  <c r="AV345" i="7"/>
  <c r="AW345" i="7"/>
  <c r="AU346" i="7"/>
  <c r="AT346" i="7"/>
  <c r="AV346" i="7"/>
  <c r="AW346" i="7"/>
  <c r="AU347" i="7"/>
  <c r="AT347" i="7"/>
  <c r="AV347" i="7"/>
  <c r="AW347" i="7"/>
  <c r="AU348" i="7"/>
  <c r="AT348" i="7"/>
  <c r="AV348" i="7"/>
  <c r="AW348" i="7"/>
  <c r="AU349" i="7"/>
  <c r="AT349" i="7"/>
  <c r="AV349" i="7"/>
  <c r="AW349" i="7"/>
  <c r="AU350" i="7"/>
  <c r="AT350" i="7"/>
  <c r="AV350" i="7"/>
  <c r="AW350" i="7"/>
  <c r="AU351" i="7"/>
  <c r="AT351" i="7"/>
  <c r="AV351" i="7"/>
  <c r="AW351" i="7"/>
  <c r="AU352" i="7"/>
  <c r="AT352" i="7"/>
  <c r="AV352" i="7"/>
  <c r="AW352" i="7"/>
  <c r="AU353" i="7"/>
  <c r="AT353" i="7"/>
  <c r="AV353" i="7"/>
  <c r="AW353" i="7"/>
  <c r="AU354" i="7"/>
  <c r="AT354" i="7"/>
  <c r="AV354" i="7"/>
  <c r="AW354" i="7"/>
  <c r="AU355" i="7"/>
  <c r="AT355" i="7"/>
  <c r="AV355" i="7"/>
  <c r="AW355" i="7"/>
  <c r="AU356" i="7"/>
  <c r="AT356" i="7"/>
  <c r="AV356" i="7"/>
  <c r="AW356" i="7"/>
  <c r="AU357" i="7"/>
  <c r="AT357" i="7"/>
  <c r="AV357" i="7"/>
  <c r="AW357" i="7"/>
  <c r="AU358" i="7"/>
  <c r="AT358" i="7"/>
  <c r="AV358" i="7"/>
  <c r="AW358" i="7"/>
  <c r="AU359" i="7"/>
  <c r="AT359" i="7"/>
  <c r="AV359" i="7"/>
  <c r="AW359" i="7"/>
  <c r="AU360" i="7"/>
  <c r="AT360" i="7"/>
  <c r="AV360" i="7"/>
  <c r="AW360" i="7"/>
  <c r="AU361" i="7"/>
  <c r="AT361" i="7"/>
  <c r="AV361" i="7"/>
  <c r="AW361" i="7"/>
  <c r="AU362" i="7"/>
  <c r="AT362" i="7"/>
  <c r="AV362" i="7"/>
  <c r="AW362" i="7"/>
  <c r="AW363" i="7"/>
  <c r="AU363" i="7"/>
  <c r="AV363" i="7"/>
  <c r="AT321" i="7"/>
  <c r="AV321" i="7"/>
  <c r="AW321" i="7"/>
  <c r="AU322" i="7"/>
  <c r="AT322" i="7"/>
  <c r="AV322" i="7"/>
  <c r="AW322" i="7"/>
  <c r="AU323" i="7"/>
  <c r="AT323" i="7"/>
  <c r="AV323" i="7"/>
  <c r="AW323" i="7"/>
  <c r="AU324" i="7"/>
  <c r="AT324" i="7"/>
  <c r="AV324" i="7"/>
  <c r="AW324" i="7"/>
  <c r="AU325" i="7"/>
  <c r="AT325" i="7"/>
  <c r="AV325" i="7"/>
  <c r="AW325" i="7"/>
  <c r="AU326" i="7"/>
  <c r="AT326" i="7"/>
  <c r="AV326" i="7"/>
  <c r="AW326" i="7"/>
  <c r="AU327" i="7"/>
  <c r="AT327" i="7"/>
  <c r="AV327" i="7"/>
  <c r="AW327" i="7"/>
  <c r="AU328" i="7"/>
  <c r="AT328" i="7"/>
  <c r="AV328" i="7"/>
  <c r="AW328" i="7"/>
  <c r="AU329" i="7"/>
  <c r="AT329" i="7"/>
  <c r="AV329" i="7"/>
  <c r="AW329" i="7"/>
  <c r="AU330" i="7"/>
  <c r="AT330" i="7"/>
  <c r="AV330" i="7"/>
  <c r="AW330" i="7"/>
  <c r="AU331" i="7"/>
  <c r="AT331" i="7"/>
  <c r="AV331" i="7"/>
  <c r="AW331" i="7"/>
  <c r="AU332" i="7"/>
  <c r="AT332" i="7"/>
  <c r="AV332" i="7"/>
  <c r="AW332" i="7"/>
  <c r="AU333" i="7"/>
  <c r="AT333" i="7"/>
  <c r="AV333" i="7"/>
  <c r="AW333" i="7"/>
  <c r="AU334" i="7"/>
  <c r="AT334" i="7"/>
  <c r="AV334" i="7"/>
  <c r="AW334" i="7"/>
  <c r="AU335" i="7"/>
  <c r="AT335" i="7"/>
  <c r="AV335" i="7"/>
  <c r="AW335" i="7"/>
  <c r="AU336" i="7"/>
  <c r="AT336" i="7"/>
  <c r="AV336" i="7"/>
  <c r="AW336" i="7"/>
  <c r="AU337" i="7"/>
  <c r="AT337" i="7"/>
  <c r="AV337" i="7"/>
  <c r="AW337" i="7"/>
  <c r="AU338" i="7"/>
  <c r="AT338" i="7"/>
  <c r="AV338" i="7"/>
  <c r="AW338" i="7"/>
  <c r="AU339" i="7"/>
  <c r="AT339" i="7"/>
  <c r="AV339" i="7"/>
  <c r="AW339" i="7"/>
  <c r="AU340" i="7"/>
  <c r="AT340" i="7"/>
  <c r="AV340" i="7"/>
  <c r="AW340" i="7"/>
  <c r="AW341" i="7"/>
  <c r="AU341" i="7"/>
  <c r="AV341" i="7"/>
  <c r="AD343" i="7"/>
  <c r="AF343" i="7"/>
  <c r="AG343" i="7"/>
  <c r="AE344" i="7"/>
  <c r="AD344" i="7"/>
  <c r="AF344" i="7"/>
  <c r="AG344" i="7"/>
  <c r="AE345" i="7"/>
  <c r="AD345" i="7"/>
  <c r="AF345" i="7"/>
  <c r="AG345" i="7"/>
  <c r="AE346" i="7"/>
  <c r="AD346" i="7"/>
  <c r="AF346" i="7"/>
  <c r="AG346" i="7"/>
  <c r="AE347" i="7"/>
  <c r="AD347" i="7"/>
  <c r="AF347" i="7"/>
  <c r="AG347" i="7"/>
  <c r="AE348" i="7"/>
  <c r="AD348" i="7"/>
  <c r="AF348" i="7"/>
  <c r="AG348" i="7"/>
  <c r="AE349" i="7"/>
  <c r="AD349" i="7"/>
  <c r="AF349" i="7"/>
  <c r="AG349" i="7"/>
  <c r="AE350" i="7"/>
  <c r="AD350" i="7"/>
  <c r="AF350" i="7"/>
  <c r="AG350" i="7"/>
  <c r="AE351" i="7"/>
  <c r="AD351" i="7"/>
  <c r="AF351" i="7"/>
  <c r="AG351" i="7"/>
  <c r="AE352" i="7"/>
  <c r="AD352" i="7"/>
  <c r="AF352" i="7"/>
  <c r="AG352" i="7"/>
  <c r="AE353" i="7"/>
  <c r="AD353" i="7"/>
  <c r="AF353" i="7"/>
  <c r="AG353" i="7"/>
  <c r="AE354" i="7"/>
  <c r="AD354" i="7"/>
  <c r="AF354" i="7"/>
  <c r="AG354" i="7"/>
  <c r="AE355" i="7"/>
  <c r="AD355" i="7"/>
  <c r="AF355" i="7"/>
  <c r="AG355" i="7"/>
  <c r="AE356" i="7"/>
  <c r="AD356" i="7"/>
  <c r="AF356" i="7"/>
  <c r="AG356" i="7"/>
  <c r="AE357" i="7"/>
  <c r="AD357" i="7"/>
  <c r="AF357" i="7"/>
  <c r="AG357" i="7"/>
  <c r="AE358" i="7"/>
  <c r="AD358" i="7"/>
  <c r="AF358" i="7"/>
  <c r="AG358" i="7"/>
  <c r="AE359" i="7"/>
  <c r="AD359" i="7"/>
  <c r="AF359" i="7"/>
  <c r="AG359" i="7"/>
  <c r="AE360" i="7"/>
  <c r="AD360" i="7"/>
  <c r="AF360" i="7"/>
  <c r="AG360" i="7"/>
  <c r="AE361" i="7"/>
  <c r="AD361" i="7"/>
  <c r="AF361" i="7"/>
  <c r="AG361" i="7"/>
  <c r="AE362" i="7"/>
  <c r="AD362" i="7"/>
  <c r="AF362" i="7"/>
  <c r="AG362" i="7"/>
  <c r="AG363" i="7"/>
  <c r="AE363" i="7"/>
  <c r="AF363" i="7"/>
  <c r="AD321" i="7"/>
  <c r="AF321" i="7"/>
  <c r="AG321" i="7"/>
  <c r="AE322" i="7"/>
  <c r="AD322" i="7"/>
  <c r="AF322" i="7"/>
  <c r="AG322" i="7"/>
  <c r="AE323" i="7"/>
  <c r="AD323" i="7"/>
  <c r="AF323" i="7"/>
  <c r="AG323" i="7"/>
  <c r="AE324" i="7"/>
  <c r="AD324" i="7"/>
  <c r="AF324" i="7"/>
  <c r="AG324" i="7"/>
  <c r="AE325" i="7"/>
  <c r="AD325" i="7"/>
  <c r="AF325" i="7"/>
  <c r="AG325" i="7"/>
  <c r="AE326" i="7"/>
  <c r="AD326" i="7"/>
  <c r="AF326" i="7"/>
  <c r="AG326" i="7"/>
  <c r="AE327" i="7"/>
  <c r="AD327" i="7"/>
  <c r="AF327" i="7"/>
  <c r="AG327" i="7"/>
  <c r="AE328" i="7"/>
  <c r="AD328" i="7"/>
  <c r="AF328" i="7"/>
  <c r="AG328" i="7"/>
  <c r="AE329" i="7"/>
  <c r="AD329" i="7"/>
  <c r="AF329" i="7"/>
  <c r="AG329" i="7"/>
  <c r="AE330" i="7"/>
  <c r="AD330" i="7"/>
  <c r="AF330" i="7"/>
  <c r="AG330" i="7"/>
  <c r="AE331" i="7"/>
  <c r="AD331" i="7"/>
  <c r="AF331" i="7"/>
  <c r="AG331" i="7"/>
  <c r="AE332" i="7"/>
  <c r="AD332" i="7"/>
  <c r="AF332" i="7"/>
  <c r="AG332" i="7"/>
  <c r="AE333" i="7"/>
  <c r="AD333" i="7"/>
  <c r="AF333" i="7"/>
  <c r="AG333" i="7"/>
  <c r="AE334" i="7"/>
  <c r="AD334" i="7"/>
  <c r="AF334" i="7"/>
  <c r="AG334" i="7"/>
  <c r="AE335" i="7"/>
  <c r="AD335" i="7"/>
  <c r="AF335" i="7"/>
  <c r="AG335" i="7"/>
  <c r="AE336" i="7"/>
  <c r="AD336" i="7"/>
  <c r="AF336" i="7"/>
  <c r="AG336" i="7"/>
  <c r="AE337" i="7"/>
  <c r="AD337" i="7"/>
  <c r="AF337" i="7"/>
  <c r="AG337" i="7"/>
  <c r="AE338" i="7"/>
  <c r="AD338" i="7"/>
  <c r="AF338" i="7"/>
  <c r="AG338" i="7"/>
  <c r="AE339" i="7"/>
  <c r="AD339" i="7"/>
  <c r="AF339" i="7"/>
  <c r="AG339" i="7"/>
  <c r="AE340" i="7"/>
  <c r="AD340" i="7"/>
  <c r="AF340" i="7"/>
  <c r="AG340" i="7"/>
  <c r="AG341" i="7"/>
  <c r="AE341" i="7"/>
  <c r="AF341" i="7"/>
  <c r="EJ363" i="7"/>
  <c r="EJ341" i="7"/>
  <c r="DT363" i="7"/>
  <c r="DT341" i="7"/>
  <c r="DD363" i="7"/>
  <c r="DD341" i="7"/>
  <c r="CN363" i="7"/>
  <c r="CN341" i="7"/>
  <c r="BX363" i="7"/>
  <c r="BX341" i="7"/>
  <c r="BH363" i="7"/>
  <c r="BH341" i="7"/>
  <c r="AR363" i="7"/>
  <c r="AR341" i="7"/>
  <c r="AB363" i="7"/>
  <c r="AB341" i="7"/>
  <c r="N354" i="7"/>
  <c r="N343" i="7"/>
  <c r="P343" i="7"/>
  <c r="Q343" i="7"/>
  <c r="O344" i="7"/>
  <c r="N344" i="7"/>
  <c r="P344" i="7"/>
  <c r="Q344" i="7"/>
  <c r="O345" i="7"/>
  <c r="N345" i="7"/>
  <c r="P345" i="7"/>
  <c r="Q345" i="7"/>
  <c r="O346" i="7"/>
  <c r="N346" i="7"/>
  <c r="P346" i="7"/>
  <c r="Q346" i="7"/>
  <c r="O347" i="7"/>
  <c r="N347" i="7"/>
  <c r="P347" i="7"/>
  <c r="Q347" i="7"/>
  <c r="O348" i="7"/>
  <c r="N348" i="7"/>
  <c r="P348" i="7"/>
  <c r="Q348" i="7"/>
  <c r="O349" i="7"/>
  <c r="N349" i="7"/>
  <c r="P349" i="7"/>
  <c r="Q349" i="7"/>
  <c r="O350" i="7"/>
  <c r="N350" i="7"/>
  <c r="P350" i="7"/>
  <c r="Q350" i="7"/>
  <c r="O351" i="7"/>
  <c r="N351" i="7"/>
  <c r="P351" i="7"/>
  <c r="Q351" i="7"/>
  <c r="O352" i="7"/>
  <c r="N352" i="7"/>
  <c r="P352" i="7"/>
  <c r="Q352" i="7"/>
  <c r="O353" i="7"/>
  <c r="N353" i="7"/>
  <c r="P353" i="7"/>
  <c r="Q353" i="7"/>
  <c r="O354" i="7"/>
  <c r="P354" i="7"/>
  <c r="Q354" i="7"/>
  <c r="O355" i="7"/>
  <c r="N355" i="7"/>
  <c r="P355" i="7"/>
  <c r="Q355" i="7"/>
  <c r="O356" i="7"/>
  <c r="N356" i="7"/>
  <c r="P356" i="7"/>
  <c r="Q356" i="7"/>
  <c r="O357" i="7"/>
  <c r="N357" i="7"/>
  <c r="P357" i="7"/>
  <c r="Q357" i="7"/>
  <c r="O358" i="7"/>
  <c r="N358" i="7"/>
  <c r="P358" i="7"/>
  <c r="Q358" i="7"/>
  <c r="O359" i="7"/>
  <c r="N359" i="7"/>
  <c r="P359" i="7"/>
  <c r="Q359" i="7"/>
  <c r="O360" i="7"/>
  <c r="N360" i="7"/>
  <c r="P360" i="7"/>
  <c r="Q360" i="7"/>
  <c r="O361" i="7"/>
  <c r="N361" i="7"/>
  <c r="P361" i="7"/>
  <c r="Q361" i="7"/>
  <c r="O362" i="7"/>
  <c r="N362" i="7"/>
  <c r="P362" i="7"/>
  <c r="N332" i="7"/>
  <c r="N321" i="7"/>
  <c r="P321" i="7"/>
  <c r="Q321" i="7"/>
  <c r="O322" i="7"/>
  <c r="N322" i="7"/>
  <c r="P322" i="7"/>
  <c r="Q322" i="7"/>
  <c r="O323" i="7"/>
  <c r="N323" i="7"/>
  <c r="P323" i="7"/>
  <c r="Q323" i="7"/>
  <c r="O324" i="7"/>
  <c r="N324" i="7"/>
  <c r="P324" i="7"/>
  <c r="Q324" i="7"/>
  <c r="O325" i="7"/>
  <c r="N325" i="7"/>
  <c r="P325" i="7"/>
  <c r="Q325" i="7"/>
  <c r="O326" i="7"/>
  <c r="N326" i="7"/>
  <c r="P326" i="7"/>
  <c r="Q326" i="7"/>
  <c r="O327" i="7"/>
  <c r="N327" i="7"/>
  <c r="P327" i="7"/>
  <c r="Q327" i="7"/>
  <c r="O328" i="7"/>
  <c r="N328" i="7"/>
  <c r="P328" i="7"/>
  <c r="Q328" i="7"/>
  <c r="O329" i="7"/>
  <c r="N329" i="7"/>
  <c r="P329" i="7"/>
  <c r="Q329" i="7"/>
  <c r="O330" i="7"/>
  <c r="N330" i="7"/>
  <c r="P330" i="7"/>
  <c r="Q330" i="7"/>
  <c r="O331" i="7"/>
  <c r="N331" i="7"/>
  <c r="P331" i="7"/>
  <c r="Q331" i="7"/>
  <c r="O332" i="7"/>
  <c r="P332" i="7"/>
  <c r="Q332" i="7"/>
  <c r="O333" i="7"/>
  <c r="N333" i="7"/>
  <c r="P333" i="7"/>
  <c r="Q333" i="7"/>
  <c r="O334" i="7"/>
  <c r="N334" i="7"/>
  <c r="P334" i="7"/>
  <c r="Q334" i="7"/>
  <c r="O335" i="7"/>
  <c r="N335" i="7"/>
  <c r="P335" i="7"/>
  <c r="Q335" i="7"/>
  <c r="O336" i="7"/>
  <c r="N336" i="7"/>
  <c r="P336" i="7"/>
  <c r="Q336" i="7"/>
  <c r="O337" i="7"/>
  <c r="N337" i="7"/>
  <c r="P337" i="7"/>
  <c r="Q337" i="7"/>
  <c r="O338" i="7"/>
  <c r="N338" i="7"/>
  <c r="P338" i="7"/>
  <c r="Q338" i="7"/>
  <c r="O339" i="7"/>
  <c r="N339" i="7"/>
  <c r="P339" i="7"/>
  <c r="Q339" i="7"/>
  <c r="O340" i="7"/>
  <c r="N340" i="7"/>
  <c r="P340" i="7"/>
  <c r="EL363" i="7"/>
  <c r="EL341" i="7"/>
  <c r="DV363" i="7"/>
  <c r="DV341" i="7"/>
  <c r="DF363" i="7"/>
  <c r="DF341" i="7"/>
  <c r="CP363" i="7"/>
  <c r="CP341" i="7"/>
  <c r="BZ363" i="7"/>
  <c r="BZ341" i="7"/>
  <c r="BJ363" i="7"/>
  <c r="BJ341" i="7"/>
  <c r="AT363" i="7"/>
  <c r="AT341" i="7"/>
  <c r="AD363" i="7"/>
  <c r="AD341" i="7"/>
  <c r="EG363" i="7"/>
  <c r="EG341" i="7"/>
  <c r="DQ363" i="7"/>
  <c r="DQ341" i="7"/>
  <c r="DA363" i="7"/>
  <c r="DA341" i="7"/>
  <c r="CK363" i="7"/>
  <c r="CK341" i="7"/>
  <c r="BU363" i="7"/>
  <c r="BU341" i="7"/>
  <c r="BE363" i="7"/>
  <c r="BE341" i="7"/>
  <c r="AO363" i="7"/>
  <c r="AO341" i="7"/>
  <c r="Y363" i="7"/>
  <c r="Y341" i="7"/>
  <c r="EL286" i="7"/>
  <c r="EL264" i="7"/>
  <c r="DV286" i="7"/>
  <c r="DV264" i="7"/>
  <c r="DF286" i="7"/>
  <c r="DF264" i="7"/>
  <c r="CP286" i="7"/>
  <c r="CP264" i="7"/>
  <c r="BZ286" i="7"/>
  <c r="BZ264" i="7"/>
  <c r="BJ286" i="7"/>
  <c r="BJ264" i="7"/>
  <c r="AT286" i="7"/>
  <c r="AT264" i="7"/>
  <c r="AD286" i="7"/>
  <c r="AD264" i="7"/>
  <c r="EG286" i="7"/>
  <c r="EG264" i="7"/>
  <c r="DQ286" i="7"/>
  <c r="DQ264" i="7"/>
  <c r="DA286" i="7"/>
  <c r="DA264" i="7"/>
  <c r="CK286" i="7"/>
  <c r="CK264" i="7"/>
  <c r="BU286" i="7"/>
  <c r="BU264" i="7"/>
  <c r="BE286" i="7"/>
  <c r="BE264" i="7"/>
  <c r="AO286" i="7"/>
  <c r="AO264" i="7"/>
  <c r="Y286" i="7"/>
  <c r="Y264" i="7"/>
  <c r="EL209" i="7"/>
  <c r="EL187" i="7"/>
  <c r="DV209" i="7"/>
  <c r="DV187" i="7"/>
  <c r="DF209" i="7"/>
  <c r="DF187" i="7"/>
  <c r="CP209" i="7"/>
  <c r="CP187" i="7"/>
  <c r="BZ209" i="7"/>
  <c r="BZ187" i="7"/>
  <c r="BJ209" i="7"/>
  <c r="BJ187" i="7"/>
  <c r="AT209" i="7"/>
  <c r="AT187" i="7"/>
  <c r="AD209" i="7"/>
  <c r="AD187" i="7"/>
  <c r="EG209" i="7"/>
  <c r="EG187" i="7"/>
  <c r="DQ209" i="7"/>
  <c r="DQ187" i="7"/>
  <c r="DA209" i="7"/>
  <c r="DA187" i="7"/>
  <c r="CK209" i="7"/>
  <c r="CK187" i="7"/>
  <c r="BU209" i="7"/>
  <c r="BU187" i="7"/>
  <c r="BE209" i="7"/>
  <c r="BE187" i="7"/>
  <c r="AO209" i="7"/>
  <c r="AO187" i="7"/>
  <c r="Y209" i="7"/>
  <c r="Y187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13" i="7"/>
  <c r="E146" i="7"/>
  <c r="E147" i="7"/>
  <c r="E150" i="7"/>
  <c r="E151" i="7"/>
  <c r="E152" i="7"/>
  <c r="E153" i="7"/>
  <c r="E148" i="7"/>
  <c r="E149" i="7"/>
  <c r="E377" i="7"/>
  <c r="E378" i="7"/>
  <c r="E381" i="7"/>
  <c r="E382" i="7"/>
  <c r="E383" i="7"/>
  <c r="E384" i="7"/>
  <c r="E379" i="7"/>
  <c r="E380" i="7"/>
  <c r="F385" i="7"/>
  <c r="D387" i="7"/>
  <c r="D388" i="7"/>
  <c r="F8" i="7"/>
  <c r="E300" i="7"/>
  <c r="E301" i="7"/>
  <c r="E304" i="7"/>
  <c r="E305" i="7"/>
  <c r="E306" i="7"/>
  <c r="E307" i="7"/>
  <c r="E302" i="7"/>
  <c r="E303" i="7"/>
  <c r="U24" i="7"/>
  <c r="U25" i="7"/>
  <c r="U22" i="7"/>
  <c r="U21" i="7"/>
  <c r="T22" i="7"/>
  <c r="T21" i="7"/>
  <c r="Z18" i="2"/>
  <c r="E76" i="7"/>
  <c r="F311" i="7"/>
  <c r="F157" i="7"/>
  <c r="E87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E145" i="7"/>
  <c r="D1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AP263" i="7"/>
  <c r="AP262" i="7"/>
  <c r="AP261" i="7"/>
  <c r="AP260" i="7"/>
  <c r="AP259" i="7"/>
  <c r="AP258" i="7"/>
  <c r="AP257" i="7"/>
  <c r="AP256" i="7"/>
  <c r="AP255" i="7"/>
  <c r="AP254" i="7"/>
  <c r="AP253" i="7"/>
  <c r="AP252" i="7"/>
  <c r="AP251" i="7"/>
  <c r="AP250" i="7"/>
  <c r="AP249" i="7"/>
  <c r="AP248" i="7"/>
  <c r="AP247" i="7"/>
  <c r="AP246" i="7"/>
  <c r="AP245" i="7"/>
  <c r="AP244" i="7"/>
  <c r="AP285" i="7"/>
  <c r="AP284" i="7"/>
  <c r="AP283" i="7"/>
  <c r="AP282" i="7"/>
  <c r="AP281" i="7"/>
  <c r="AP280" i="7"/>
  <c r="AP279" i="7"/>
  <c r="AP278" i="7"/>
  <c r="AP277" i="7"/>
  <c r="AP276" i="7"/>
  <c r="AP275" i="7"/>
  <c r="AP274" i="7"/>
  <c r="AP273" i="7"/>
  <c r="AP272" i="7"/>
  <c r="AP271" i="7"/>
  <c r="AP270" i="7"/>
  <c r="AP269" i="7"/>
  <c r="AP268" i="7"/>
  <c r="AP267" i="7"/>
  <c r="AP266" i="7"/>
  <c r="CL263" i="7"/>
  <c r="CL262" i="7"/>
  <c r="CL261" i="7"/>
  <c r="CL260" i="7"/>
  <c r="CL259" i="7"/>
  <c r="CL258" i="7"/>
  <c r="CL257" i="7"/>
  <c r="CL256" i="7"/>
  <c r="CL255" i="7"/>
  <c r="CL254" i="7"/>
  <c r="CL253" i="7"/>
  <c r="CL252" i="7"/>
  <c r="CL251" i="7"/>
  <c r="CL250" i="7"/>
  <c r="CL249" i="7"/>
  <c r="CL248" i="7"/>
  <c r="CL247" i="7"/>
  <c r="CL246" i="7"/>
  <c r="CL245" i="7"/>
  <c r="CL244" i="7"/>
  <c r="CL285" i="7"/>
  <c r="CL284" i="7"/>
  <c r="CL283" i="7"/>
  <c r="CL282" i="7"/>
  <c r="CL281" i="7"/>
  <c r="CL280" i="7"/>
  <c r="CL279" i="7"/>
  <c r="CL278" i="7"/>
  <c r="CL277" i="7"/>
  <c r="CL276" i="7"/>
  <c r="CL275" i="7"/>
  <c r="CL274" i="7"/>
  <c r="CL273" i="7"/>
  <c r="CL272" i="7"/>
  <c r="CL271" i="7"/>
  <c r="CL270" i="7"/>
  <c r="CL269" i="7"/>
  <c r="CL268" i="7"/>
  <c r="CL267" i="7"/>
  <c r="CL266" i="7"/>
  <c r="DB263" i="7"/>
  <c r="DB262" i="7"/>
  <c r="DB261" i="7"/>
  <c r="DB260" i="7"/>
  <c r="DB259" i="7"/>
  <c r="DB258" i="7"/>
  <c r="DB257" i="7"/>
  <c r="DB256" i="7"/>
  <c r="DB255" i="7"/>
  <c r="DB254" i="7"/>
  <c r="DB253" i="7"/>
  <c r="DB252" i="7"/>
  <c r="DB251" i="7"/>
  <c r="DB250" i="7"/>
  <c r="DB249" i="7"/>
  <c r="DB248" i="7"/>
  <c r="DB247" i="7"/>
  <c r="DB246" i="7"/>
  <c r="DB245" i="7"/>
  <c r="DB244" i="7"/>
  <c r="DB285" i="7"/>
  <c r="DB284" i="7"/>
  <c r="DB283" i="7"/>
  <c r="DB282" i="7"/>
  <c r="DB281" i="7"/>
  <c r="DB280" i="7"/>
  <c r="DB279" i="7"/>
  <c r="DB278" i="7"/>
  <c r="DB277" i="7"/>
  <c r="DB276" i="7"/>
  <c r="DB275" i="7"/>
  <c r="DB274" i="7"/>
  <c r="DB273" i="7"/>
  <c r="DB272" i="7"/>
  <c r="DB271" i="7"/>
  <c r="DB270" i="7"/>
  <c r="DB269" i="7"/>
  <c r="DB268" i="7"/>
  <c r="DB267" i="7"/>
  <c r="DB266" i="7"/>
  <c r="DR263" i="7"/>
  <c r="DR262" i="7"/>
  <c r="DR261" i="7"/>
  <c r="DR260" i="7"/>
  <c r="DR259" i="7"/>
  <c r="DR258" i="7"/>
  <c r="DR257" i="7"/>
  <c r="DR256" i="7"/>
  <c r="DR255" i="7"/>
  <c r="DR254" i="7"/>
  <c r="DR253" i="7"/>
  <c r="DR252" i="7"/>
  <c r="DR251" i="7"/>
  <c r="DR250" i="7"/>
  <c r="DR249" i="7"/>
  <c r="DR248" i="7"/>
  <c r="DR247" i="7"/>
  <c r="DR246" i="7"/>
  <c r="DR245" i="7"/>
  <c r="DR244" i="7"/>
  <c r="DR285" i="7"/>
  <c r="DR284" i="7"/>
  <c r="DR283" i="7"/>
  <c r="DR282" i="7"/>
  <c r="DR281" i="7"/>
  <c r="DR280" i="7"/>
  <c r="DR279" i="7"/>
  <c r="DR278" i="7"/>
  <c r="DR277" i="7"/>
  <c r="DR276" i="7"/>
  <c r="DR275" i="7"/>
  <c r="DR274" i="7"/>
  <c r="DR273" i="7"/>
  <c r="DR272" i="7"/>
  <c r="DR271" i="7"/>
  <c r="DR270" i="7"/>
  <c r="DR269" i="7"/>
  <c r="DR268" i="7"/>
  <c r="DR267" i="7"/>
  <c r="DR266" i="7"/>
  <c r="EH263" i="7"/>
  <c r="EH262" i="7"/>
  <c r="EH261" i="7"/>
  <c r="EH260" i="7"/>
  <c r="EH259" i="7"/>
  <c r="EH258" i="7"/>
  <c r="EH257" i="7"/>
  <c r="EH256" i="7"/>
  <c r="EH255" i="7"/>
  <c r="EH254" i="7"/>
  <c r="EH253" i="7"/>
  <c r="EH252" i="7"/>
  <c r="EH251" i="7"/>
  <c r="EH250" i="7"/>
  <c r="EH249" i="7"/>
  <c r="EH248" i="7"/>
  <c r="EH247" i="7"/>
  <c r="EH246" i="7"/>
  <c r="EH245" i="7"/>
  <c r="EH244" i="7"/>
  <c r="EH285" i="7"/>
  <c r="EH284" i="7"/>
  <c r="EH283" i="7"/>
  <c r="EH282" i="7"/>
  <c r="EH281" i="7"/>
  <c r="EH280" i="7"/>
  <c r="EH279" i="7"/>
  <c r="EH278" i="7"/>
  <c r="EH277" i="7"/>
  <c r="EH276" i="7"/>
  <c r="EH275" i="7"/>
  <c r="EH274" i="7"/>
  <c r="EH273" i="7"/>
  <c r="EH272" i="7"/>
  <c r="EH271" i="7"/>
  <c r="EH270" i="7"/>
  <c r="EH269" i="7"/>
  <c r="EH268" i="7"/>
  <c r="EH267" i="7"/>
  <c r="EH266" i="7"/>
  <c r="BF263" i="7"/>
  <c r="BF262" i="7"/>
  <c r="BF261" i="7"/>
  <c r="BF260" i="7"/>
  <c r="BF259" i="7"/>
  <c r="BF258" i="7"/>
  <c r="BF257" i="7"/>
  <c r="BF256" i="7"/>
  <c r="BF255" i="7"/>
  <c r="BF254" i="7"/>
  <c r="BF253" i="7"/>
  <c r="BF252" i="7"/>
  <c r="BF251" i="7"/>
  <c r="BF250" i="7"/>
  <c r="BF249" i="7"/>
  <c r="BF248" i="7"/>
  <c r="BF247" i="7"/>
  <c r="BF246" i="7"/>
  <c r="BF245" i="7"/>
  <c r="BF244" i="7"/>
  <c r="BF285" i="7"/>
  <c r="BF284" i="7"/>
  <c r="BF283" i="7"/>
  <c r="BF282" i="7"/>
  <c r="BF281" i="7"/>
  <c r="BF280" i="7"/>
  <c r="BF279" i="7"/>
  <c r="BF278" i="7"/>
  <c r="BF277" i="7"/>
  <c r="BF276" i="7"/>
  <c r="BF275" i="7"/>
  <c r="BF274" i="7"/>
  <c r="BF273" i="7"/>
  <c r="BF272" i="7"/>
  <c r="BF271" i="7"/>
  <c r="BF270" i="7"/>
  <c r="BF269" i="7"/>
  <c r="BF268" i="7"/>
  <c r="BF267" i="7"/>
  <c r="BF266" i="7"/>
  <c r="BV263" i="7"/>
  <c r="BV262" i="7"/>
  <c r="BV261" i="7"/>
  <c r="BV260" i="7"/>
  <c r="BV259" i="7"/>
  <c r="BV258" i="7"/>
  <c r="BV257" i="7"/>
  <c r="BV256" i="7"/>
  <c r="BV255" i="7"/>
  <c r="BV254" i="7"/>
  <c r="BV253" i="7"/>
  <c r="BV252" i="7"/>
  <c r="BV251" i="7"/>
  <c r="BV250" i="7"/>
  <c r="BV249" i="7"/>
  <c r="BV248" i="7"/>
  <c r="BV247" i="7"/>
  <c r="BV246" i="7"/>
  <c r="BV245" i="7"/>
  <c r="BV244" i="7"/>
  <c r="BV285" i="7"/>
  <c r="BV284" i="7"/>
  <c r="BV283" i="7"/>
  <c r="BV282" i="7"/>
  <c r="BV281" i="7"/>
  <c r="BV280" i="7"/>
  <c r="BV279" i="7"/>
  <c r="BV278" i="7"/>
  <c r="BV277" i="7"/>
  <c r="BV276" i="7"/>
  <c r="BV275" i="7"/>
  <c r="BV274" i="7"/>
  <c r="BV273" i="7"/>
  <c r="BV272" i="7"/>
  <c r="BV271" i="7"/>
  <c r="BV270" i="7"/>
  <c r="BV269" i="7"/>
  <c r="BV268" i="7"/>
  <c r="BV267" i="7"/>
  <c r="BV266" i="7"/>
  <c r="E299" i="7"/>
  <c r="D318" i="7"/>
  <c r="T318" i="7"/>
  <c r="AJ318" i="7"/>
  <c r="AZ318" i="7"/>
  <c r="BP318" i="7"/>
  <c r="CF318" i="7"/>
  <c r="CV318" i="7"/>
  <c r="DL318" i="7"/>
  <c r="EB318" i="7"/>
  <c r="EH344" i="7"/>
  <c r="EH345" i="7"/>
  <c r="EH346" i="7"/>
  <c r="EH347" i="7"/>
  <c r="EH348" i="7"/>
  <c r="EH349" i="7"/>
  <c r="EH350" i="7"/>
  <c r="EH351" i="7"/>
  <c r="EH352" i="7"/>
  <c r="EH353" i="7"/>
  <c r="EH354" i="7"/>
  <c r="EH355" i="7"/>
  <c r="EH356" i="7"/>
  <c r="EH357" i="7"/>
  <c r="EH358" i="7"/>
  <c r="EH359" i="7"/>
  <c r="EH360" i="7"/>
  <c r="EH361" i="7"/>
  <c r="EH362" i="7"/>
  <c r="EH343" i="7"/>
  <c r="EH363" i="7"/>
  <c r="ED363" i="7"/>
  <c r="EF363" i="7"/>
  <c r="EE363" i="7"/>
  <c r="EC343" i="7"/>
  <c r="EC344" i="7"/>
  <c r="EC345" i="7"/>
  <c r="EC346" i="7"/>
  <c r="EC347" i="7"/>
  <c r="EC348" i="7"/>
  <c r="EC349" i="7"/>
  <c r="EC350" i="7"/>
  <c r="EC351" i="7"/>
  <c r="EC352" i="7"/>
  <c r="EC353" i="7"/>
  <c r="EC354" i="7"/>
  <c r="EC355" i="7"/>
  <c r="EC356" i="7"/>
  <c r="EC357" i="7"/>
  <c r="EC358" i="7"/>
  <c r="EC359" i="7"/>
  <c r="EC360" i="7"/>
  <c r="EC361" i="7"/>
  <c r="EC362" i="7"/>
  <c r="EC363" i="7"/>
  <c r="EB363" i="7"/>
  <c r="EA363" i="7"/>
  <c r="DR344" i="7"/>
  <c r="DR345" i="7"/>
  <c r="DR346" i="7"/>
  <c r="DR347" i="7"/>
  <c r="DR348" i="7"/>
  <c r="DR349" i="7"/>
  <c r="DR350" i="7"/>
  <c r="DR351" i="7"/>
  <c r="DR352" i="7"/>
  <c r="DR353" i="7"/>
  <c r="DR354" i="7"/>
  <c r="DR355" i="7"/>
  <c r="DR356" i="7"/>
  <c r="DR357" i="7"/>
  <c r="DR358" i="7"/>
  <c r="DR359" i="7"/>
  <c r="DR360" i="7"/>
  <c r="DR361" i="7"/>
  <c r="DR362" i="7"/>
  <c r="DR343" i="7"/>
  <c r="DR363" i="7"/>
  <c r="DN363" i="7"/>
  <c r="DP363" i="7"/>
  <c r="DO363" i="7"/>
  <c r="DM343" i="7"/>
  <c r="DM344" i="7"/>
  <c r="DM345" i="7"/>
  <c r="DM346" i="7"/>
  <c r="DM347" i="7"/>
  <c r="DM348" i="7"/>
  <c r="DM349" i="7"/>
  <c r="DM350" i="7"/>
  <c r="DM351" i="7"/>
  <c r="DM352" i="7"/>
  <c r="DM353" i="7"/>
  <c r="DM354" i="7"/>
  <c r="DM355" i="7"/>
  <c r="DM356" i="7"/>
  <c r="DM357" i="7"/>
  <c r="DM358" i="7"/>
  <c r="DM359" i="7"/>
  <c r="DM360" i="7"/>
  <c r="DM361" i="7"/>
  <c r="DM362" i="7"/>
  <c r="DM363" i="7"/>
  <c r="DL363" i="7"/>
  <c r="DK363" i="7"/>
  <c r="DB344" i="7"/>
  <c r="DB345" i="7"/>
  <c r="DB346" i="7"/>
  <c r="DB347" i="7"/>
  <c r="DB348" i="7"/>
  <c r="DB349" i="7"/>
  <c r="DB350" i="7"/>
  <c r="DB351" i="7"/>
  <c r="DB352" i="7"/>
  <c r="DB353" i="7"/>
  <c r="DB354" i="7"/>
  <c r="DB355" i="7"/>
  <c r="DB356" i="7"/>
  <c r="DB357" i="7"/>
  <c r="DB358" i="7"/>
  <c r="DB359" i="7"/>
  <c r="DB360" i="7"/>
  <c r="DB361" i="7"/>
  <c r="DB362" i="7"/>
  <c r="DB343" i="7"/>
  <c r="DB363" i="7"/>
  <c r="CX363" i="7"/>
  <c r="CZ363" i="7"/>
  <c r="CY363" i="7"/>
  <c r="CW343" i="7"/>
  <c r="CW344" i="7"/>
  <c r="CW345" i="7"/>
  <c r="CW346" i="7"/>
  <c r="CW347" i="7"/>
  <c r="CW348" i="7"/>
  <c r="CW349" i="7"/>
  <c r="CW350" i="7"/>
  <c r="CW351" i="7"/>
  <c r="CW352" i="7"/>
  <c r="CW353" i="7"/>
  <c r="CW354" i="7"/>
  <c r="CW355" i="7"/>
  <c r="CW356" i="7"/>
  <c r="CW357" i="7"/>
  <c r="CW358" i="7"/>
  <c r="CW359" i="7"/>
  <c r="CW360" i="7"/>
  <c r="CW361" i="7"/>
  <c r="CW362" i="7"/>
  <c r="CW363" i="7"/>
  <c r="CV363" i="7"/>
  <c r="CU363" i="7"/>
  <c r="CL344" i="7"/>
  <c r="CL345" i="7"/>
  <c r="CL346" i="7"/>
  <c r="CL347" i="7"/>
  <c r="CL348" i="7"/>
  <c r="CL349" i="7"/>
  <c r="CL350" i="7"/>
  <c r="CL351" i="7"/>
  <c r="CL352" i="7"/>
  <c r="CL353" i="7"/>
  <c r="CL354" i="7"/>
  <c r="CL355" i="7"/>
  <c r="CL356" i="7"/>
  <c r="CL357" i="7"/>
  <c r="CL358" i="7"/>
  <c r="CL359" i="7"/>
  <c r="CL360" i="7"/>
  <c r="CL361" i="7"/>
  <c r="CL362" i="7"/>
  <c r="CL343" i="7"/>
  <c r="CL363" i="7"/>
  <c r="CH363" i="7"/>
  <c r="CJ363" i="7"/>
  <c r="CI363" i="7"/>
  <c r="CG343" i="7"/>
  <c r="CG344" i="7"/>
  <c r="CG345" i="7"/>
  <c r="CG346" i="7"/>
  <c r="CG347" i="7"/>
  <c r="CG348" i="7"/>
  <c r="CG349" i="7"/>
  <c r="CG350" i="7"/>
  <c r="CG351" i="7"/>
  <c r="CG352" i="7"/>
  <c r="CG353" i="7"/>
  <c r="CG354" i="7"/>
  <c r="CG355" i="7"/>
  <c r="CG356" i="7"/>
  <c r="CG357" i="7"/>
  <c r="CG358" i="7"/>
  <c r="CG359" i="7"/>
  <c r="CG360" i="7"/>
  <c r="CG361" i="7"/>
  <c r="CG362" i="7"/>
  <c r="CG363" i="7"/>
  <c r="CF363" i="7"/>
  <c r="CE363" i="7"/>
  <c r="BV344" i="7"/>
  <c r="BV345" i="7"/>
  <c r="BV346" i="7"/>
  <c r="BV347" i="7"/>
  <c r="BV348" i="7"/>
  <c r="BV349" i="7"/>
  <c r="BV350" i="7"/>
  <c r="BV351" i="7"/>
  <c r="BV352" i="7"/>
  <c r="BV353" i="7"/>
  <c r="BV354" i="7"/>
  <c r="BV355" i="7"/>
  <c r="BV356" i="7"/>
  <c r="BV357" i="7"/>
  <c r="BV358" i="7"/>
  <c r="BV359" i="7"/>
  <c r="BV360" i="7"/>
  <c r="BV361" i="7"/>
  <c r="BV362" i="7"/>
  <c r="BV343" i="7"/>
  <c r="BV363" i="7"/>
  <c r="BR363" i="7"/>
  <c r="BT363" i="7"/>
  <c r="BS363" i="7"/>
  <c r="BQ343" i="7"/>
  <c r="BQ344" i="7"/>
  <c r="BQ345" i="7"/>
  <c r="BQ346" i="7"/>
  <c r="BQ347" i="7"/>
  <c r="BQ348" i="7"/>
  <c r="BQ349" i="7"/>
  <c r="BQ350" i="7"/>
  <c r="BQ351" i="7"/>
  <c r="BQ352" i="7"/>
  <c r="BQ353" i="7"/>
  <c r="BQ354" i="7"/>
  <c r="BQ355" i="7"/>
  <c r="BQ356" i="7"/>
  <c r="BQ357" i="7"/>
  <c r="BQ358" i="7"/>
  <c r="BQ359" i="7"/>
  <c r="BQ360" i="7"/>
  <c r="BQ361" i="7"/>
  <c r="BQ362" i="7"/>
  <c r="BQ363" i="7"/>
  <c r="BP363" i="7"/>
  <c r="BO363" i="7"/>
  <c r="BF344" i="7"/>
  <c r="BF345" i="7"/>
  <c r="BF346" i="7"/>
  <c r="BF347" i="7"/>
  <c r="BF348" i="7"/>
  <c r="BF349" i="7"/>
  <c r="BF350" i="7"/>
  <c r="BF351" i="7"/>
  <c r="BF352" i="7"/>
  <c r="BF353" i="7"/>
  <c r="BF354" i="7"/>
  <c r="BF355" i="7"/>
  <c r="BF356" i="7"/>
  <c r="BF357" i="7"/>
  <c r="BF358" i="7"/>
  <c r="BF359" i="7"/>
  <c r="BF360" i="7"/>
  <c r="BF361" i="7"/>
  <c r="BF362" i="7"/>
  <c r="BF343" i="7"/>
  <c r="BF363" i="7"/>
  <c r="BB363" i="7"/>
  <c r="BD363" i="7"/>
  <c r="BC363" i="7"/>
  <c r="BA343" i="7"/>
  <c r="BA344" i="7"/>
  <c r="BA345" i="7"/>
  <c r="BA346" i="7"/>
  <c r="BA347" i="7"/>
  <c r="BA348" i="7"/>
  <c r="BA349" i="7"/>
  <c r="BA350" i="7"/>
  <c r="BA351" i="7"/>
  <c r="BA352" i="7"/>
  <c r="BA353" i="7"/>
  <c r="BA354" i="7"/>
  <c r="BA355" i="7"/>
  <c r="BA356" i="7"/>
  <c r="BA357" i="7"/>
  <c r="BA358" i="7"/>
  <c r="BA359" i="7"/>
  <c r="BA360" i="7"/>
  <c r="BA361" i="7"/>
  <c r="BA362" i="7"/>
  <c r="BA363" i="7"/>
  <c r="AZ363" i="7"/>
  <c r="AY363" i="7"/>
  <c r="AP344" i="7"/>
  <c r="AP345" i="7"/>
  <c r="AP346" i="7"/>
  <c r="AP347" i="7"/>
  <c r="AP348" i="7"/>
  <c r="AP349" i="7"/>
  <c r="AP350" i="7"/>
  <c r="AP351" i="7"/>
  <c r="AP352" i="7"/>
  <c r="AP353" i="7"/>
  <c r="AP354" i="7"/>
  <c r="AP355" i="7"/>
  <c r="AP356" i="7"/>
  <c r="AP357" i="7"/>
  <c r="AP358" i="7"/>
  <c r="AP359" i="7"/>
  <c r="AP360" i="7"/>
  <c r="AP361" i="7"/>
  <c r="AP362" i="7"/>
  <c r="AP343" i="7"/>
  <c r="AP363" i="7"/>
  <c r="AL363" i="7"/>
  <c r="AN363" i="7"/>
  <c r="AM363" i="7"/>
  <c r="AK343" i="7"/>
  <c r="AK344" i="7"/>
  <c r="AK345" i="7"/>
  <c r="AK346" i="7"/>
  <c r="AK347" i="7"/>
  <c r="AK348" i="7"/>
  <c r="AK349" i="7"/>
  <c r="AK350" i="7"/>
  <c r="AK351" i="7"/>
  <c r="AK352" i="7"/>
  <c r="AK353" i="7"/>
  <c r="AK354" i="7"/>
  <c r="AK355" i="7"/>
  <c r="AK356" i="7"/>
  <c r="AK357" i="7"/>
  <c r="AK358" i="7"/>
  <c r="AK359" i="7"/>
  <c r="AK360" i="7"/>
  <c r="AK361" i="7"/>
  <c r="AK362" i="7"/>
  <c r="AK363" i="7"/>
  <c r="AJ363" i="7"/>
  <c r="AI363" i="7"/>
  <c r="Z344" i="7"/>
  <c r="Z345" i="7"/>
  <c r="Z346" i="7"/>
  <c r="Z347" i="7"/>
  <c r="Z348" i="7"/>
  <c r="Z349" i="7"/>
  <c r="Z350" i="7"/>
  <c r="Z351" i="7"/>
  <c r="Z352" i="7"/>
  <c r="Z353" i="7"/>
  <c r="Z354" i="7"/>
  <c r="Z355" i="7"/>
  <c r="Z356" i="7"/>
  <c r="Z357" i="7"/>
  <c r="Z358" i="7"/>
  <c r="Z359" i="7"/>
  <c r="Z360" i="7"/>
  <c r="Z361" i="7"/>
  <c r="Z362" i="7"/>
  <c r="Z343" i="7"/>
  <c r="Z363" i="7"/>
  <c r="V363" i="7"/>
  <c r="X363" i="7"/>
  <c r="W363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T363" i="7"/>
  <c r="S36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43" i="7"/>
  <c r="Q362" i="7"/>
  <c r="Q363" i="7"/>
  <c r="O363" i="7"/>
  <c r="P363" i="7"/>
  <c r="N363" i="7"/>
  <c r="L363" i="7"/>
  <c r="J363" i="7"/>
  <c r="I363" i="7"/>
  <c r="F363" i="7"/>
  <c r="H363" i="7"/>
  <c r="G363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D363" i="7"/>
  <c r="C363" i="7"/>
  <c r="EH322" i="7"/>
  <c r="EH323" i="7"/>
  <c r="EH324" i="7"/>
  <c r="EH325" i="7"/>
  <c r="EH326" i="7"/>
  <c r="EH327" i="7"/>
  <c r="EH328" i="7"/>
  <c r="EH329" i="7"/>
  <c r="EH330" i="7"/>
  <c r="EH331" i="7"/>
  <c r="EH332" i="7"/>
  <c r="EH333" i="7"/>
  <c r="EH334" i="7"/>
  <c r="EH335" i="7"/>
  <c r="EH336" i="7"/>
  <c r="EH337" i="7"/>
  <c r="EH338" i="7"/>
  <c r="EH339" i="7"/>
  <c r="EH340" i="7"/>
  <c r="EH321" i="7"/>
  <c r="EH341" i="7"/>
  <c r="ED341" i="7"/>
  <c r="EF341" i="7"/>
  <c r="EE341" i="7"/>
  <c r="EC321" i="7"/>
  <c r="EC322" i="7"/>
  <c r="EC323" i="7"/>
  <c r="EC324" i="7"/>
  <c r="EC325" i="7"/>
  <c r="EC326" i="7"/>
  <c r="EC327" i="7"/>
  <c r="EC328" i="7"/>
  <c r="EC329" i="7"/>
  <c r="EC330" i="7"/>
  <c r="EC331" i="7"/>
  <c r="EC332" i="7"/>
  <c r="EC333" i="7"/>
  <c r="EC334" i="7"/>
  <c r="EC335" i="7"/>
  <c r="EC336" i="7"/>
  <c r="EC337" i="7"/>
  <c r="EC338" i="7"/>
  <c r="EC339" i="7"/>
  <c r="EC340" i="7"/>
  <c r="EC341" i="7"/>
  <c r="EB341" i="7"/>
  <c r="EA341" i="7"/>
  <c r="DR322" i="7"/>
  <c r="DR323" i="7"/>
  <c r="DR324" i="7"/>
  <c r="DR325" i="7"/>
  <c r="DR326" i="7"/>
  <c r="DR327" i="7"/>
  <c r="DR328" i="7"/>
  <c r="DR329" i="7"/>
  <c r="DR330" i="7"/>
  <c r="DR331" i="7"/>
  <c r="DR332" i="7"/>
  <c r="DR333" i="7"/>
  <c r="DR334" i="7"/>
  <c r="DR335" i="7"/>
  <c r="DR336" i="7"/>
  <c r="DR337" i="7"/>
  <c r="DR338" i="7"/>
  <c r="DR339" i="7"/>
  <c r="DR340" i="7"/>
  <c r="DR321" i="7"/>
  <c r="DR341" i="7"/>
  <c r="DN341" i="7"/>
  <c r="DP341" i="7"/>
  <c r="DO341" i="7"/>
  <c r="DM321" i="7"/>
  <c r="DM322" i="7"/>
  <c r="DM323" i="7"/>
  <c r="DM324" i="7"/>
  <c r="DM325" i="7"/>
  <c r="DM326" i="7"/>
  <c r="DM327" i="7"/>
  <c r="DM328" i="7"/>
  <c r="DM329" i="7"/>
  <c r="DM330" i="7"/>
  <c r="DM331" i="7"/>
  <c r="DM332" i="7"/>
  <c r="DM333" i="7"/>
  <c r="DM334" i="7"/>
  <c r="DM335" i="7"/>
  <c r="DM336" i="7"/>
  <c r="DM337" i="7"/>
  <c r="DM338" i="7"/>
  <c r="DM339" i="7"/>
  <c r="DM340" i="7"/>
  <c r="DM341" i="7"/>
  <c r="DL341" i="7"/>
  <c r="DK341" i="7"/>
  <c r="DB322" i="7"/>
  <c r="DB323" i="7"/>
  <c r="DB324" i="7"/>
  <c r="DB325" i="7"/>
  <c r="DB326" i="7"/>
  <c r="DB327" i="7"/>
  <c r="DB328" i="7"/>
  <c r="DB329" i="7"/>
  <c r="DB330" i="7"/>
  <c r="DB331" i="7"/>
  <c r="DB332" i="7"/>
  <c r="DB333" i="7"/>
  <c r="DB334" i="7"/>
  <c r="DB335" i="7"/>
  <c r="DB336" i="7"/>
  <c r="DB337" i="7"/>
  <c r="DB338" i="7"/>
  <c r="DB339" i="7"/>
  <c r="DB340" i="7"/>
  <c r="DB321" i="7"/>
  <c r="DB341" i="7"/>
  <c r="CX341" i="7"/>
  <c r="CZ341" i="7"/>
  <c r="CY341" i="7"/>
  <c r="CW321" i="7"/>
  <c r="CW322" i="7"/>
  <c r="CW323" i="7"/>
  <c r="CW324" i="7"/>
  <c r="CW325" i="7"/>
  <c r="CW326" i="7"/>
  <c r="CW327" i="7"/>
  <c r="CW328" i="7"/>
  <c r="CW329" i="7"/>
  <c r="CW330" i="7"/>
  <c r="CW331" i="7"/>
  <c r="CW332" i="7"/>
  <c r="CW333" i="7"/>
  <c r="CW334" i="7"/>
  <c r="CW335" i="7"/>
  <c r="CW336" i="7"/>
  <c r="CW337" i="7"/>
  <c r="CW338" i="7"/>
  <c r="CW339" i="7"/>
  <c r="CW340" i="7"/>
  <c r="CW341" i="7"/>
  <c r="CV341" i="7"/>
  <c r="CU341" i="7"/>
  <c r="CL322" i="7"/>
  <c r="CL323" i="7"/>
  <c r="CL324" i="7"/>
  <c r="CL325" i="7"/>
  <c r="CL326" i="7"/>
  <c r="CL327" i="7"/>
  <c r="CL328" i="7"/>
  <c r="CL329" i="7"/>
  <c r="CL330" i="7"/>
  <c r="CL331" i="7"/>
  <c r="CL332" i="7"/>
  <c r="CL333" i="7"/>
  <c r="CL334" i="7"/>
  <c r="CL335" i="7"/>
  <c r="CL336" i="7"/>
  <c r="CL337" i="7"/>
  <c r="CL338" i="7"/>
  <c r="CL339" i="7"/>
  <c r="CL340" i="7"/>
  <c r="CL321" i="7"/>
  <c r="CL341" i="7"/>
  <c r="CH341" i="7"/>
  <c r="CJ341" i="7"/>
  <c r="CI341" i="7"/>
  <c r="CG321" i="7"/>
  <c r="CG322" i="7"/>
  <c r="CG323" i="7"/>
  <c r="CG324" i="7"/>
  <c r="CG325" i="7"/>
  <c r="CG326" i="7"/>
  <c r="CG327" i="7"/>
  <c r="CG328" i="7"/>
  <c r="CG329" i="7"/>
  <c r="CG330" i="7"/>
  <c r="CG331" i="7"/>
  <c r="CG332" i="7"/>
  <c r="CG333" i="7"/>
  <c r="CG334" i="7"/>
  <c r="CG335" i="7"/>
  <c r="CG336" i="7"/>
  <c r="CG337" i="7"/>
  <c r="CG338" i="7"/>
  <c r="CG339" i="7"/>
  <c r="CG340" i="7"/>
  <c r="CG341" i="7"/>
  <c r="CF341" i="7"/>
  <c r="CE341" i="7"/>
  <c r="BV322" i="7"/>
  <c r="BV323" i="7"/>
  <c r="BV324" i="7"/>
  <c r="BV325" i="7"/>
  <c r="BV326" i="7"/>
  <c r="BV327" i="7"/>
  <c r="BV328" i="7"/>
  <c r="BV329" i="7"/>
  <c r="BV330" i="7"/>
  <c r="BV331" i="7"/>
  <c r="BV332" i="7"/>
  <c r="BV333" i="7"/>
  <c r="BV334" i="7"/>
  <c r="BV335" i="7"/>
  <c r="BV336" i="7"/>
  <c r="BV337" i="7"/>
  <c r="BV338" i="7"/>
  <c r="BV339" i="7"/>
  <c r="BV340" i="7"/>
  <c r="BV321" i="7"/>
  <c r="BV341" i="7"/>
  <c r="BR341" i="7"/>
  <c r="BT341" i="7"/>
  <c r="BS341" i="7"/>
  <c r="BQ321" i="7"/>
  <c r="BQ322" i="7"/>
  <c r="BQ323" i="7"/>
  <c r="BQ324" i="7"/>
  <c r="BQ325" i="7"/>
  <c r="BQ326" i="7"/>
  <c r="BQ327" i="7"/>
  <c r="BQ328" i="7"/>
  <c r="BQ329" i="7"/>
  <c r="BQ330" i="7"/>
  <c r="BQ331" i="7"/>
  <c r="BQ332" i="7"/>
  <c r="BQ333" i="7"/>
  <c r="BQ334" i="7"/>
  <c r="BQ335" i="7"/>
  <c r="BQ336" i="7"/>
  <c r="BQ337" i="7"/>
  <c r="BQ338" i="7"/>
  <c r="BQ339" i="7"/>
  <c r="BQ340" i="7"/>
  <c r="BQ341" i="7"/>
  <c r="BP341" i="7"/>
  <c r="BO341" i="7"/>
  <c r="BF322" i="7"/>
  <c r="BF323" i="7"/>
  <c r="BF324" i="7"/>
  <c r="BF325" i="7"/>
  <c r="BF326" i="7"/>
  <c r="BF327" i="7"/>
  <c r="BF328" i="7"/>
  <c r="BF329" i="7"/>
  <c r="BF330" i="7"/>
  <c r="BF331" i="7"/>
  <c r="BF332" i="7"/>
  <c r="BF333" i="7"/>
  <c r="BF334" i="7"/>
  <c r="BF335" i="7"/>
  <c r="BF336" i="7"/>
  <c r="BF337" i="7"/>
  <c r="BF338" i="7"/>
  <c r="BF339" i="7"/>
  <c r="BF340" i="7"/>
  <c r="BF321" i="7"/>
  <c r="BF341" i="7"/>
  <c r="BB341" i="7"/>
  <c r="BD341" i="7"/>
  <c r="BC341" i="7"/>
  <c r="BA321" i="7"/>
  <c r="BA322" i="7"/>
  <c r="BA323" i="7"/>
  <c r="BA324" i="7"/>
  <c r="BA325" i="7"/>
  <c r="BA326" i="7"/>
  <c r="BA327" i="7"/>
  <c r="BA328" i="7"/>
  <c r="BA329" i="7"/>
  <c r="BA330" i="7"/>
  <c r="BA331" i="7"/>
  <c r="BA332" i="7"/>
  <c r="BA333" i="7"/>
  <c r="BA334" i="7"/>
  <c r="BA335" i="7"/>
  <c r="BA336" i="7"/>
  <c r="BA337" i="7"/>
  <c r="BA338" i="7"/>
  <c r="BA339" i="7"/>
  <c r="BA340" i="7"/>
  <c r="BA341" i="7"/>
  <c r="AZ341" i="7"/>
  <c r="AY341" i="7"/>
  <c r="AP322" i="7"/>
  <c r="AP323" i="7"/>
  <c r="AP324" i="7"/>
  <c r="AP325" i="7"/>
  <c r="AP326" i="7"/>
  <c r="AP327" i="7"/>
  <c r="AP328" i="7"/>
  <c r="AP329" i="7"/>
  <c r="AP330" i="7"/>
  <c r="AP331" i="7"/>
  <c r="AP332" i="7"/>
  <c r="AP333" i="7"/>
  <c r="AP334" i="7"/>
  <c r="AP335" i="7"/>
  <c r="AP336" i="7"/>
  <c r="AP337" i="7"/>
  <c r="AP338" i="7"/>
  <c r="AP339" i="7"/>
  <c r="AP340" i="7"/>
  <c r="AP321" i="7"/>
  <c r="AP341" i="7"/>
  <c r="AL341" i="7"/>
  <c r="AN341" i="7"/>
  <c r="AM341" i="7"/>
  <c r="AK321" i="7"/>
  <c r="AK322" i="7"/>
  <c r="AK323" i="7"/>
  <c r="AK324" i="7"/>
  <c r="AK325" i="7"/>
  <c r="AK326" i="7"/>
  <c r="AK327" i="7"/>
  <c r="AK328" i="7"/>
  <c r="AK329" i="7"/>
  <c r="AK330" i="7"/>
  <c r="AK331" i="7"/>
  <c r="AK332" i="7"/>
  <c r="AK333" i="7"/>
  <c r="AK334" i="7"/>
  <c r="AK335" i="7"/>
  <c r="AK336" i="7"/>
  <c r="AK337" i="7"/>
  <c r="AK338" i="7"/>
  <c r="AK339" i="7"/>
  <c r="AK340" i="7"/>
  <c r="AK341" i="7"/>
  <c r="AJ341" i="7"/>
  <c r="AI341" i="7"/>
  <c r="Z322" i="7"/>
  <c r="Z323" i="7"/>
  <c r="Z324" i="7"/>
  <c r="Z325" i="7"/>
  <c r="Z326" i="7"/>
  <c r="Z327" i="7"/>
  <c r="Z328" i="7"/>
  <c r="Z329" i="7"/>
  <c r="Z330" i="7"/>
  <c r="Z331" i="7"/>
  <c r="Z332" i="7"/>
  <c r="Z333" i="7"/>
  <c r="Z334" i="7"/>
  <c r="Z335" i="7"/>
  <c r="Z336" i="7"/>
  <c r="Z337" i="7"/>
  <c r="Z338" i="7"/>
  <c r="Z339" i="7"/>
  <c r="Z340" i="7"/>
  <c r="Z321" i="7"/>
  <c r="Z341" i="7"/>
  <c r="V341" i="7"/>
  <c r="X341" i="7"/>
  <c r="W341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T341" i="7"/>
  <c r="S34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21" i="7"/>
  <c r="Q340" i="7"/>
  <c r="Q341" i="7"/>
  <c r="O341" i="7"/>
  <c r="P341" i="7"/>
  <c r="N341" i="7"/>
  <c r="L341" i="7"/>
  <c r="J341" i="7"/>
  <c r="I341" i="7"/>
  <c r="F341" i="7"/>
  <c r="H341" i="7"/>
  <c r="G341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D341" i="7"/>
  <c r="C341" i="7"/>
  <c r="EB164" i="7"/>
  <c r="DL164" i="7"/>
  <c r="CV164" i="7"/>
  <c r="CF164" i="7"/>
  <c r="BP164" i="7"/>
  <c r="AZ164" i="7"/>
  <c r="AJ164" i="7"/>
  <c r="T164" i="7"/>
  <c r="F234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E223" i="7"/>
  <c r="Z167" i="7"/>
  <c r="Z168" i="7"/>
  <c r="Z169" i="7"/>
  <c r="Z170" i="7"/>
  <c r="Z171" i="7"/>
  <c r="Z172" i="7"/>
  <c r="Z173" i="7"/>
  <c r="Z174" i="7"/>
  <c r="Z175" i="7"/>
  <c r="Z176" i="7"/>
  <c r="Z177" i="7"/>
  <c r="Z178" i="7"/>
  <c r="Z179" i="7"/>
  <c r="Z180" i="7"/>
  <c r="Z181" i="7"/>
  <c r="Z182" i="7"/>
  <c r="Z183" i="7"/>
  <c r="Z184" i="7"/>
  <c r="Z185" i="7"/>
  <c r="Z186" i="7"/>
  <c r="Z189" i="7"/>
  <c r="Z190" i="7"/>
  <c r="Z191" i="7"/>
  <c r="Z192" i="7"/>
  <c r="Z193" i="7"/>
  <c r="Z194" i="7"/>
  <c r="Z195" i="7"/>
  <c r="Z196" i="7"/>
  <c r="Z197" i="7"/>
  <c r="Z198" i="7"/>
  <c r="Z199" i="7"/>
  <c r="Z200" i="7"/>
  <c r="Z201" i="7"/>
  <c r="Z202" i="7"/>
  <c r="Z203" i="7"/>
  <c r="Z204" i="7"/>
  <c r="Z205" i="7"/>
  <c r="Z206" i="7"/>
  <c r="Z207" i="7"/>
  <c r="Z208" i="7"/>
  <c r="E224" i="7"/>
  <c r="AP167" i="7"/>
  <c r="AP168" i="7"/>
  <c r="AP169" i="7"/>
  <c r="AP170" i="7"/>
  <c r="AP171" i="7"/>
  <c r="AP172" i="7"/>
  <c r="AP173" i="7"/>
  <c r="AP174" i="7"/>
  <c r="AP175" i="7"/>
  <c r="AP176" i="7"/>
  <c r="AP177" i="7"/>
  <c r="AP178" i="7"/>
  <c r="AP179" i="7"/>
  <c r="AP180" i="7"/>
  <c r="AP181" i="7"/>
  <c r="AP182" i="7"/>
  <c r="AP183" i="7"/>
  <c r="AP184" i="7"/>
  <c r="AP185" i="7"/>
  <c r="AP186" i="7"/>
  <c r="AP189" i="7"/>
  <c r="AP190" i="7"/>
  <c r="AP191" i="7"/>
  <c r="AP192" i="7"/>
  <c r="AP193" i="7"/>
  <c r="AP194" i="7"/>
  <c r="AP195" i="7"/>
  <c r="AP196" i="7"/>
  <c r="AP197" i="7"/>
  <c r="AP198" i="7"/>
  <c r="AP199" i="7"/>
  <c r="AP200" i="7"/>
  <c r="AP201" i="7"/>
  <c r="AP202" i="7"/>
  <c r="AP203" i="7"/>
  <c r="AP204" i="7"/>
  <c r="AP205" i="7"/>
  <c r="AP206" i="7"/>
  <c r="AP207" i="7"/>
  <c r="AP208" i="7"/>
  <c r="E227" i="7"/>
  <c r="CL167" i="7"/>
  <c r="CL168" i="7"/>
  <c r="CL169" i="7"/>
  <c r="CL170" i="7"/>
  <c r="CL171" i="7"/>
  <c r="CL172" i="7"/>
  <c r="CL173" i="7"/>
  <c r="CL174" i="7"/>
  <c r="CL175" i="7"/>
  <c r="CL176" i="7"/>
  <c r="CL177" i="7"/>
  <c r="CL178" i="7"/>
  <c r="CL179" i="7"/>
  <c r="CL180" i="7"/>
  <c r="CL181" i="7"/>
  <c r="CL182" i="7"/>
  <c r="CL183" i="7"/>
  <c r="CL184" i="7"/>
  <c r="CL185" i="7"/>
  <c r="CL186" i="7"/>
  <c r="CL189" i="7"/>
  <c r="CL190" i="7"/>
  <c r="CL191" i="7"/>
  <c r="CL192" i="7"/>
  <c r="CL193" i="7"/>
  <c r="CL194" i="7"/>
  <c r="CL195" i="7"/>
  <c r="CL196" i="7"/>
  <c r="CL197" i="7"/>
  <c r="CL198" i="7"/>
  <c r="CL199" i="7"/>
  <c r="CL200" i="7"/>
  <c r="CL201" i="7"/>
  <c r="CL202" i="7"/>
  <c r="CL203" i="7"/>
  <c r="CL204" i="7"/>
  <c r="CL205" i="7"/>
  <c r="CL206" i="7"/>
  <c r="CL207" i="7"/>
  <c r="CL208" i="7"/>
  <c r="E228" i="7"/>
  <c r="DB167" i="7"/>
  <c r="DB168" i="7"/>
  <c r="DB169" i="7"/>
  <c r="DB170" i="7"/>
  <c r="DB171" i="7"/>
  <c r="DB172" i="7"/>
  <c r="DB173" i="7"/>
  <c r="DB174" i="7"/>
  <c r="DB175" i="7"/>
  <c r="DB176" i="7"/>
  <c r="DB177" i="7"/>
  <c r="DB178" i="7"/>
  <c r="DB179" i="7"/>
  <c r="DB180" i="7"/>
  <c r="DB181" i="7"/>
  <c r="DB182" i="7"/>
  <c r="DB183" i="7"/>
  <c r="DB184" i="7"/>
  <c r="DB185" i="7"/>
  <c r="DB186" i="7"/>
  <c r="DB189" i="7"/>
  <c r="DB190" i="7"/>
  <c r="DB191" i="7"/>
  <c r="DB192" i="7"/>
  <c r="DB193" i="7"/>
  <c r="DB194" i="7"/>
  <c r="DB195" i="7"/>
  <c r="DB196" i="7"/>
  <c r="DB197" i="7"/>
  <c r="DB198" i="7"/>
  <c r="DB199" i="7"/>
  <c r="DB200" i="7"/>
  <c r="DB201" i="7"/>
  <c r="DB202" i="7"/>
  <c r="DB203" i="7"/>
  <c r="DB204" i="7"/>
  <c r="DB205" i="7"/>
  <c r="DB206" i="7"/>
  <c r="DB207" i="7"/>
  <c r="DB208" i="7"/>
  <c r="E229" i="7"/>
  <c r="DR167" i="7"/>
  <c r="DR168" i="7"/>
  <c r="DR169" i="7"/>
  <c r="DR170" i="7"/>
  <c r="DR171" i="7"/>
  <c r="DR172" i="7"/>
  <c r="DR173" i="7"/>
  <c r="DR174" i="7"/>
  <c r="DR175" i="7"/>
  <c r="DR176" i="7"/>
  <c r="DR177" i="7"/>
  <c r="DR178" i="7"/>
  <c r="DR179" i="7"/>
  <c r="DR180" i="7"/>
  <c r="DR181" i="7"/>
  <c r="DR182" i="7"/>
  <c r="DR183" i="7"/>
  <c r="DR184" i="7"/>
  <c r="DR185" i="7"/>
  <c r="DR186" i="7"/>
  <c r="DR189" i="7"/>
  <c r="DR190" i="7"/>
  <c r="DR191" i="7"/>
  <c r="DR192" i="7"/>
  <c r="DR193" i="7"/>
  <c r="DR194" i="7"/>
  <c r="DR195" i="7"/>
  <c r="DR196" i="7"/>
  <c r="DR197" i="7"/>
  <c r="DR198" i="7"/>
  <c r="DR199" i="7"/>
  <c r="DR200" i="7"/>
  <c r="DR201" i="7"/>
  <c r="DR202" i="7"/>
  <c r="DR203" i="7"/>
  <c r="DR204" i="7"/>
  <c r="DR205" i="7"/>
  <c r="DR206" i="7"/>
  <c r="DR207" i="7"/>
  <c r="DR208" i="7"/>
  <c r="E230" i="7"/>
  <c r="EH167" i="7"/>
  <c r="EH168" i="7"/>
  <c r="EH169" i="7"/>
  <c r="EH170" i="7"/>
  <c r="EH171" i="7"/>
  <c r="EH172" i="7"/>
  <c r="EH173" i="7"/>
  <c r="EH174" i="7"/>
  <c r="EH175" i="7"/>
  <c r="EH176" i="7"/>
  <c r="EH177" i="7"/>
  <c r="EH178" i="7"/>
  <c r="EH179" i="7"/>
  <c r="EH180" i="7"/>
  <c r="EH181" i="7"/>
  <c r="EH182" i="7"/>
  <c r="EH183" i="7"/>
  <c r="EH184" i="7"/>
  <c r="EH185" i="7"/>
  <c r="EH186" i="7"/>
  <c r="EH189" i="7"/>
  <c r="EH190" i="7"/>
  <c r="EH191" i="7"/>
  <c r="EH192" i="7"/>
  <c r="EH193" i="7"/>
  <c r="EH194" i="7"/>
  <c r="EH195" i="7"/>
  <c r="EH196" i="7"/>
  <c r="EH197" i="7"/>
  <c r="EH198" i="7"/>
  <c r="EH199" i="7"/>
  <c r="EH200" i="7"/>
  <c r="EH201" i="7"/>
  <c r="EH202" i="7"/>
  <c r="EH203" i="7"/>
  <c r="EH204" i="7"/>
  <c r="EH205" i="7"/>
  <c r="EH206" i="7"/>
  <c r="EH207" i="7"/>
  <c r="EH208" i="7"/>
  <c r="E225" i="7"/>
  <c r="BF167" i="7"/>
  <c r="BF168" i="7"/>
  <c r="BF169" i="7"/>
  <c r="BF170" i="7"/>
  <c r="BF171" i="7"/>
  <c r="BF172" i="7"/>
  <c r="BF173" i="7"/>
  <c r="BF174" i="7"/>
  <c r="BF175" i="7"/>
  <c r="BF176" i="7"/>
  <c r="BF177" i="7"/>
  <c r="BF178" i="7"/>
  <c r="BF179" i="7"/>
  <c r="BF180" i="7"/>
  <c r="BF181" i="7"/>
  <c r="BF182" i="7"/>
  <c r="BF183" i="7"/>
  <c r="BF184" i="7"/>
  <c r="BF185" i="7"/>
  <c r="BF186" i="7"/>
  <c r="BF189" i="7"/>
  <c r="BF190" i="7"/>
  <c r="BF191" i="7"/>
  <c r="BF192" i="7"/>
  <c r="BF193" i="7"/>
  <c r="BF194" i="7"/>
  <c r="BF195" i="7"/>
  <c r="BF196" i="7"/>
  <c r="BF197" i="7"/>
  <c r="BF198" i="7"/>
  <c r="BF199" i="7"/>
  <c r="BF200" i="7"/>
  <c r="BF201" i="7"/>
  <c r="BF202" i="7"/>
  <c r="BF203" i="7"/>
  <c r="BF204" i="7"/>
  <c r="BF205" i="7"/>
  <c r="BF206" i="7"/>
  <c r="BF207" i="7"/>
  <c r="BF208" i="7"/>
  <c r="E226" i="7"/>
  <c r="BV167" i="7"/>
  <c r="BV168" i="7"/>
  <c r="BV169" i="7"/>
  <c r="BV170" i="7"/>
  <c r="BV171" i="7"/>
  <c r="BV172" i="7"/>
  <c r="BV173" i="7"/>
  <c r="BV174" i="7"/>
  <c r="BV175" i="7"/>
  <c r="BV176" i="7"/>
  <c r="BV177" i="7"/>
  <c r="BV178" i="7"/>
  <c r="BV179" i="7"/>
  <c r="BV180" i="7"/>
  <c r="BV181" i="7"/>
  <c r="BV182" i="7"/>
  <c r="BV183" i="7"/>
  <c r="BV184" i="7"/>
  <c r="BV185" i="7"/>
  <c r="BV186" i="7"/>
  <c r="BV189" i="7"/>
  <c r="BV190" i="7"/>
  <c r="BV191" i="7"/>
  <c r="BV192" i="7"/>
  <c r="BV193" i="7"/>
  <c r="BV194" i="7"/>
  <c r="BV195" i="7"/>
  <c r="BV196" i="7"/>
  <c r="BV197" i="7"/>
  <c r="BV198" i="7"/>
  <c r="BV199" i="7"/>
  <c r="BV200" i="7"/>
  <c r="BV201" i="7"/>
  <c r="BV202" i="7"/>
  <c r="BV203" i="7"/>
  <c r="BV204" i="7"/>
  <c r="BV205" i="7"/>
  <c r="BV206" i="7"/>
  <c r="BV207" i="7"/>
  <c r="BV208" i="7"/>
  <c r="E222" i="7"/>
  <c r="D241" i="7"/>
  <c r="T241" i="7"/>
  <c r="AJ241" i="7"/>
  <c r="AZ241" i="7"/>
  <c r="BP241" i="7"/>
  <c r="CF241" i="7"/>
  <c r="CV241" i="7"/>
  <c r="DL241" i="7"/>
  <c r="EB241" i="7"/>
  <c r="E167" i="7"/>
  <c r="EH286" i="7"/>
  <c r="ED286" i="7"/>
  <c r="EF286" i="7"/>
  <c r="EE286" i="7"/>
  <c r="EC266" i="7"/>
  <c r="EC267" i="7"/>
  <c r="EC268" i="7"/>
  <c r="EC269" i="7"/>
  <c r="EC270" i="7"/>
  <c r="EC271" i="7"/>
  <c r="EC272" i="7"/>
  <c r="EC273" i="7"/>
  <c r="EC274" i="7"/>
  <c r="EC275" i="7"/>
  <c r="EC276" i="7"/>
  <c r="EC277" i="7"/>
  <c r="EC278" i="7"/>
  <c r="EC279" i="7"/>
  <c r="EC280" i="7"/>
  <c r="EC281" i="7"/>
  <c r="EC282" i="7"/>
  <c r="EC283" i="7"/>
  <c r="EC284" i="7"/>
  <c r="EC285" i="7"/>
  <c r="EC286" i="7"/>
  <c r="EB286" i="7"/>
  <c r="EA286" i="7"/>
  <c r="DR286" i="7"/>
  <c r="DN286" i="7"/>
  <c r="DP286" i="7"/>
  <c r="DO286" i="7"/>
  <c r="DM266" i="7"/>
  <c r="DM267" i="7"/>
  <c r="DM268" i="7"/>
  <c r="DM269" i="7"/>
  <c r="DM270" i="7"/>
  <c r="DM271" i="7"/>
  <c r="DM272" i="7"/>
  <c r="DM273" i="7"/>
  <c r="DM274" i="7"/>
  <c r="DM275" i="7"/>
  <c r="DM276" i="7"/>
  <c r="DM277" i="7"/>
  <c r="DM278" i="7"/>
  <c r="DM279" i="7"/>
  <c r="DM280" i="7"/>
  <c r="DM281" i="7"/>
  <c r="DM282" i="7"/>
  <c r="DM283" i="7"/>
  <c r="DM284" i="7"/>
  <c r="DM285" i="7"/>
  <c r="DM286" i="7"/>
  <c r="DL286" i="7"/>
  <c r="DK286" i="7"/>
  <c r="DB286" i="7"/>
  <c r="CX286" i="7"/>
  <c r="CZ286" i="7"/>
  <c r="CY286" i="7"/>
  <c r="CW266" i="7"/>
  <c r="CW267" i="7"/>
  <c r="CW268" i="7"/>
  <c r="CW269" i="7"/>
  <c r="CW270" i="7"/>
  <c r="CW271" i="7"/>
  <c r="CW272" i="7"/>
  <c r="CW273" i="7"/>
  <c r="CW274" i="7"/>
  <c r="CW275" i="7"/>
  <c r="CW276" i="7"/>
  <c r="CW277" i="7"/>
  <c r="CW278" i="7"/>
  <c r="CW279" i="7"/>
  <c r="CW280" i="7"/>
  <c r="CW281" i="7"/>
  <c r="CW282" i="7"/>
  <c r="CW283" i="7"/>
  <c r="CW284" i="7"/>
  <c r="CW285" i="7"/>
  <c r="CW286" i="7"/>
  <c r="CV286" i="7"/>
  <c r="CU286" i="7"/>
  <c r="CL286" i="7"/>
  <c r="CH286" i="7"/>
  <c r="CJ286" i="7"/>
  <c r="CI286" i="7"/>
  <c r="CG266" i="7"/>
  <c r="CG267" i="7"/>
  <c r="CG268" i="7"/>
  <c r="CG269" i="7"/>
  <c r="CG270" i="7"/>
  <c r="CG271" i="7"/>
  <c r="CG272" i="7"/>
  <c r="CG273" i="7"/>
  <c r="CG274" i="7"/>
  <c r="CG275" i="7"/>
  <c r="CG276" i="7"/>
  <c r="CG277" i="7"/>
  <c r="CG278" i="7"/>
  <c r="CG279" i="7"/>
  <c r="CG280" i="7"/>
  <c r="CG281" i="7"/>
  <c r="CG282" i="7"/>
  <c r="CG283" i="7"/>
  <c r="CG284" i="7"/>
  <c r="CG285" i="7"/>
  <c r="CG286" i="7"/>
  <c r="CF286" i="7"/>
  <c r="CE286" i="7"/>
  <c r="BV286" i="7"/>
  <c r="BR286" i="7"/>
  <c r="BT286" i="7"/>
  <c r="BS286" i="7"/>
  <c r="BQ266" i="7"/>
  <c r="BQ267" i="7"/>
  <c r="BQ268" i="7"/>
  <c r="BQ269" i="7"/>
  <c r="BQ270" i="7"/>
  <c r="BQ271" i="7"/>
  <c r="BQ272" i="7"/>
  <c r="BQ273" i="7"/>
  <c r="BQ274" i="7"/>
  <c r="BQ275" i="7"/>
  <c r="BQ276" i="7"/>
  <c r="BQ277" i="7"/>
  <c r="BQ278" i="7"/>
  <c r="BQ279" i="7"/>
  <c r="BQ280" i="7"/>
  <c r="BQ281" i="7"/>
  <c r="BQ282" i="7"/>
  <c r="BQ283" i="7"/>
  <c r="BQ284" i="7"/>
  <c r="BQ285" i="7"/>
  <c r="BQ286" i="7"/>
  <c r="BP286" i="7"/>
  <c r="BO286" i="7"/>
  <c r="BF286" i="7"/>
  <c r="BB286" i="7"/>
  <c r="BD286" i="7"/>
  <c r="BC286" i="7"/>
  <c r="BA266" i="7"/>
  <c r="BA267" i="7"/>
  <c r="BA268" i="7"/>
  <c r="BA269" i="7"/>
  <c r="BA270" i="7"/>
  <c r="BA271" i="7"/>
  <c r="BA272" i="7"/>
  <c r="BA273" i="7"/>
  <c r="BA274" i="7"/>
  <c r="BA275" i="7"/>
  <c r="BA276" i="7"/>
  <c r="BA277" i="7"/>
  <c r="BA278" i="7"/>
  <c r="BA279" i="7"/>
  <c r="BA280" i="7"/>
  <c r="BA281" i="7"/>
  <c r="BA282" i="7"/>
  <c r="BA283" i="7"/>
  <c r="BA284" i="7"/>
  <c r="BA285" i="7"/>
  <c r="BA286" i="7"/>
  <c r="AZ286" i="7"/>
  <c r="AY286" i="7"/>
  <c r="AP286" i="7"/>
  <c r="AL286" i="7"/>
  <c r="AN286" i="7"/>
  <c r="AM286" i="7"/>
  <c r="AK266" i="7"/>
  <c r="AK267" i="7"/>
  <c r="AK268" i="7"/>
  <c r="AK269" i="7"/>
  <c r="AK270" i="7"/>
  <c r="AK271" i="7"/>
  <c r="AK272" i="7"/>
  <c r="AK273" i="7"/>
  <c r="AK274" i="7"/>
  <c r="AK275" i="7"/>
  <c r="AK276" i="7"/>
  <c r="AK277" i="7"/>
  <c r="AK278" i="7"/>
  <c r="AK279" i="7"/>
  <c r="AK280" i="7"/>
  <c r="AK281" i="7"/>
  <c r="AK282" i="7"/>
  <c r="AK283" i="7"/>
  <c r="AK284" i="7"/>
  <c r="AK285" i="7"/>
  <c r="AK286" i="7"/>
  <c r="AJ286" i="7"/>
  <c r="AI286" i="7"/>
  <c r="Z286" i="7"/>
  <c r="V286" i="7"/>
  <c r="X286" i="7"/>
  <c r="W286" i="7"/>
  <c r="U266" i="7"/>
  <c r="U267" i="7"/>
  <c r="U268" i="7"/>
  <c r="U269" i="7"/>
  <c r="U270" i="7"/>
  <c r="U271" i="7"/>
  <c r="U272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T286" i="7"/>
  <c r="S286" i="7"/>
  <c r="Q285" i="7"/>
  <c r="Q286" i="7"/>
  <c r="O286" i="7"/>
  <c r="P286" i="7"/>
  <c r="N286" i="7"/>
  <c r="L286" i="7"/>
  <c r="J286" i="7"/>
  <c r="I286" i="7"/>
  <c r="F286" i="7"/>
  <c r="H286" i="7"/>
  <c r="G286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D286" i="7"/>
  <c r="C286" i="7"/>
  <c r="EH264" i="7"/>
  <c r="ED264" i="7"/>
  <c r="EF264" i="7"/>
  <c r="EE264" i="7"/>
  <c r="EC244" i="7"/>
  <c r="EC245" i="7"/>
  <c r="EC246" i="7"/>
  <c r="EC247" i="7"/>
  <c r="EC248" i="7"/>
  <c r="EC249" i="7"/>
  <c r="EC250" i="7"/>
  <c r="EC251" i="7"/>
  <c r="EC252" i="7"/>
  <c r="EC253" i="7"/>
  <c r="EC254" i="7"/>
  <c r="EC255" i="7"/>
  <c r="EC256" i="7"/>
  <c r="EC257" i="7"/>
  <c r="EC258" i="7"/>
  <c r="EC259" i="7"/>
  <c r="EC260" i="7"/>
  <c r="EC261" i="7"/>
  <c r="EC262" i="7"/>
  <c r="EC263" i="7"/>
  <c r="EC264" i="7"/>
  <c r="EB264" i="7"/>
  <c r="EA264" i="7"/>
  <c r="DR264" i="7"/>
  <c r="DN264" i="7"/>
  <c r="DP264" i="7"/>
  <c r="DO264" i="7"/>
  <c r="DM244" i="7"/>
  <c r="DM245" i="7"/>
  <c r="DM246" i="7"/>
  <c r="DM247" i="7"/>
  <c r="DM248" i="7"/>
  <c r="DM249" i="7"/>
  <c r="DM250" i="7"/>
  <c r="DM251" i="7"/>
  <c r="DM252" i="7"/>
  <c r="DM253" i="7"/>
  <c r="DM254" i="7"/>
  <c r="DM255" i="7"/>
  <c r="DM256" i="7"/>
  <c r="DM257" i="7"/>
  <c r="DM258" i="7"/>
  <c r="DM259" i="7"/>
  <c r="DM260" i="7"/>
  <c r="DM261" i="7"/>
  <c r="DM262" i="7"/>
  <c r="DM263" i="7"/>
  <c r="DM264" i="7"/>
  <c r="DL264" i="7"/>
  <c r="DK264" i="7"/>
  <c r="DB264" i="7"/>
  <c r="CX264" i="7"/>
  <c r="CZ264" i="7"/>
  <c r="CY264" i="7"/>
  <c r="CW244" i="7"/>
  <c r="CW245" i="7"/>
  <c r="CW246" i="7"/>
  <c r="CW247" i="7"/>
  <c r="CW248" i="7"/>
  <c r="CW249" i="7"/>
  <c r="CW250" i="7"/>
  <c r="CW251" i="7"/>
  <c r="CW252" i="7"/>
  <c r="CW253" i="7"/>
  <c r="CW254" i="7"/>
  <c r="CW255" i="7"/>
  <c r="CW256" i="7"/>
  <c r="CW257" i="7"/>
  <c r="CW258" i="7"/>
  <c r="CW259" i="7"/>
  <c r="CW260" i="7"/>
  <c r="CW261" i="7"/>
  <c r="CW262" i="7"/>
  <c r="CW263" i="7"/>
  <c r="CW264" i="7"/>
  <c r="CV264" i="7"/>
  <c r="CU264" i="7"/>
  <c r="CL264" i="7"/>
  <c r="CH264" i="7"/>
  <c r="CJ264" i="7"/>
  <c r="CI264" i="7"/>
  <c r="CG244" i="7"/>
  <c r="CG245" i="7"/>
  <c r="CG246" i="7"/>
  <c r="CG247" i="7"/>
  <c r="CG248" i="7"/>
  <c r="CG249" i="7"/>
  <c r="CG250" i="7"/>
  <c r="CG251" i="7"/>
  <c r="CG252" i="7"/>
  <c r="CG253" i="7"/>
  <c r="CG254" i="7"/>
  <c r="CG255" i="7"/>
  <c r="CG256" i="7"/>
  <c r="CG257" i="7"/>
  <c r="CG258" i="7"/>
  <c r="CG259" i="7"/>
  <c r="CG260" i="7"/>
  <c r="CG261" i="7"/>
  <c r="CG262" i="7"/>
  <c r="CG263" i="7"/>
  <c r="CG264" i="7"/>
  <c r="CF264" i="7"/>
  <c r="CE264" i="7"/>
  <c r="BV264" i="7"/>
  <c r="BR264" i="7"/>
  <c r="BT264" i="7"/>
  <c r="BS264" i="7"/>
  <c r="BQ244" i="7"/>
  <c r="BQ245" i="7"/>
  <c r="BQ246" i="7"/>
  <c r="BQ247" i="7"/>
  <c r="BQ248" i="7"/>
  <c r="BQ249" i="7"/>
  <c r="BQ250" i="7"/>
  <c r="BQ251" i="7"/>
  <c r="BQ252" i="7"/>
  <c r="BQ253" i="7"/>
  <c r="BQ254" i="7"/>
  <c r="BQ255" i="7"/>
  <c r="BQ256" i="7"/>
  <c r="BQ257" i="7"/>
  <c r="BQ258" i="7"/>
  <c r="BQ259" i="7"/>
  <c r="BQ260" i="7"/>
  <c r="BQ261" i="7"/>
  <c r="BQ262" i="7"/>
  <c r="BQ263" i="7"/>
  <c r="BQ264" i="7"/>
  <c r="BP264" i="7"/>
  <c r="BO264" i="7"/>
  <c r="BF264" i="7"/>
  <c r="BB264" i="7"/>
  <c r="BD264" i="7"/>
  <c r="BC264" i="7"/>
  <c r="BA244" i="7"/>
  <c r="BA245" i="7"/>
  <c r="BA246" i="7"/>
  <c r="BA247" i="7"/>
  <c r="BA248" i="7"/>
  <c r="BA249" i="7"/>
  <c r="BA250" i="7"/>
  <c r="BA251" i="7"/>
  <c r="BA252" i="7"/>
  <c r="BA253" i="7"/>
  <c r="BA254" i="7"/>
  <c r="BA255" i="7"/>
  <c r="BA256" i="7"/>
  <c r="BA257" i="7"/>
  <c r="BA258" i="7"/>
  <c r="BA259" i="7"/>
  <c r="BA260" i="7"/>
  <c r="BA261" i="7"/>
  <c r="BA262" i="7"/>
  <c r="BA263" i="7"/>
  <c r="BA264" i="7"/>
  <c r="AZ264" i="7"/>
  <c r="AY264" i="7"/>
  <c r="AP264" i="7"/>
  <c r="AL264" i="7"/>
  <c r="AN264" i="7"/>
  <c r="AM264" i="7"/>
  <c r="AK244" i="7"/>
  <c r="AK245" i="7"/>
  <c r="AK246" i="7"/>
  <c r="AK247" i="7"/>
  <c r="AK248" i="7"/>
  <c r="AK249" i="7"/>
  <c r="AK250" i="7"/>
  <c r="AK251" i="7"/>
  <c r="AK252" i="7"/>
  <c r="AK253" i="7"/>
  <c r="AK254" i="7"/>
  <c r="AK255" i="7"/>
  <c r="AK256" i="7"/>
  <c r="AK257" i="7"/>
  <c r="AK258" i="7"/>
  <c r="AK259" i="7"/>
  <c r="AK260" i="7"/>
  <c r="AK261" i="7"/>
  <c r="AK262" i="7"/>
  <c r="AK263" i="7"/>
  <c r="AK264" i="7"/>
  <c r="AJ264" i="7"/>
  <c r="AI264" i="7"/>
  <c r="Z264" i="7"/>
  <c r="V264" i="7"/>
  <c r="X264" i="7"/>
  <c r="W264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259" i="7"/>
  <c r="U260" i="7"/>
  <c r="U261" i="7"/>
  <c r="U262" i="7"/>
  <c r="U263" i="7"/>
  <c r="U264" i="7"/>
  <c r="T264" i="7"/>
  <c r="S264" i="7"/>
  <c r="Q263" i="7"/>
  <c r="Q264" i="7"/>
  <c r="O264" i="7"/>
  <c r="P264" i="7"/>
  <c r="N264" i="7"/>
  <c r="L264" i="7"/>
  <c r="J264" i="7"/>
  <c r="I264" i="7"/>
  <c r="F264" i="7"/>
  <c r="H264" i="7"/>
  <c r="G264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D264" i="7"/>
  <c r="C264" i="7"/>
  <c r="EH209" i="7"/>
  <c r="ED209" i="7"/>
  <c r="EF209" i="7"/>
  <c r="EE209" i="7"/>
  <c r="EC189" i="7"/>
  <c r="EC190" i="7"/>
  <c r="EC191" i="7"/>
  <c r="EC192" i="7"/>
  <c r="EC193" i="7"/>
  <c r="EC194" i="7"/>
  <c r="EC195" i="7"/>
  <c r="EC196" i="7"/>
  <c r="EC197" i="7"/>
  <c r="EC198" i="7"/>
  <c r="EC199" i="7"/>
  <c r="EC200" i="7"/>
  <c r="EC201" i="7"/>
  <c r="EC202" i="7"/>
  <c r="EC203" i="7"/>
  <c r="EC204" i="7"/>
  <c r="EC205" i="7"/>
  <c r="EC206" i="7"/>
  <c r="EC207" i="7"/>
  <c r="EC208" i="7"/>
  <c r="EC209" i="7"/>
  <c r="EB209" i="7"/>
  <c r="EA209" i="7"/>
  <c r="DR209" i="7"/>
  <c r="DN209" i="7"/>
  <c r="DP209" i="7"/>
  <c r="DO209" i="7"/>
  <c r="DM189" i="7"/>
  <c r="DM190" i="7"/>
  <c r="DM191" i="7"/>
  <c r="DM192" i="7"/>
  <c r="DM193" i="7"/>
  <c r="DM194" i="7"/>
  <c r="DM195" i="7"/>
  <c r="DM196" i="7"/>
  <c r="DM197" i="7"/>
  <c r="DM198" i="7"/>
  <c r="DM199" i="7"/>
  <c r="DM200" i="7"/>
  <c r="DM201" i="7"/>
  <c r="DM202" i="7"/>
  <c r="DM203" i="7"/>
  <c r="DM204" i="7"/>
  <c r="DM205" i="7"/>
  <c r="DM206" i="7"/>
  <c r="DM207" i="7"/>
  <c r="DM208" i="7"/>
  <c r="DM209" i="7"/>
  <c r="DL209" i="7"/>
  <c r="DK209" i="7"/>
  <c r="DB209" i="7"/>
  <c r="CX209" i="7"/>
  <c r="CZ209" i="7"/>
  <c r="CY209" i="7"/>
  <c r="CW189" i="7"/>
  <c r="CW190" i="7"/>
  <c r="CW191" i="7"/>
  <c r="CW192" i="7"/>
  <c r="CW193" i="7"/>
  <c r="CW194" i="7"/>
  <c r="CW195" i="7"/>
  <c r="CW196" i="7"/>
  <c r="CW197" i="7"/>
  <c r="CW198" i="7"/>
  <c r="CW199" i="7"/>
  <c r="CW200" i="7"/>
  <c r="CW201" i="7"/>
  <c r="CW202" i="7"/>
  <c r="CW203" i="7"/>
  <c r="CW204" i="7"/>
  <c r="CW205" i="7"/>
  <c r="CW206" i="7"/>
  <c r="CW207" i="7"/>
  <c r="CW208" i="7"/>
  <c r="CW209" i="7"/>
  <c r="CV209" i="7"/>
  <c r="CU209" i="7"/>
  <c r="CL209" i="7"/>
  <c r="CH209" i="7"/>
  <c r="CJ209" i="7"/>
  <c r="CI209" i="7"/>
  <c r="CG189" i="7"/>
  <c r="CG190" i="7"/>
  <c r="CG191" i="7"/>
  <c r="CG192" i="7"/>
  <c r="CG193" i="7"/>
  <c r="CG194" i="7"/>
  <c r="CG195" i="7"/>
  <c r="CG196" i="7"/>
  <c r="CG197" i="7"/>
  <c r="CG198" i="7"/>
  <c r="CG199" i="7"/>
  <c r="CG200" i="7"/>
  <c r="CG201" i="7"/>
  <c r="CG202" i="7"/>
  <c r="CG203" i="7"/>
  <c r="CG204" i="7"/>
  <c r="CG205" i="7"/>
  <c r="CG206" i="7"/>
  <c r="CG207" i="7"/>
  <c r="CG208" i="7"/>
  <c r="CG209" i="7"/>
  <c r="CF209" i="7"/>
  <c r="CE209" i="7"/>
  <c r="BV209" i="7"/>
  <c r="BR209" i="7"/>
  <c r="BT209" i="7"/>
  <c r="BS209" i="7"/>
  <c r="BQ189" i="7"/>
  <c r="BQ190" i="7"/>
  <c r="BQ191" i="7"/>
  <c r="BQ192" i="7"/>
  <c r="BQ193" i="7"/>
  <c r="BQ194" i="7"/>
  <c r="BQ195" i="7"/>
  <c r="BQ196" i="7"/>
  <c r="BQ197" i="7"/>
  <c r="BQ198" i="7"/>
  <c r="BQ199" i="7"/>
  <c r="BQ200" i="7"/>
  <c r="BQ201" i="7"/>
  <c r="BQ202" i="7"/>
  <c r="BQ203" i="7"/>
  <c r="BQ204" i="7"/>
  <c r="BQ205" i="7"/>
  <c r="BQ206" i="7"/>
  <c r="BQ207" i="7"/>
  <c r="BQ208" i="7"/>
  <c r="BQ209" i="7"/>
  <c r="BP209" i="7"/>
  <c r="BO209" i="7"/>
  <c r="BF209" i="7"/>
  <c r="BB209" i="7"/>
  <c r="BD209" i="7"/>
  <c r="BC209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AZ209" i="7"/>
  <c r="AY209" i="7"/>
  <c r="AP209" i="7"/>
  <c r="AL209" i="7"/>
  <c r="AN209" i="7"/>
  <c r="AM209" i="7"/>
  <c r="AK189" i="7"/>
  <c r="AK190" i="7"/>
  <c r="AK191" i="7"/>
  <c r="AK192" i="7"/>
  <c r="AK193" i="7"/>
  <c r="AK194" i="7"/>
  <c r="AK195" i="7"/>
  <c r="AK196" i="7"/>
  <c r="AK197" i="7"/>
  <c r="AK198" i="7"/>
  <c r="AK199" i="7"/>
  <c r="AK200" i="7"/>
  <c r="AK201" i="7"/>
  <c r="AK202" i="7"/>
  <c r="AK203" i="7"/>
  <c r="AK204" i="7"/>
  <c r="AK205" i="7"/>
  <c r="AK206" i="7"/>
  <c r="AK207" i="7"/>
  <c r="AK208" i="7"/>
  <c r="AK209" i="7"/>
  <c r="AJ209" i="7"/>
  <c r="AI209" i="7"/>
  <c r="Z209" i="7"/>
  <c r="V209" i="7"/>
  <c r="X209" i="7"/>
  <c r="W209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T209" i="7"/>
  <c r="S209" i="7"/>
  <c r="Q208" i="7"/>
  <c r="Q209" i="7"/>
  <c r="O209" i="7"/>
  <c r="P209" i="7"/>
  <c r="N209" i="7"/>
  <c r="L209" i="7"/>
  <c r="J209" i="7"/>
  <c r="I209" i="7"/>
  <c r="F209" i="7"/>
  <c r="H209" i="7"/>
  <c r="G209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D209" i="7"/>
  <c r="C209" i="7"/>
  <c r="EH187" i="7"/>
  <c r="ED187" i="7"/>
  <c r="EF187" i="7"/>
  <c r="EE187" i="7"/>
  <c r="EC167" i="7"/>
  <c r="EC168" i="7"/>
  <c r="EC169" i="7"/>
  <c r="EC170" i="7"/>
  <c r="EC171" i="7"/>
  <c r="EC172" i="7"/>
  <c r="EC173" i="7"/>
  <c r="EC174" i="7"/>
  <c r="EC175" i="7"/>
  <c r="EC176" i="7"/>
  <c r="EC177" i="7"/>
  <c r="EC178" i="7"/>
  <c r="EC179" i="7"/>
  <c r="EC180" i="7"/>
  <c r="EC181" i="7"/>
  <c r="EC182" i="7"/>
  <c r="EC183" i="7"/>
  <c r="EC184" i="7"/>
  <c r="EC185" i="7"/>
  <c r="EC186" i="7"/>
  <c r="EC187" i="7"/>
  <c r="EB187" i="7"/>
  <c r="EA187" i="7"/>
  <c r="DR187" i="7"/>
  <c r="DN187" i="7"/>
  <c r="DP187" i="7"/>
  <c r="DO187" i="7"/>
  <c r="DM167" i="7"/>
  <c r="DM168" i="7"/>
  <c r="DM169" i="7"/>
  <c r="DM170" i="7"/>
  <c r="DM171" i="7"/>
  <c r="DM172" i="7"/>
  <c r="DM173" i="7"/>
  <c r="DM174" i="7"/>
  <c r="DM175" i="7"/>
  <c r="DM176" i="7"/>
  <c r="DM177" i="7"/>
  <c r="DM178" i="7"/>
  <c r="DM179" i="7"/>
  <c r="DM180" i="7"/>
  <c r="DM181" i="7"/>
  <c r="DM182" i="7"/>
  <c r="DM183" i="7"/>
  <c r="DM184" i="7"/>
  <c r="DM185" i="7"/>
  <c r="DM186" i="7"/>
  <c r="DM187" i="7"/>
  <c r="DL187" i="7"/>
  <c r="DK187" i="7"/>
  <c r="DB187" i="7"/>
  <c r="CX187" i="7"/>
  <c r="CZ187" i="7"/>
  <c r="CY187" i="7"/>
  <c r="CW167" i="7"/>
  <c r="CW168" i="7"/>
  <c r="CW169" i="7"/>
  <c r="CW170" i="7"/>
  <c r="CW171" i="7"/>
  <c r="CW172" i="7"/>
  <c r="CW173" i="7"/>
  <c r="CW174" i="7"/>
  <c r="CW175" i="7"/>
  <c r="CW176" i="7"/>
  <c r="CW177" i="7"/>
  <c r="CW178" i="7"/>
  <c r="CW179" i="7"/>
  <c r="CW180" i="7"/>
  <c r="CW181" i="7"/>
  <c r="CW182" i="7"/>
  <c r="CW183" i="7"/>
  <c r="CW184" i="7"/>
  <c r="CW185" i="7"/>
  <c r="CW186" i="7"/>
  <c r="CW187" i="7"/>
  <c r="CV187" i="7"/>
  <c r="CU187" i="7"/>
  <c r="CL187" i="7"/>
  <c r="CH187" i="7"/>
  <c r="CJ187" i="7"/>
  <c r="CI187" i="7"/>
  <c r="CG167" i="7"/>
  <c r="CG168" i="7"/>
  <c r="CG169" i="7"/>
  <c r="CG170" i="7"/>
  <c r="CG171" i="7"/>
  <c r="CG172" i="7"/>
  <c r="CG173" i="7"/>
  <c r="CG174" i="7"/>
  <c r="CG175" i="7"/>
  <c r="CG176" i="7"/>
  <c r="CG177" i="7"/>
  <c r="CG178" i="7"/>
  <c r="CG179" i="7"/>
  <c r="CG180" i="7"/>
  <c r="CG181" i="7"/>
  <c r="CG182" i="7"/>
  <c r="CG183" i="7"/>
  <c r="CG184" i="7"/>
  <c r="CG185" i="7"/>
  <c r="CG186" i="7"/>
  <c r="CG187" i="7"/>
  <c r="CF187" i="7"/>
  <c r="CE187" i="7"/>
  <c r="BV187" i="7"/>
  <c r="BR187" i="7"/>
  <c r="BT187" i="7"/>
  <c r="BS187" i="7"/>
  <c r="BQ167" i="7"/>
  <c r="BQ168" i="7"/>
  <c r="BQ169" i="7"/>
  <c r="BQ170" i="7"/>
  <c r="BQ171" i="7"/>
  <c r="BQ172" i="7"/>
  <c r="BQ173" i="7"/>
  <c r="BQ174" i="7"/>
  <c r="BQ175" i="7"/>
  <c r="BQ176" i="7"/>
  <c r="BQ177" i="7"/>
  <c r="BQ178" i="7"/>
  <c r="BQ179" i="7"/>
  <c r="BQ180" i="7"/>
  <c r="BQ181" i="7"/>
  <c r="BQ182" i="7"/>
  <c r="BQ183" i="7"/>
  <c r="BQ184" i="7"/>
  <c r="BQ185" i="7"/>
  <c r="BQ186" i="7"/>
  <c r="BQ187" i="7"/>
  <c r="BP187" i="7"/>
  <c r="BO187" i="7"/>
  <c r="BF187" i="7"/>
  <c r="BB187" i="7"/>
  <c r="BD187" i="7"/>
  <c r="BC187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A187" i="7"/>
  <c r="AZ187" i="7"/>
  <c r="AY187" i="7"/>
  <c r="AP187" i="7"/>
  <c r="AL187" i="7"/>
  <c r="AN187" i="7"/>
  <c r="AM187" i="7"/>
  <c r="AK167" i="7"/>
  <c r="AK168" i="7"/>
  <c r="AK169" i="7"/>
  <c r="AK170" i="7"/>
  <c r="AK171" i="7"/>
  <c r="AK172" i="7"/>
  <c r="AK173" i="7"/>
  <c r="AK174" i="7"/>
  <c r="AK175" i="7"/>
  <c r="AK176" i="7"/>
  <c r="AK177" i="7"/>
  <c r="AK178" i="7"/>
  <c r="AK179" i="7"/>
  <c r="AK180" i="7"/>
  <c r="AK181" i="7"/>
  <c r="AK182" i="7"/>
  <c r="AK183" i="7"/>
  <c r="AK184" i="7"/>
  <c r="AK185" i="7"/>
  <c r="AK186" i="7"/>
  <c r="AK187" i="7"/>
  <c r="AJ187" i="7"/>
  <c r="AI187" i="7"/>
  <c r="Z187" i="7"/>
  <c r="V187" i="7"/>
  <c r="X187" i="7"/>
  <c r="W187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T187" i="7"/>
  <c r="S187" i="7"/>
  <c r="Q186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O187" i="7"/>
  <c r="J187" i="7"/>
  <c r="E168" i="7"/>
  <c r="E169" i="7"/>
  <c r="E170" i="7"/>
  <c r="E171" i="7"/>
  <c r="E187" i="7"/>
  <c r="D187" i="7"/>
  <c r="C187" i="7"/>
  <c r="P113" i="7"/>
  <c r="Q113" i="7"/>
  <c r="O114" i="7"/>
  <c r="P114" i="7"/>
  <c r="Q114" i="7"/>
  <c r="O115" i="7"/>
  <c r="P115" i="7"/>
  <c r="Q115" i="7"/>
  <c r="O116" i="7"/>
  <c r="P116" i="7"/>
  <c r="Q116" i="7"/>
  <c r="O117" i="7"/>
  <c r="P117" i="7"/>
  <c r="Q117" i="7"/>
  <c r="O118" i="7"/>
  <c r="P118" i="7"/>
  <c r="Q118" i="7"/>
  <c r="O119" i="7"/>
  <c r="P119" i="7"/>
  <c r="Q119" i="7"/>
  <c r="O120" i="7"/>
  <c r="P120" i="7"/>
  <c r="Q120" i="7"/>
  <c r="O121" i="7"/>
  <c r="P121" i="7"/>
  <c r="Q121" i="7"/>
  <c r="O122" i="7"/>
  <c r="P122" i="7"/>
  <c r="Q122" i="7"/>
  <c r="O123" i="7"/>
  <c r="P123" i="7"/>
  <c r="Q123" i="7"/>
  <c r="O124" i="7"/>
  <c r="P124" i="7"/>
  <c r="Q124" i="7"/>
  <c r="O125" i="7"/>
  <c r="P125" i="7"/>
  <c r="Q125" i="7"/>
  <c r="O126" i="7"/>
  <c r="P126" i="7"/>
  <c r="Q126" i="7"/>
  <c r="O127" i="7"/>
  <c r="P127" i="7"/>
  <c r="Q127" i="7"/>
  <c r="O128" i="7"/>
  <c r="P128" i="7"/>
  <c r="Q128" i="7"/>
  <c r="O129" i="7"/>
  <c r="P129" i="7"/>
  <c r="Q129" i="7"/>
  <c r="O130" i="7"/>
  <c r="P130" i="7"/>
  <c r="Q130" i="7"/>
  <c r="O131" i="7"/>
  <c r="P131" i="7"/>
  <c r="Q131" i="7"/>
  <c r="O132" i="7"/>
  <c r="P132" i="7"/>
  <c r="Q132" i="7"/>
  <c r="E91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Q133" i="7"/>
  <c r="J133" i="7"/>
  <c r="E113" i="7"/>
  <c r="E114" i="7"/>
  <c r="E115" i="7"/>
  <c r="E116" i="7"/>
  <c r="E117" i="7"/>
  <c r="E133" i="7"/>
  <c r="D133" i="7"/>
  <c r="C133" i="7"/>
  <c r="O111" i="7"/>
  <c r="J111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92" i="7"/>
  <c r="E93" i="7"/>
  <c r="E94" i="7"/>
  <c r="E95" i="7"/>
  <c r="E111" i="7"/>
  <c r="D111" i="7"/>
  <c r="C111" i="7"/>
  <c r="J94" i="2"/>
  <c r="J93" i="2"/>
  <c r="J92" i="2"/>
  <c r="J91" i="2"/>
  <c r="J90" i="2"/>
  <c r="J101" i="2"/>
  <c r="J100" i="2"/>
  <c r="J99" i="2"/>
  <c r="J98" i="2"/>
  <c r="J97" i="2"/>
  <c r="J108" i="2"/>
  <c r="J107" i="2"/>
  <c r="J106" i="2"/>
  <c r="J105" i="2"/>
  <c r="J104" i="2"/>
  <c r="J115" i="2"/>
  <c r="J114" i="2"/>
  <c r="J113" i="2"/>
  <c r="J112" i="2"/>
  <c r="J111" i="2"/>
  <c r="J118" i="2"/>
  <c r="E138" i="2"/>
  <c r="E137" i="2"/>
  <c r="E136" i="2"/>
  <c r="E135" i="2"/>
  <c r="E134" i="2"/>
  <c r="E133" i="2"/>
  <c r="E132" i="2"/>
  <c r="E131" i="2"/>
  <c r="E130" i="2"/>
  <c r="L44" i="2"/>
  <c r="J284" i="2"/>
  <c r="J283" i="2"/>
  <c r="J282" i="2"/>
  <c r="J281" i="2"/>
  <c r="J280" i="2"/>
  <c r="J291" i="2"/>
  <c r="J290" i="2"/>
  <c r="J289" i="2"/>
  <c r="J288" i="2"/>
  <c r="J287" i="2"/>
  <c r="J298" i="2"/>
  <c r="J297" i="2"/>
  <c r="J296" i="2"/>
  <c r="J295" i="2"/>
  <c r="J294" i="2"/>
  <c r="J305" i="2"/>
  <c r="J304" i="2"/>
  <c r="J303" i="2"/>
  <c r="J302" i="2"/>
  <c r="J301" i="2"/>
  <c r="J308" i="2"/>
  <c r="F388" i="7"/>
  <c r="E376" i="7"/>
  <c r="F387" i="7"/>
  <c r="K376" i="7"/>
  <c r="K385" i="7"/>
  <c r="E385" i="7"/>
  <c r="F310" i="7"/>
  <c r="K308" i="7"/>
  <c r="E308" i="7"/>
  <c r="F233" i="7"/>
  <c r="K231" i="7"/>
  <c r="E231" i="7"/>
  <c r="F156" i="7"/>
  <c r="K154" i="7"/>
  <c r="E154" i="7"/>
  <c r="O133" i="7"/>
  <c r="P133" i="7"/>
  <c r="N133" i="7"/>
  <c r="L133" i="7"/>
  <c r="I133" i="7"/>
  <c r="F133" i="7"/>
  <c r="H133" i="7"/>
  <c r="G133" i="7"/>
  <c r="M76" i="7"/>
  <c r="M78" i="7"/>
  <c r="E78" i="7"/>
  <c r="F63" i="7"/>
  <c r="F9" i="7"/>
  <c r="E22" i="7"/>
  <c r="E12" i="7"/>
  <c r="F6" i="7"/>
  <c r="F6" i="2"/>
  <c r="E12" i="2"/>
  <c r="F9" i="2"/>
  <c r="F141" i="2"/>
  <c r="F63" i="2"/>
  <c r="E75" i="2"/>
  <c r="F142" i="2"/>
  <c r="E86" i="2"/>
  <c r="EB149" i="2"/>
  <c r="EH308" i="2"/>
  <c r="L45" i="2"/>
  <c r="EJ309" i="2"/>
  <c r="EH305" i="2"/>
  <c r="EH304" i="2"/>
  <c r="EH303" i="2"/>
  <c r="EH302" i="2"/>
  <c r="EH301" i="2"/>
  <c r="EJ306" i="2"/>
  <c r="EH298" i="2"/>
  <c r="EH297" i="2"/>
  <c r="EH296" i="2"/>
  <c r="EH295" i="2"/>
  <c r="EH294" i="2"/>
  <c r="EJ299" i="2"/>
  <c r="EH291" i="2"/>
  <c r="EH290" i="2"/>
  <c r="EH289" i="2"/>
  <c r="EH288" i="2"/>
  <c r="EH287" i="2"/>
  <c r="EJ292" i="2"/>
  <c r="EH284" i="2"/>
  <c r="EH283" i="2"/>
  <c r="EH282" i="2"/>
  <c r="EH281" i="2"/>
  <c r="EH280" i="2"/>
  <c r="EJ285" i="2"/>
  <c r="DL149" i="2"/>
  <c r="DR308" i="2"/>
  <c r="DT309" i="2"/>
  <c r="DR305" i="2"/>
  <c r="DR304" i="2"/>
  <c r="DR303" i="2"/>
  <c r="DR302" i="2"/>
  <c r="DR301" i="2"/>
  <c r="DT306" i="2"/>
  <c r="DR298" i="2"/>
  <c r="DR297" i="2"/>
  <c r="DR296" i="2"/>
  <c r="DR295" i="2"/>
  <c r="DR294" i="2"/>
  <c r="DT299" i="2"/>
  <c r="DR291" i="2"/>
  <c r="DR290" i="2"/>
  <c r="DR289" i="2"/>
  <c r="DR288" i="2"/>
  <c r="DR287" i="2"/>
  <c r="DT292" i="2"/>
  <c r="DR284" i="2"/>
  <c r="DR283" i="2"/>
  <c r="DR282" i="2"/>
  <c r="DR281" i="2"/>
  <c r="DR280" i="2"/>
  <c r="DT285" i="2"/>
  <c r="CV149" i="2"/>
  <c r="DB308" i="2"/>
  <c r="DD309" i="2"/>
  <c r="DB305" i="2"/>
  <c r="DB304" i="2"/>
  <c r="DB303" i="2"/>
  <c r="DB302" i="2"/>
  <c r="DB301" i="2"/>
  <c r="DD306" i="2"/>
  <c r="DB298" i="2"/>
  <c r="DB297" i="2"/>
  <c r="DB296" i="2"/>
  <c r="DB295" i="2"/>
  <c r="DB294" i="2"/>
  <c r="DD299" i="2"/>
  <c r="DB291" i="2"/>
  <c r="DB290" i="2"/>
  <c r="DB289" i="2"/>
  <c r="DB288" i="2"/>
  <c r="DB287" i="2"/>
  <c r="DD292" i="2"/>
  <c r="DB284" i="2"/>
  <c r="DB283" i="2"/>
  <c r="DB282" i="2"/>
  <c r="DB281" i="2"/>
  <c r="DB280" i="2"/>
  <c r="DD285" i="2"/>
  <c r="CF149" i="2"/>
  <c r="CL308" i="2"/>
  <c r="CN309" i="2"/>
  <c r="CL305" i="2"/>
  <c r="CL304" i="2"/>
  <c r="CL303" i="2"/>
  <c r="CL302" i="2"/>
  <c r="CL301" i="2"/>
  <c r="CN306" i="2"/>
  <c r="CL298" i="2"/>
  <c r="CL297" i="2"/>
  <c r="CL296" i="2"/>
  <c r="CL295" i="2"/>
  <c r="CL294" i="2"/>
  <c r="CN299" i="2"/>
  <c r="CL291" i="2"/>
  <c r="CL290" i="2"/>
  <c r="CL289" i="2"/>
  <c r="CL288" i="2"/>
  <c r="CL287" i="2"/>
  <c r="CN292" i="2"/>
  <c r="CL284" i="2"/>
  <c r="CL283" i="2"/>
  <c r="CL282" i="2"/>
  <c r="CL281" i="2"/>
  <c r="CL280" i="2"/>
  <c r="CN285" i="2"/>
  <c r="BP149" i="2"/>
  <c r="BV308" i="2"/>
  <c r="BX309" i="2"/>
  <c r="BV305" i="2"/>
  <c r="BV304" i="2"/>
  <c r="BV303" i="2"/>
  <c r="BV302" i="2"/>
  <c r="BV301" i="2"/>
  <c r="BX306" i="2"/>
  <c r="BV298" i="2"/>
  <c r="BV297" i="2"/>
  <c r="BV296" i="2"/>
  <c r="BV295" i="2"/>
  <c r="BV294" i="2"/>
  <c r="BX299" i="2"/>
  <c r="BV291" i="2"/>
  <c r="BV290" i="2"/>
  <c r="BV289" i="2"/>
  <c r="BV288" i="2"/>
  <c r="BV287" i="2"/>
  <c r="BX292" i="2"/>
  <c r="BV284" i="2"/>
  <c r="BV283" i="2"/>
  <c r="BV282" i="2"/>
  <c r="BV281" i="2"/>
  <c r="BV280" i="2"/>
  <c r="BX285" i="2"/>
  <c r="AZ149" i="2"/>
  <c r="BF308" i="2"/>
  <c r="BH309" i="2"/>
  <c r="BF305" i="2"/>
  <c r="BF304" i="2"/>
  <c r="BF303" i="2"/>
  <c r="BF302" i="2"/>
  <c r="BF301" i="2"/>
  <c r="BH306" i="2"/>
  <c r="BF298" i="2"/>
  <c r="BF297" i="2"/>
  <c r="BF296" i="2"/>
  <c r="BF295" i="2"/>
  <c r="BF294" i="2"/>
  <c r="BH299" i="2"/>
  <c r="BF291" i="2"/>
  <c r="BF290" i="2"/>
  <c r="BF289" i="2"/>
  <c r="BF288" i="2"/>
  <c r="BF287" i="2"/>
  <c r="BH292" i="2"/>
  <c r="BF284" i="2"/>
  <c r="BF283" i="2"/>
  <c r="BF282" i="2"/>
  <c r="BF281" i="2"/>
  <c r="BF280" i="2"/>
  <c r="BH285" i="2"/>
  <c r="AJ149" i="2"/>
  <c r="AP308" i="2"/>
  <c r="AR309" i="2"/>
  <c r="AP305" i="2"/>
  <c r="AP304" i="2"/>
  <c r="AP303" i="2"/>
  <c r="AP302" i="2"/>
  <c r="AP301" i="2"/>
  <c r="AR306" i="2"/>
  <c r="AP298" i="2"/>
  <c r="AP297" i="2"/>
  <c r="AP296" i="2"/>
  <c r="AP295" i="2"/>
  <c r="AP294" i="2"/>
  <c r="AR299" i="2"/>
  <c r="AP291" i="2"/>
  <c r="AP290" i="2"/>
  <c r="AP289" i="2"/>
  <c r="AP288" i="2"/>
  <c r="AP287" i="2"/>
  <c r="AR292" i="2"/>
  <c r="AP284" i="2"/>
  <c r="AP283" i="2"/>
  <c r="AP282" i="2"/>
  <c r="AP281" i="2"/>
  <c r="AP280" i="2"/>
  <c r="AR285" i="2"/>
  <c r="AM309" i="2"/>
  <c r="AO306" i="2"/>
  <c r="AL306" i="2"/>
  <c r="AM306" i="2"/>
  <c r="AO299" i="2"/>
  <c r="AL299" i="2"/>
  <c r="AM299" i="2"/>
  <c r="AO292" i="2"/>
  <c r="AL292" i="2"/>
  <c r="AM292" i="2"/>
  <c r="AO285" i="2"/>
  <c r="AL285" i="2"/>
  <c r="AM285" i="2"/>
  <c r="T149" i="2"/>
  <c r="Z308" i="2"/>
  <c r="AB309" i="2"/>
  <c r="Z305" i="2"/>
  <c r="Z304" i="2"/>
  <c r="Z303" i="2"/>
  <c r="Z302" i="2"/>
  <c r="Z301" i="2"/>
  <c r="AB306" i="2"/>
  <c r="Z298" i="2"/>
  <c r="Z297" i="2"/>
  <c r="Z296" i="2"/>
  <c r="Z295" i="2"/>
  <c r="Z294" i="2"/>
  <c r="AB299" i="2"/>
  <c r="Z291" i="2"/>
  <c r="Z290" i="2"/>
  <c r="Z289" i="2"/>
  <c r="Z288" i="2"/>
  <c r="Z287" i="2"/>
  <c r="AB292" i="2"/>
  <c r="Z284" i="2"/>
  <c r="Z283" i="2"/>
  <c r="Z282" i="2"/>
  <c r="Z281" i="2"/>
  <c r="Z280" i="2"/>
  <c r="AB285" i="2"/>
  <c r="D149" i="2"/>
  <c r="L309" i="2"/>
  <c r="L306" i="2"/>
  <c r="L299" i="2"/>
  <c r="L292" i="2"/>
  <c r="L285" i="2"/>
  <c r="EH244" i="2"/>
  <c r="EJ245" i="2"/>
  <c r="EH241" i="2"/>
  <c r="EH240" i="2"/>
  <c r="EH239" i="2"/>
  <c r="EH238" i="2"/>
  <c r="EH237" i="2"/>
  <c r="EJ242" i="2"/>
  <c r="EH234" i="2"/>
  <c r="EH233" i="2"/>
  <c r="EH232" i="2"/>
  <c r="EH231" i="2"/>
  <c r="EH230" i="2"/>
  <c r="EJ235" i="2"/>
  <c r="EH227" i="2"/>
  <c r="EH226" i="2"/>
  <c r="EH225" i="2"/>
  <c r="EH224" i="2"/>
  <c r="EH223" i="2"/>
  <c r="EJ228" i="2"/>
  <c r="EH220" i="2"/>
  <c r="EH219" i="2"/>
  <c r="EH218" i="2"/>
  <c r="EH217" i="2"/>
  <c r="EH216" i="2"/>
  <c r="EJ221" i="2"/>
  <c r="DR244" i="2"/>
  <c r="DT245" i="2"/>
  <c r="DR241" i="2"/>
  <c r="DR240" i="2"/>
  <c r="DR239" i="2"/>
  <c r="DR238" i="2"/>
  <c r="DR237" i="2"/>
  <c r="DT242" i="2"/>
  <c r="DR234" i="2"/>
  <c r="DR233" i="2"/>
  <c r="DR232" i="2"/>
  <c r="DR231" i="2"/>
  <c r="DR230" i="2"/>
  <c r="DT235" i="2"/>
  <c r="DR227" i="2"/>
  <c r="DR226" i="2"/>
  <c r="DR225" i="2"/>
  <c r="DR224" i="2"/>
  <c r="DR223" i="2"/>
  <c r="DT228" i="2"/>
  <c r="DR220" i="2"/>
  <c r="DR219" i="2"/>
  <c r="DR218" i="2"/>
  <c r="DR217" i="2"/>
  <c r="DR216" i="2"/>
  <c r="DT221" i="2"/>
  <c r="DB244" i="2"/>
  <c r="DD245" i="2"/>
  <c r="DB241" i="2"/>
  <c r="DB240" i="2"/>
  <c r="DB239" i="2"/>
  <c r="DB238" i="2"/>
  <c r="DB237" i="2"/>
  <c r="DD242" i="2"/>
  <c r="DB234" i="2"/>
  <c r="DB233" i="2"/>
  <c r="DB232" i="2"/>
  <c r="DB231" i="2"/>
  <c r="DB230" i="2"/>
  <c r="DD235" i="2"/>
  <c r="DB227" i="2"/>
  <c r="DB226" i="2"/>
  <c r="DB225" i="2"/>
  <c r="DB224" i="2"/>
  <c r="DB223" i="2"/>
  <c r="DD228" i="2"/>
  <c r="DB220" i="2"/>
  <c r="DB219" i="2"/>
  <c r="DB218" i="2"/>
  <c r="DB217" i="2"/>
  <c r="DB216" i="2"/>
  <c r="DD221" i="2"/>
  <c r="CY245" i="2"/>
  <c r="DA242" i="2"/>
  <c r="CX242" i="2"/>
  <c r="CY242" i="2"/>
  <c r="DA235" i="2"/>
  <c r="CX235" i="2"/>
  <c r="CY235" i="2"/>
  <c r="DA228" i="2"/>
  <c r="CX228" i="2"/>
  <c r="CY228" i="2"/>
  <c r="DA221" i="2"/>
  <c r="CX221" i="2"/>
  <c r="CY221" i="2"/>
  <c r="CL244" i="2"/>
  <c r="CN245" i="2"/>
  <c r="CL241" i="2"/>
  <c r="CL240" i="2"/>
  <c r="CL239" i="2"/>
  <c r="CL238" i="2"/>
  <c r="CL237" i="2"/>
  <c r="CN242" i="2"/>
  <c r="CL234" i="2"/>
  <c r="CL233" i="2"/>
  <c r="CL232" i="2"/>
  <c r="CL231" i="2"/>
  <c r="CL230" i="2"/>
  <c r="CN235" i="2"/>
  <c r="CL227" i="2"/>
  <c r="CL226" i="2"/>
  <c r="CL225" i="2"/>
  <c r="CL224" i="2"/>
  <c r="CL223" i="2"/>
  <c r="CN228" i="2"/>
  <c r="CL220" i="2"/>
  <c r="CL219" i="2"/>
  <c r="CL218" i="2"/>
  <c r="CL217" i="2"/>
  <c r="CL216" i="2"/>
  <c r="CN221" i="2"/>
  <c r="BV244" i="2"/>
  <c r="BX245" i="2"/>
  <c r="BV241" i="2"/>
  <c r="BV240" i="2"/>
  <c r="BV239" i="2"/>
  <c r="BV238" i="2"/>
  <c r="BV237" i="2"/>
  <c r="BX242" i="2"/>
  <c r="BV234" i="2"/>
  <c r="BV233" i="2"/>
  <c r="BV232" i="2"/>
  <c r="BV231" i="2"/>
  <c r="BV230" i="2"/>
  <c r="BX235" i="2"/>
  <c r="BV227" i="2"/>
  <c r="BV226" i="2"/>
  <c r="BV225" i="2"/>
  <c r="BV224" i="2"/>
  <c r="BV223" i="2"/>
  <c r="BX228" i="2"/>
  <c r="BV220" i="2"/>
  <c r="BV219" i="2"/>
  <c r="BV218" i="2"/>
  <c r="BV217" i="2"/>
  <c r="BV216" i="2"/>
  <c r="BX221" i="2"/>
  <c r="BF244" i="2"/>
  <c r="BH245" i="2"/>
  <c r="BF241" i="2"/>
  <c r="BF240" i="2"/>
  <c r="BF239" i="2"/>
  <c r="BF238" i="2"/>
  <c r="BF237" i="2"/>
  <c r="BH242" i="2"/>
  <c r="BF234" i="2"/>
  <c r="BF233" i="2"/>
  <c r="BF232" i="2"/>
  <c r="BF231" i="2"/>
  <c r="BF230" i="2"/>
  <c r="BH235" i="2"/>
  <c r="BF227" i="2"/>
  <c r="BF226" i="2"/>
  <c r="BF225" i="2"/>
  <c r="BF224" i="2"/>
  <c r="BF223" i="2"/>
  <c r="BH228" i="2"/>
  <c r="BF220" i="2"/>
  <c r="BF219" i="2"/>
  <c r="BF218" i="2"/>
  <c r="BF217" i="2"/>
  <c r="BF216" i="2"/>
  <c r="BH221" i="2"/>
  <c r="AP244" i="2"/>
  <c r="AR245" i="2"/>
  <c r="AP241" i="2"/>
  <c r="AP240" i="2"/>
  <c r="AP239" i="2"/>
  <c r="AP238" i="2"/>
  <c r="AP237" i="2"/>
  <c r="AR242" i="2"/>
  <c r="AP234" i="2"/>
  <c r="AP233" i="2"/>
  <c r="AP232" i="2"/>
  <c r="AP231" i="2"/>
  <c r="AP230" i="2"/>
  <c r="AR235" i="2"/>
  <c r="AP227" i="2"/>
  <c r="AP226" i="2"/>
  <c r="AP225" i="2"/>
  <c r="AP224" i="2"/>
  <c r="AP223" i="2"/>
  <c r="AR228" i="2"/>
  <c r="AP220" i="2"/>
  <c r="AP219" i="2"/>
  <c r="AP218" i="2"/>
  <c r="AP217" i="2"/>
  <c r="AP216" i="2"/>
  <c r="AR221" i="2"/>
  <c r="Z244" i="2"/>
  <c r="AB245" i="2"/>
  <c r="Z241" i="2"/>
  <c r="Z240" i="2"/>
  <c r="Z239" i="2"/>
  <c r="Z238" i="2"/>
  <c r="Z237" i="2"/>
  <c r="AB242" i="2"/>
  <c r="Z234" i="2"/>
  <c r="Z233" i="2"/>
  <c r="Z232" i="2"/>
  <c r="Z231" i="2"/>
  <c r="Z230" i="2"/>
  <c r="AB235" i="2"/>
  <c r="Z227" i="2"/>
  <c r="Z226" i="2"/>
  <c r="Z225" i="2"/>
  <c r="Z224" i="2"/>
  <c r="Z223" i="2"/>
  <c r="AB228" i="2"/>
  <c r="Z220" i="2"/>
  <c r="Z219" i="2"/>
  <c r="Z218" i="2"/>
  <c r="Z217" i="2"/>
  <c r="Z216" i="2"/>
  <c r="AB221" i="2"/>
  <c r="J244" i="2"/>
  <c r="L245" i="2"/>
  <c r="J241" i="2"/>
  <c r="J240" i="2"/>
  <c r="J239" i="2"/>
  <c r="J238" i="2"/>
  <c r="J237" i="2"/>
  <c r="L242" i="2"/>
  <c r="J234" i="2"/>
  <c r="J233" i="2"/>
  <c r="J232" i="2"/>
  <c r="J231" i="2"/>
  <c r="J230" i="2"/>
  <c r="L235" i="2"/>
  <c r="J227" i="2"/>
  <c r="J226" i="2"/>
  <c r="J225" i="2"/>
  <c r="J224" i="2"/>
  <c r="J223" i="2"/>
  <c r="L228" i="2"/>
  <c r="J220" i="2"/>
  <c r="J219" i="2"/>
  <c r="J218" i="2"/>
  <c r="J217" i="2"/>
  <c r="J216" i="2"/>
  <c r="L221" i="2"/>
  <c r="E266" i="2"/>
  <c r="E265" i="2"/>
  <c r="E264" i="2"/>
  <c r="E263" i="2"/>
  <c r="E262" i="2"/>
  <c r="E261" i="2"/>
  <c r="E260" i="2"/>
  <c r="E259" i="2"/>
  <c r="E258" i="2"/>
  <c r="E330" i="2"/>
  <c r="E329" i="2"/>
  <c r="E328" i="2"/>
  <c r="E327" i="2"/>
  <c r="E326" i="2"/>
  <c r="E325" i="2"/>
  <c r="E324" i="2"/>
  <c r="E323" i="2"/>
  <c r="E202" i="2"/>
  <c r="E201" i="2"/>
  <c r="E200" i="2"/>
  <c r="E199" i="2"/>
  <c r="E198" i="2"/>
  <c r="E197" i="2"/>
  <c r="AP156" i="2"/>
  <c r="AP155" i="2"/>
  <c r="AP154" i="2"/>
  <c r="AP153" i="2"/>
  <c r="AP152" i="2"/>
  <c r="AP163" i="2"/>
  <c r="AP162" i="2"/>
  <c r="AP161" i="2"/>
  <c r="AP160" i="2"/>
  <c r="AP159" i="2"/>
  <c r="AP170" i="2"/>
  <c r="AP169" i="2"/>
  <c r="AP168" i="2"/>
  <c r="AP167" i="2"/>
  <c r="AP166" i="2"/>
  <c r="AP177" i="2"/>
  <c r="AP176" i="2"/>
  <c r="AP175" i="2"/>
  <c r="AP174" i="2"/>
  <c r="AP173" i="2"/>
  <c r="AP180" i="2"/>
  <c r="E196" i="2"/>
  <c r="Z156" i="2"/>
  <c r="Z155" i="2"/>
  <c r="Z154" i="2"/>
  <c r="Z153" i="2"/>
  <c r="Z152" i="2"/>
  <c r="Z163" i="2"/>
  <c r="Z162" i="2"/>
  <c r="Z161" i="2"/>
  <c r="Z160" i="2"/>
  <c r="Z159" i="2"/>
  <c r="Z170" i="2"/>
  <c r="Z169" i="2"/>
  <c r="Z168" i="2"/>
  <c r="Z167" i="2"/>
  <c r="Z166" i="2"/>
  <c r="Z177" i="2"/>
  <c r="Z176" i="2"/>
  <c r="Z175" i="2"/>
  <c r="Z174" i="2"/>
  <c r="Z173" i="2"/>
  <c r="Z180" i="2"/>
  <c r="E195" i="2"/>
  <c r="J156" i="2"/>
  <c r="J155" i="2"/>
  <c r="J154" i="2"/>
  <c r="J153" i="2"/>
  <c r="J152" i="2"/>
  <c r="J163" i="2"/>
  <c r="J162" i="2"/>
  <c r="J161" i="2"/>
  <c r="J160" i="2"/>
  <c r="J159" i="2"/>
  <c r="J170" i="2"/>
  <c r="J169" i="2"/>
  <c r="J168" i="2"/>
  <c r="J167" i="2"/>
  <c r="J166" i="2"/>
  <c r="J177" i="2"/>
  <c r="J176" i="2"/>
  <c r="J175" i="2"/>
  <c r="J174" i="2"/>
  <c r="J173" i="2"/>
  <c r="J180" i="2"/>
  <c r="E194" i="2"/>
  <c r="AR181" i="2"/>
  <c r="AR178" i="2"/>
  <c r="AR171" i="2"/>
  <c r="AR164" i="2"/>
  <c r="AR157" i="2"/>
  <c r="AB181" i="2"/>
  <c r="AB178" i="2"/>
  <c r="AB171" i="2"/>
  <c r="AB164" i="2"/>
  <c r="AB157" i="2"/>
  <c r="L181" i="2"/>
  <c r="L178" i="2"/>
  <c r="L171" i="2"/>
  <c r="L164" i="2"/>
  <c r="L157" i="2"/>
  <c r="N94" i="2"/>
  <c r="E22" i="2"/>
  <c r="F334" i="2"/>
  <c r="F333" i="2"/>
  <c r="K331" i="2"/>
  <c r="E331" i="2"/>
  <c r="EH309" i="2"/>
  <c r="ED309" i="2"/>
  <c r="EF309" i="2"/>
  <c r="EC308" i="2"/>
  <c r="EC309" i="2"/>
  <c r="EB309" i="2"/>
  <c r="EA309" i="2"/>
  <c r="DR309" i="2"/>
  <c r="DN309" i="2"/>
  <c r="DP309" i="2"/>
  <c r="DM308" i="2"/>
  <c r="DM309" i="2"/>
  <c r="DL309" i="2"/>
  <c r="DK309" i="2"/>
  <c r="DB309" i="2"/>
  <c r="CX309" i="2"/>
  <c r="CZ309" i="2"/>
  <c r="CW308" i="2"/>
  <c r="CW309" i="2"/>
  <c r="CV309" i="2"/>
  <c r="CU309" i="2"/>
  <c r="CL309" i="2"/>
  <c r="CH309" i="2"/>
  <c r="CJ309" i="2"/>
  <c r="CG308" i="2"/>
  <c r="CG309" i="2"/>
  <c r="CF309" i="2"/>
  <c r="CE309" i="2"/>
  <c r="BV309" i="2"/>
  <c r="BR309" i="2"/>
  <c r="BT309" i="2"/>
  <c r="BQ308" i="2"/>
  <c r="BQ309" i="2"/>
  <c r="BP309" i="2"/>
  <c r="BO309" i="2"/>
  <c r="BF309" i="2"/>
  <c r="BB309" i="2"/>
  <c r="BD309" i="2"/>
  <c r="BA308" i="2"/>
  <c r="BA309" i="2"/>
  <c r="AZ309" i="2"/>
  <c r="AY309" i="2"/>
  <c r="AP309" i="2"/>
  <c r="AL309" i="2"/>
  <c r="AN309" i="2"/>
  <c r="AK308" i="2"/>
  <c r="AK309" i="2"/>
  <c r="AJ309" i="2"/>
  <c r="AI309" i="2"/>
  <c r="Z309" i="2"/>
  <c r="V309" i="2"/>
  <c r="X309" i="2"/>
  <c r="U308" i="2"/>
  <c r="U309" i="2"/>
  <c r="T309" i="2"/>
  <c r="S309" i="2"/>
  <c r="J309" i="2"/>
  <c r="F309" i="2"/>
  <c r="H309" i="2"/>
  <c r="E308" i="2"/>
  <c r="E309" i="2"/>
  <c r="D309" i="2"/>
  <c r="C309" i="2"/>
  <c r="EH306" i="2"/>
  <c r="EC301" i="2"/>
  <c r="EC302" i="2"/>
  <c r="EC303" i="2"/>
  <c r="EC304" i="2"/>
  <c r="EC305" i="2"/>
  <c r="EC306" i="2"/>
  <c r="EB306" i="2"/>
  <c r="EA306" i="2"/>
  <c r="DR306" i="2"/>
  <c r="DM301" i="2"/>
  <c r="DM302" i="2"/>
  <c r="DM303" i="2"/>
  <c r="DM304" i="2"/>
  <c r="DM305" i="2"/>
  <c r="DM306" i="2"/>
  <c r="DL306" i="2"/>
  <c r="DK306" i="2"/>
  <c r="DB306" i="2"/>
  <c r="CW301" i="2"/>
  <c r="CW302" i="2"/>
  <c r="CW303" i="2"/>
  <c r="CW304" i="2"/>
  <c r="CW305" i="2"/>
  <c r="CW306" i="2"/>
  <c r="CV306" i="2"/>
  <c r="CU306" i="2"/>
  <c r="CL306" i="2"/>
  <c r="CG301" i="2"/>
  <c r="CG302" i="2"/>
  <c r="CG303" i="2"/>
  <c r="CG304" i="2"/>
  <c r="CG305" i="2"/>
  <c r="CG306" i="2"/>
  <c r="CF306" i="2"/>
  <c r="CE306" i="2"/>
  <c r="BV306" i="2"/>
  <c r="BQ301" i="2"/>
  <c r="BQ302" i="2"/>
  <c r="BQ303" i="2"/>
  <c r="BQ304" i="2"/>
  <c r="BQ305" i="2"/>
  <c r="BQ306" i="2"/>
  <c r="BP306" i="2"/>
  <c r="BO306" i="2"/>
  <c r="BF306" i="2"/>
  <c r="BA301" i="2"/>
  <c r="BA302" i="2"/>
  <c r="BA303" i="2"/>
  <c r="BA304" i="2"/>
  <c r="BA305" i="2"/>
  <c r="BA306" i="2"/>
  <c r="AZ306" i="2"/>
  <c r="AY306" i="2"/>
  <c r="AP306" i="2"/>
  <c r="AK301" i="2"/>
  <c r="AK302" i="2"/>
  <c r="AK303" i="2"/>
  <c r="AK304" i="2"/>
  <c r="AK305" i="2"/>
  <c r="AK306" i="2"/>
  <c r="AJ306" i="2"/>
  <c r="AI306" i="2"/>
  <c r="Z306" i="2"/>
  <c r="U301" i="2"/>
  <c r="U302" i="2"/>
  <c r="U303" i="2"/>
  <c r="U304" i="2"/>
  <c r="U305" i="2"/>
  <c r="U306" i="2"/>
  <c r="T306" i="2"/>
  <c r="S306" i="2"/>
  <c r="J306" i="2"/>
  <c r="E301" i="2"/>
  <c r="E302" i="2"/>
  <c r="E303" i="2"/>
  <c r="E304" i="2"/>
  <c r="E305" i="2"/>
  <c r="E306" i="2"/>
  <c r="D306" i="2"/>
  <c r="C306" i="2"/>
  <c r="EH299" i="2"/>
  <c r="EC294" i="2"/>
  <c r="EC295" i="2"/>
  <c r="EC296" i="2"/>
  <c r="EC297" i="2"/>
  <c r="EC298" i="2"/>
  <c r="EC299" i="2"/>
  <c r="EB299" i="2"/>
  <c r="EA299" i="2"/>
  <c r="DR299" i="2"/>
  <c r="DM294" i="2"/>
  <c r="DM295" i="2"/>
  <c r="DM296" i="2"/>
  <c r="DM297" i="2"/>
  <c r="DM298" i="2"/>
  <c r="DM299" i="2"/>
  <c r="DL299" i="2"/>
  <c r="DK299" i="2"/>
  <c r="DB299" i="2"/>
  <c r="CW294" i="2"/>
  <c r="CW295" i="2"/>
  <c r="CW296" i="2"/>
  <c r="CW297" i="2"/>
  <c r="CW298" i="2"/>
  <c r="CW299" i="2"/>
  <c r="CV299" i="2"/>
  <c r="CU299" i="2"/>
  <c r="CL299" i="2"/>
  <c r="CG294" i="2"/>
  <c r="CG295" i="2"/>
  <c r="CG296" i="2"/>
  <c r="CG297" i="2"/>
  <c r="CG298" i="2"/>
  <c r="CG299" i="2"/>
  <c r="CF299" i="2"/>
  <c r="CE299" i="2"/>
  <c r="BV299" i="2"/>
  <c r="BQ294" i="2"/>
  <c r="BQ295" i="2"/>
  <c r="BQ296" i="2"/>
  <c r="BQ297" i="2"/>
  <c r="BQ298" i="2"/>
  <c r="BQ299" i="2"/>
  <c r="BP299" i="2"/>
  <c r="BO299" i="2"/>
  <c r="BF299" i="2"/>
  <c r="BA294" i="2"/>
  <c r="BA295" i="2"/>
  <c r="BA296" i="2"/>
  <c r="BA297" i="2"/>
  <c r="BA298" i="2"/>
  <c r="BA299" i="2"/>
  <c r="AZ299" i="2"/>
  <c r="AY299" i="2"/>
  <c r="AP299" i="2"/>
  <c r="AK294" i="2"/>
  <c r="AK295" i="2"/>
  <c r="AK296" i="2"/>
  <c r="AK297" i="2"/>
  <c r="AK298" i="2"/>
  <c r="AK299" i="2"/>
  <c r="AJ299" i="2"/>
  <c r="AI299" i="2"/>
  <c r="Z299" i="2"/>
  <c r="U294" i="2"/>
  <c r="U295" i="2"/>
  <c r="U296" i="2"/>
  <c r="U297" i="2"/>
  <c r="U298" i="2"/>
  <c r="U299" i="2"/>
  <c r="T299" i="2"/>
  <c r="S299" i="2"/>
  <c r="J299" i="2"/>
  <c r="E294" i="2"/>
  <c r="E295" i="2"/>
  <c r="E296" i="2"/>
  <c r="E297" i="2"/>
  <c r="E298" i="2"/>
  <c r="E299" i="2"/>
  <c r="D299" i="2"/>
  <c r="C299" i="2"/>
  <c r="EH292" i="2"/>
  <c r="EC287" i="2"/>
  <c r="EC288" i="2"/>
  <c r="EC289" i="2"/>
  <c r="EC290" i="2"/>
  <c r="EC291" i="2"/>
  <c r="EC292" i="2"/>
  <c r="EB292" i="2"/>
  <c r="EA292" i="2"/>
  <c r="DR292" i="2"/>
  <c r="DM287" i="2"/>
  <c r="DM288" i="2"/>
  <c r="DM289" i="2"/>
  <c r="DM290" i="2"/>
  <c r="DM291" i="2"/>
  <c r="DM292" i="2"/>
  <c r="DL292" i="2"/>
  <c r="DK292" i="2"/>
  <c r="DB292" i="2"/>
  <c r="CW287" i="2"/>
  <c r="CW288" i="2"/>
  <c r="CW289" i="2"/>
  <c r="CW290" i="2"/>
  <c r="CW291" i="2"/>
  <c r="CW292" i="2"/>
  <c r="CV292" i="2"/>
  <c r="CU292" i="2"/>
  <c r="CL292" i="2"/>
  <c r="CG287" i="2"/>
  <c r="CG288" i="2"/>
  <c r="CG289" i="2"/>
  <c r="CG290" i="2"/>
  <c r="CG291" i="2"/>
  <c r="CG292" i="2"/>
  <c r="CF292" i="2"/>
  <c r="CE292" i="2"/>
  <c r="BV292" i="2"/>
  <c r="BQ287" i="2"/>
  <c r="BQ288" i="2"/>
  <c r="BQ289" i="2"/>
  <c r="BQ290" i="2"/>
  <c r="BQ291" i="2"/>
  <c r="BQ292" i="2"/>
  <c r="BP292" i="2"/>
  <c r="BO292" i="2"/>
  <c r="BF292" i="2"/>
  <c r="BA287" i="2"/>
  <c r="BA288" i="2"/>
  <c r="BA289" i="2"/>
  <c r="BA290" i="2"/>
  <c r="BA291" i="2"/>
  <c r="BA292" i="2"/>
  <c r="AZ292" i="2"/>
  <c r="AY292" i="2"/>
  <c r="AP292" i="2"/>
  <c r="AK287" i="2"/>
  <c r="AK288" i="2"/>
  <c r="AK289" i="2"/>
  <c r="AK290" i="2"/>
  <c r="AK291" i="2"/>
  <c r="AK292" i="2"/>
  <c r="AJ292" i="2"/>
  <c r="AI292" i="2"/>
  <c r="Z292" i="2"/>
  <c r="U287" i="2"/>
  <c r="U288" i="2"/>
  <c r="U289" i="2"/>
  <c r="U290" i="2"/>
  <c r="U291" i="2"/>
  <c r="U292" i="2"/>
  <c r="T292" i="2"/>
  <c r="S292" i="2"/>
  <c r="J292" i="2"/>
  <c r="E287" i="2"/>
  <c r="E288" i="2"/>
  <c r="E289" i="2"/>
  <c r="E290" i="2"/>
  <c r="E291" i="2"/>
  <c r="E292" i="2"/>
  <c r="D292" i="2"/>
  <c r="C292" i="2"/>
  <c r="EH285" i="2"/>
  <c r="EC280" i="2"/>
  <c r="EC281" i="2"/>
  <c r="EC282" i="2"/>
  <c r="EC283" i="2"/>
  <c r="EC284" i="2"/>
  <c r="EC285" i="2"/>
  <c r="EB285" i="2"/>
  <c r="EA285" i="2"/>
  <c r="DR285" i="2"/>
  <c r="DM280" i="2"/>
  <c r="DM281" i="2"/>
  <c r="DM282" i="2"/>
  <c r="DM283" i="2"/>
  <c r="DM284" i="2"/>
  <c r="DM285" i="2"/>
  <c r="DL285" i="2"/>
  <c r="DK285" i="2"/>
  <c r="DB285" i="2"/>
  <c r="CW280" i="2"/>
  <c r="CW281" i="2"/>
  <c r="CW282" i="2"/>
  <c r="CW283" i="2"/>
  <c r="CW284" i="2"/>
  <c r="CW285" i="2"/>
  <c r="CV285" i="2"/>
  <c r="CU285" i="2"/>
  <c r="CL285" i="2"/>
  <c r="CG280" i="2"/>
  <c r="CG281" i="2"/>
  <c r="CG282" i="2"/>
  <c r="CG283" i="2"/>
  <c r="CG284" i="2"/>
  <c r="CG285" i="2"/>
  <c r="CF285" i="2"/>
  <c r="CE285" i="2"/>
  <c r="BV285" i="2"/>
  <c r="BQ280" i="2"/>
  <c r="BQ281" i="2"/>
  <c r="BQ282" i="2"/>
  <c r="BQ283" i="2"/>
  <c r="BQ284" i="2"/>
  <c r="BQ285" i="2"/>
  <c r="BP285" i="2"/>
  <c r="BO285" i="2"/>
  <c r="BF285" i="2"/>
  <c r="BA280" i="2"/>
  <c r="BA281" i="2"/>
  <c r="BA282" i="2"/>
  <c r="BA283" i="2"/>
  <c r="BA284" i="2"/>
  <c r="BA285" i="2"/>
  <c r="AZ285" i="2"/>
  <c r="AY285" i="2"/>
  <c r="AP285" i="2"/>
  <c r="AK280" i="2"/>
  <c r="AK281" i="2"/>
  <c r="AK282" i="2"/>
  <c r="AK283" i="2"/>
  <c r="AK284" i="2"/>
  <c r="AK285" i="2"/>
  <c r="AJ285" i="2"/>
  <c r="AI285" i="2"/>
  <c r="Z285" i="2"/>
  <c r="U280" i="2"/>
  <c r="U281" i="2"/>
  <c r="U282" i="2"/>
  <c r="U283" i="2"/>
  <c r="U284" i="2"/>
  <c r="U285" i="2"/>
  <c r="T285" i="2"/>
  <c r="S285" i="2"/>
  <c r="J285" i="2"/>
  <c r="E281" i="2"/>
  <c r="E282" i="2"/>
  <c r="E283" i="2"/>
  <c r="E284" i="2"/>
  <c r="E285" i="2"/>
  <c r="D285" i="2"/>
  <c r="C285" i="2"/>
  <c r="EB277" i="2"/>
  <c r="F270" i="2"/>
  <c r="DL277" i="2"/>
  <c r="CV277" i="2"/>
  <c r="CF277" i="2"/>
  <c r="BP277" i="2"/>
  <c r="AZ277" i="2"/>
  <c r="AJ277" i="2"/>
  <c r="T277" i="2"/>
  <c r="D277" i="2"/>
  <c r="EB213" i="2"/>
  <c r="F206" i="2"/>
  <c r="CL156" i="2"/>
  <c r="CL155" i="2"/>
  <c r="CL154" i="2"/>
  <c r="CL153" i="2"/>
  <c r="CL152" i="2"/>
  <c r="CL163" i="2"/>
  <c r="CL162" i="2"/>
  <c r="CL161" i="2"/>
  <c r="CL160" i="2"/>
  <c r="CL159" i="2"/>
  <c r="CL170" i="2"/>
  <c r="CL169" i="2"/>
  <c r="CL168" i="2"/>
  <c r="CL167" i="2"/>
  <c r="CL166" i="2"/>
  <c r="CL177" i="2"/>
  <c r="CL176" i="2"/>
  <c r="CL175" i="2"/>
  <c r="CL174" i="2"/>
  <c r="CL173" i="2"/>
  <c r="CL180" i="2"/>
  <c r="DB156" i="2"/>
  <c r="DB155" i="2"/>
  <c r="DB154" i="2"/>
  <c r="DB153" i="2"/>
  <c r="DB152" i="2"/>
  <c r="DB163" i="2"/>
  <c r="DB162" i="2"/>
  <c r="DB161" i="2"/>
  <c r="DB160" i="2"/>
  <c r="DB159" i="2"/>
  <c r="DB170" i="2"/>
  <c r="DB169" i="2"/>
  <c r="DB168" i="2"/>
  <c r="DB167" i="2"/>
  <c r="DB166" i="2"/>
  <c r="DB177" i="2"/>
  <c r="DB176" i="2"/>
  <c r="DB175" i="2"/>
  <c r="DB174" i="2"/>
  <c r="DB173" i="2"/>
  <c r="DB180" i="2"/>
  <c r="DR156" i="2"/>
  <c r="DR155" i="2"/>
  <c r="DR154" i="2"/>
  <c r="DR153" i="2"/>
  <c r="DR152" i="2"/>
  <c r="DR163" i="2"/>
  <c r="DR162" i="2"/>
  <c r="DR161" i="2"/>
  <c r="DR160" i="2"/>
  <c r="DR159" i="2"/>
  <c r="DR170" i="2"/>
  <c r="DR169" i="2"/>
  <c r="DR168" i="2"/>
  <c r="DR167" i="2"/>
  <c r="DR166" i="2"/>
  <c r="DR177" i="2"/>
  <c r="DR176" i="2"/>
  <c r="DR175" i="2"/>
  <c r="DR174" i="2"/>
  <c r="DR173" i="2"/>
  <c r="DR180" i="2"/>
  <c r="EH156" i="2"/>
  <c r="EH155" i="2"/>
  <c r="EH154" i="2"/>
  <c r="EH153" i="2"/>
  <c r="EH152" i="2"/>
  <c r="EH163" i="2"/>
  <c r="EH162" i="2"/>
  <c r="EH161" i="2"/>
  <c r="EH160" i="2"/>
  <c r="EH159" i="2"/>
  <c r="EH170" i="2"/>
  <c r="EH169" i="2"/>
  <c r="EH168" i="2"/>
  <c r="EH167" i="2"/>
  <c r="EH166" i="2"/>
  <c r="EH177" i="2"/>
  <c r="EH176" i="2"/>
  <c r="EH175" i="2"/>
  <c r="EH174" i="2"/>
  <c r="EH173" i="2"/>
  <c r="EH180" i="2"/>
  <c r="BF156" i="2"/>
  <c r="BF155" i="2"/>
  <c r="BF154" i="2"/>
  <c r="BF153" i="2"/>
  <c r="BF152" i="2"/>
  <c r="BF163" i="2"/>
  <c r="BF162" i="2"/>
  <c r="BF161" i="2"/>
  <c r="BF160" i="2"/>
  <c r="BF159" i="2"/>
  <c r="BF170" i="2"/>
  <c r="BF169" i="2"/>
  <c r="BF168" i="2"/>
  <c r="BF167" i="2"/>
  <c r="BF166" i="2"/>
  <c r="BF177" i="2"/>
  <c r="BF176" i="2"/>
  <c r="BF175" i="2"/>
  <c r="BF174" i="2"/>
  <c r="BF173" i="2"/>
  <c r="BF180" i="2"/>
  <c r="BV156" i="2"/>
  <c r="BV155" i="2"/>
  <c r="BV154" i="2"/>
  <c r="BV153" i="2"/>
  <c r="BV152" i="2"/>
  <c r="BV163" i="2"/>
  <c r="BV162" i="2"/>
  <c r="BV161" i="2"/>
  <c r="BV160" i="2"/>
  <c r="BV159" i="2"/>
  <c r="BV170" i="2"/>
  <c r="BV169" i="2"/>
  <c r="BV168" i="2"/>
  <c r="BV167" i="2"/>
  <c r="BV166" i="2"/>
  <c r="BV177" i="2"/>
  <c r="BV176" i="2"/>
  <c r="BV175" i="2"/>
  <c r="BV174" i="2"/>
  <c r="BV173" i="2"/>
  <c r="BV180" i="2"/>
  <c r="DL213" i="2"/>
  <c r="CV213" i="2"/>
  <c r="CF213" i="2"/>
  <c r="BP213" i="2"/>
  <c r="AZ213" i="2"/>
  <c r="AJ213" i="2"/>
  <c r="T213" i="2"/>
  <c r="D213" i="2"/>
  <c r="F269" i="2"/>
  <c r="K267" i="2"/>
  <c r="E267" i="2"/>
  <c r="EH245" i="2"/>
  <c r="ED245" i="2"/>
  <c r="EF245" i="2"/>
  <c r="EC244" i="2"/>
  <c r="EC245" i="2"/>
  <c r="EB245" i="2"/>
  <c r="EA245" i="2"/>
  <c r="DR245" i="2"/>
  <c r="DN245" i="2"/>
  <c r="DP245" i="2"/>
  <c r="DM244" i="2"/>
  <c r="DM245" i="2"/>
  <c r="DL245" i="2"/>
  <c r="DK245" i="2"/>
  <c r="DB245" i="2"/>
  <c r="CX245" i="2"/>
  <c r="CZ245" i="2"/>
  <c r="CW244" i="2"/>
  <c r="CW245" i="2"/>
  <c r="CV245" i="2"/>
  <c r="CU245" i="2"/>
  <c r="CL245" i="2"/>
  <c r="CH245" i="2"/>
  <c r="CJ245" i="2"/>
  <c r="CG244" i="2"/>
  <c r="CG245" i="2"/>
  <c r="CF245" i="2"/>
  <c r="CE245" i="2"/>
  <c r="BV245" i="2"/>
  <c r="BR245" i="2"/>
  <c r="BT245" i="2"/>
  <c r="BQ244" i="2"/>
  <c r="BQ245" i="2"/>
  <c r="BP245" i="2"/>
  <c r="BO245" i="2"/>
  <c r="BF245" i="2"/>
  <c r="BB245" i="2"/>
  <c r="BD245" i="2"/>
  <c r="BA244" i="2"/>
  <c r="BA245" i="2"/>
  <c r="AZ245" i="2"/>
  <c r="AY245" i="2"/>
  <c r="AP245" i="2"/>
  <c r="AL245" i="2"/>
  <c r="AN245" i="2"/>
  <c r="AK244" i="2"/>
  <c r="AK245" i="2"/>
  <c r="AJ245" i="2"/>
  <c r="AI245" i="2"/>
  <c r="Z245" i="2"/>
  <c r="V245" i="2"/>
  <c r="X245" i="2"/>
  <c r="U244" i="2"/>
  <c r="U245" i="2"/>
  <c r="T245" i="2"/>
  <c r="S245" i="2"/>
  <c r="J245" i="2"/>
  <c r="F245" i="2"/>
  <c r="H245" i="2"/>
  <c r="E244" i="2"/>
  <c r="E245" i="2"/>
  <c r="D245" i="2"/>
  <c r="C245" i="2"/>
  <c r="EH242" i="2"/>
  <c r="EC237" i="2"/>
  <c r="EC238" i="2"/>
  <c r="EC239" i="2"/>
  <c r="EC240" i="2"/>
  <c r="EC241" i="2"/>
  <c r="EC242" i="2"/>
  <c r="EB242" i="2"/>
  <c r="EA242" i="2"/>
  <c r="DR242" i="2"/>
  <c r="DM237" i="2"/>
  <c r="DM238" i="2"/>
  <c r="DM239" i="2"/>
  <c r="DM240" i="2"/>
  <c r="DM241" i="2"/>
  <c r="DM242" i="2"/>
  <c r="DL242" i="2"/>
  <c r="DK242" i="2"/>
  <c r="DB242" i="2"/>
  <c r="CW237" i="2"/>
  <c r="CW238" i="2"/>
  <c r="CW239" i="2"/>
  <c r="CW240" i="2"/>
  <c r="CW241" i="2"/>
  <c r="CW242" i="2"/>
  <c r="CV242" i="2"/>
  <c r="CU242" i="2"/>
  <c r="CL242" i="2"/>
  <c r="CG237" i="2"/>
  <c r="CG238" i="2"/>
  <c r="CG239" i="2"/>
  <c r="CG240" i="2"/>
  <c r="CG241" i="2"/>
  <c r="CG242" i="2"/>
  <c r="CF242" i="2"/>
  <c r="CE242" i="2"/>
  <c r="BV242" i="2"/>
  <c r="BQ237" i="2"/>
  <c r="BQ238" i="2"/>
  <c r="BQ239" i="2"/>
  <c r="BQ240" i="2"/>
  <c r="BQ241" i="2"/>
  <c r="BQ242" i="2"/>
  <c r="BP242" i="2"/>
  <c r="BO242" i="2"/>
  <c r="BF242" i="2"/>
  <c r="BA237" i="2"/>
  <c r="BA238" i="2"/>
  <c r="BA239" i="2"/>
  <c r="BA240" i="2"/>
  <c r="BA241" i="2"/>
  <c r="BA242" i="2"/>
  <c r="AZ242" i="2"/>
  <c r="AY242" i="2"/>
  <c r="AP242" i="2"/>
  <c r="AK237" i="2"/>
  <c r="AK238" i="2"/>
  <c r="AK239" i="2"/>
  <c r="AK240" i="2"/>
  <c r="AK241" i="2"/>
  <c r="AK242" i="2"/>
  <c r="AJ242" i="2"/>
  <c r="AI242" i="2"/>
  <c r="Z242" i="2"/>
  <c r="U237" i="2"/>
  <c r="U238" i="2"/>
  <c r="U239" i="2"/>
  <c r="U240" i="2"/>
  <c r="U241" i="2"/>
  <c r="U242" i="2"/>
  <c r="T242" i="2"/>
  <c r="S242" i="2"/>
  <c r="J242" i="2"/>
  <c r="E237" i="2"/>
  <c r="E238" i="2"/>
  <c r="E239" i="2"/>
  <c r="E240" i="2"/>
  <c r="E241" i="2"/>
  <c r="E242" i="2"/>
  <c r="D242" i="2"/>
  <c r="C242" i="2"/>
  <c r="EH235" i="2"/>
  <c r="EC230" i="2"/>
  <c r="EC231" i="2"/>
  <c r="EC232" i="2"/>
  <c r="EC233" i="2"/>
  <c r="EC234" i="2"/>
  <c r="EC235" i="2"/>
  <c r="EB235" i="2"/>
  <c r="EA235" i="2"/>
  <c r="DR235" i="2"/>
  <c r="DM230" i="2"/>
  <c r="DM231" i="2"/>
  <c r="DM232" i="2"/>
  <c r="DM233" i="2"/>
  <c r="DM234" i="2"/>
  <c r="DM235" i="2"/>
  <c r="DL235" i="2"/>
  <c r="DK235" i="2"/>
  <c r="DB235" i="2"/>
  <c r="CW230" i="2"/>
  <c r="CW231" i="2"/>
  <c r="CW232" i="2"/>
  <c r="CW233" i="2"/>
  <c r="CW234" i="2"/>
  <c r="CW235" i="2"/>
  <c r="CV235" i="2"/>
  <c r="CU235" i="2"/>
  <c r="CL235" i="2"/>
  <c r="CG230" i="2"/>
  <c r="CG231" i="2"/>
  <c r="CG232" i="2"/>
  <c r="CG233" i="2"/>
  <c r="CG234" i="2"/>
  <c r="CG235" i="2"/>
  <c r="CF235" i="2"/>
  <c r="CE235" i="2"/>
  <c r="BV235" i="2"/>
  <c r="BQ230" i="2"/>
  <c r="BQ231" i="2"/>
  <c r="BQ232" i="2"/>
  <c r="BQ233" i="2"/>
  <c r="BQ234" i="2"/>
  <c r="BQ235" i="2"/>
  <c r="BP235" i="2"/>
  <c r="BO235" i="2"/>
  <c r="BF235" i="2"/>
  <c r="BA230" i="2"/>
  <c r="BA231" i="2"/>
  <c r="BA232" i="2"/>
  <c r="BA233" i="2"/>
  <c r="BA234" i="2"/>
  <c r="BA235" i="2"/>
  <c r="AZ235" i="2"/>
  <c r="AY235" i="2"/>
  <c r="AP235" i="2"/>
  <c r="AK230" i="2"/>
  <c r="AK231" i="2"/>
  <c r="AK232" i="2"/>
  <c r="AK233" i="2"/>
  <c r="AK234" i="2"/>
  <c r="AK235" i="2"/>
  <c r="AJ235" i="2"/>
  <c r="AI235" i="2"/>
  <c r="Z235" i="2"/>
  <c r="U230" i="2"/>
  <c r="U231" i="2"/>
  <c r="U232" i="2"/>
  <c r="U233" i="2"/>
  <c r="U234" i="2"/>
  <c r="U235" i="2"/>
  <c r="T235" i="2"/>
  <c r="S235" i="2"/>
  <c r="J235" i="2"/>
  <c r="E230" i="2"/>
  <c r="E231" i="2"/>
  <c r="E232" i="2"/>
  <c r="E233" i="2"/>
  <c r="E234" i="2"/>
  <c r="E235" i="2"/>
  <c r="D235" i="2"/>
  <c r="C235" i="2"/>
  <c r="EH228" i="2"/>
  <c r="EC223" i="2"/>
  <c r="EC224" i="2"/>
  <c r="EC225" i="2"/>
  <c r="EC226" i="2"/>
  <c r="EC227" i="2"/>
  <c r="EC228" i="2"/>
  <c r="EB228" i="2"/>
  <c r="EA228" i="2"/>
  <c r="DR228" i="2"/>
  <c r="DM223" i="2"/>
  <c r="DM224" i="2"/>
  <c r="DM225" i="2"/>
  <c r="DM226" i="2"/>
  <c r="DM227" i="2"/>
  <c r="DM228" i="2"/>
  <c r="DL228" i="2"/>
  <c r="DK228" i="2"/>
  <c r="DB228" i="2"/>
  <c r="CW223" i="2"/>
  <c r="CW224" i="2"/>
  <c r="CW225" i="2"/>
  <c r="CW226" i="2"/>
  <c r="CW227" i="2"/>
  <c r="CW228" i="2"/>
  <c r="CV228" i="2"/>
  <c r="CU228" i="2"/>
  <c r="CL228" i="2"/>
  <c r="CG223" i="2"/>
  <c r="CG224" i="2"/>
  <c r="CG225" i="2"/>
  <c r="CG226" i="2"/>
  <c r="CG227" i="2"/>
  <c r="CG228" i="2"/>
  <c r="CF228" i="2"/>
  <c r="CE228" i="2"/>
  <c r="BV228" i="2"/>
  <c r="BQ223" i="2"/>
  <c r="BQ224" i="2"/>
  <c r="BQ225" i="2"/>
  <c r="BQ226" i="2"/>
  <c r="BQ227" i="2"/>
  <c r="BQ228" i="2"/>
  <c r="BP228" i="2"/>
  <c r="BO228" i="2"/>
  <c r="BF228" i="2"/>
  <c r="BA223" i="2"/>
  <c r="BA224" i="2"/>
  <c r="BA225" i="2"/>
  <c r="BA226" i="2"/>
  <c r="BA227" i="2"/>
  <c r="BA228" i="2"/>
  <c r="AZ228" i="2"/>
  <c r="AY228" i="2"/>
  <c r="AP228" i="2"/>
  <c r="AK223" i="2"/>
  <c r="AK224" i="2"/>
  <c r="AK225" i="2"/>
  <c r="AK226" i="2"/>
  <c r="AK227" i="2"/>
  <c r="AK228" i="2"/>
  <c r="AJ228" i="2"/>
  <c r="AI228" i="2"/>
  <c r="Z228" i="2"/>
  <c r="U223" i="2"/>
  <c r="U224" i="2"/>
  <c r="U225" i="2"/>
  <c r="U226" i="2"/>
  <c r="U227" i="2"/>
  <c r="U228" i="2"/>
  <c r="T228" i="2"/>
  <c r="S228" i="2"/>
  <c r="J228" i="2"/>
  <c r="E223" i="2"/>
  <c r="E224" i="2"/>
  <c r="E225" i="2"/>
  <c r="E226" i="2"/>
  <c r="E227" i="2"/>
  <c r="E228" i="2"/>
  <c r="D228" i="2"/>
  <c r="C228" i="2"/>
  <c r="EH221" i="2"/>
  <c r="EC216" i="2"/>
  <c r="EC217" i="2"/>
  <c r="EC218" i="2"/>
  <c r="EC219" i="2"/>
  <c r="EC220" i="2"/>
  <c r="EC221" i="2"/>
  <c r="EB221" i="2"/>
  <c r="EA221" i="2"/>
  <c r="DR221" i="2"/>
  <c r="DM216" i="2"/>
  <c r="DM217" i="2"/>
  <c r="DM218" i="2"/>
  <c r="DM219" i="2"/>
  <c r="DM220" i="2"/>
  <c r="DM221" i="2"/>
  <c r="DL221" i="2"/>
  <c r="DK221" i="2"/>
  <c r="DB221" i="2"/>
  <c r="CW216" i="2"/>
  <c r="CW217" i="2"/>
  <c r="CW218" i="2"/>
  <c r="CW219" i="2"/>
  <c r="CW220" i="2"/>
  <c r="CW221" i="2"/>
  <c r="CV221" i="2"/>
  <c r="CU221" i="2"/>
  <c r="CL221" i="2"/>
  <c r="CG216" i="2"/>
  <c r="CG217" i="2"/>
  <c r="CG218" i="2"/>
  <c r="CG219" i="2"/>
  <c r="CG220" i="2"/>
  <c r="CG221" i="2"/>
  <c r="CF221" i="2"/>
  <c r="CE221" i="2"/>
  <c r="BV221" i="2"/>
  <c r="BQ216" i="2"/>
  <c r="BQ217" i="2"/>
  <c r="BQ218" i="2"/>
  <c r="BQ219" i="2"/>
  <c r="BQ220" i="2"/>
  <c r="BQ221" i="2"/>
  <c r="BP221" i="2"/>
  <c r="BO221" i="2"/>
  <c r="BF221" i="2"/>
  <c r="BA216" i="2"/>
  <c r="BA217" i="2"/>
  <c r="BA218" i="2"/>
  <c r="BA219" i="2"/>
  <c r="BA220" i="2"/>
  <c r="BA221" i="2"/>
  <c r="AZ221" i="2"/>
  <c r="AY221" i="2"/>
  <c r="AP221" i="2"/>
  <c r="AK216" i="2"/>
  <c r="AK217" i="2"/>
  <c r="AK218" i="2"/>
  <c r="AK219" i="2"/>
  <c r="AK220" i="2"/>
  <c r="AK221" i="2"/>
  <c r="AJ221" i="2"/>
  <c r="AI221" i="2"/>
  <c r="Z221" i="2"/>
  <c r="U216" i="2"/>
  <c r="U217" i="2"/>
  <c r="U218" i="2"/>
  <c r="U219" i="2"/>
  <c r="U220" i="2"/>
  <c r="U221" i="2"/>
  <c r="T221" i="2"/>
  <c r="S221" i="2"/>
  <c r="J221" i="2"/>
  <c r="E216" i="2"/>
  <c r="E217" i="2"/>
  <c r="E218" i="2"/>
  <c r="E219" i="2"/>
  <c r="E220" i="2"/>
  <c r="E221" i="2"/>
  <c r="D221" i="2"/>
  <c r="C221" i="2"/>
  <c r="F205" i="2"/>
  <c r="EH181" i="2"/>
  <c r="ED181" i="2"/>
  <c r="EF181" i="2"/>
  <c r="EC180" i="2"/>
  <c r="EC181" i="2"/>
  <c r="EB181" i="2"/>
  <c r="EA181" i="2"/>
  <c r="EH178" i="2"/>
  <c r="EC173" i="2"/>
  <c r="EC174" i="2"/>
  <c r="EC175" i="2"/>
  <c r="EC176" i="2"/>
  <c r="EC177" i="2"/>
  <c r="EC178" i="2"/>
  <c r="EB178" i="2"/>
  <c r="EA178" i="2"/>
  <c r="EH171" i="2"/>
  <c r="EC166" i="2"/>
  <c r="EC167" i="2"/>
  <c r="EC168" i="2"/>
  <c r="EC169" i="2"/>
  <c r="EC170" i="2"/>
  <c r="EC171" i="2"/>
  <c r="EB171" i="2"/>
  <c r="EA171" i="2"/>
  <c r="EH164" i="2"/>
  <c r="EC159" i="2"/>
  <c r="EC160" i="2"/>
  <c r="EC161" i="2"/>
  <c r="EC162" i="2"/>
  <c r="EC163" i="2"/>
  <c r="EC164" i="2"/>
  <c r="EB164" i="2"/>
  <c r="EA164" i="2"/>
  <c r="EH157" i="2"/>
  <c r="EC152" i="2"/>
  <c r="EC153" i="2"/>
  <c r="EC154" i="2"/>
  <c r="EC155" i="2"/>
  <c r="EC156" i="2"/>
  <c r="EC157" i="2"/>
  <c r="EB157" i="2"/>
  <c r="EA157" i="2"/>
  <c r="DR181" i="2"/>
  <c r="DN181" i="2"/>
  <c r="DP181" i="2"/>
  <c r="DM180" i="2"/>
  <c r="DM181" i="2"/>
  <c r="DL181" i="2"/>
  <c r="DK181" i="2"/>
  <c r="DR178" i="2"/>
  <c r="DM173" i="2"/>
  <c r="DM174" i="2"/>
  <c r="DM175" i="2"/>
  <c r="DM176" i="2"/>
  <c r="DM177" i="2"/>
  <c r="DM178" i="2"/>
  <c r="DL178" i="2"/>
  <c r="DK178" i="2"/>
  <c r="DR171" i="2"/>
  <c r="DM166" i="2"/>
  <c r="DM167" i="2"/>
  <c r="DM168" i="2"/>
  <c r="DM169" i="2"/>
  <c r="DM170" i="2"/>
  <c r="DM171" i="2"/>
  <c r="DL171" i="2"/>
  <c r="DK171" i="2"/>
  <c r="DR164" i="2"/>
  <c r="DM159" i="2"/>
  <c r="DM160" i="2"/>
  <c r="DM161" i="2"/>
  <c r="DM162" i="2"/>
  <c r="DM163" i="2"/>
  <c r="DM164" i="2"/>
  <c r="DL164" i="2"/>
  <c r="DK164" i="2"/>
  <c r="DR157" i="2"/>
  <c r="DM152" i="2"/>
  <c r="DM153" i="2"/>
  <c r="DM154" i="2"/>
  <c r="DM155" i="2"/>
  <c r="DM156" i="2"/>
  <c r="DM157" i="2"/>
  <c r="DL157" i="2"/>
  <c r="DK157" i="2"/>
  <c r="DB181" i="2"/>
  <c r="CX181" i="2"/>
  <c r="CZ181" i="2"/>
  <c r="CW180" i="2"/>
  <c r="CW181" i="2"/>
  <c r="CV181" i="2"/>
  <c r="CU181" i="2"/>
  <c r="DB178" i="2"/>
  <c r="CW173" i="2"/>
  <c r="CW174" i="2"/>
  <c r="CW175" i="2"/>
  <c r="CW176" i="2"/>
  <c r="CW177" i="2"/>
  <c r="CW178" i="2"/>
  <c r="CV178" i="2"/>
  <c r="CU178" i="2"/>
  <c r="DB171" i="2"/>
  <c r="CW166" i="2"/>
  <c r="CW167" i="2"/>
  <c r="CW168" i="2"/>
  <c r="CW169" i="2"/>
  <c r="CW170" i="2"/>
  <c r="CW171" i="2"/>
  <c r="CV171" i="2"/>
  <c r="CU171" i="2"/>
  <c r="DB164" i="2"/>
  <c r="CW159" i="2"/>
  <c r="CW160" i="2"/>
  <c r="CW161" i="2"/>
  <c r="CW162" i="2"/>
  <c r="CW163" i="2"/>
  <c r="CW164" i="2"/>
  <c r="CV164" i="2"/>
  <c r="CU164" i="2"/>
  <c r="DB157" i="2"/>
  <c r="CW152" i="2"/>
  <c r="CW153" i="2"/>
  <c r="CW154" i="2"/>
  <c r="CW155" i="2"/>
  <c r="CW156" i="2"/>
  <c r="CW157" i="2"/>
  <c r="CV157" i="2"/>
  <c r="CU157" i="2"/>
  <c r="CL181" i="2"/>
  <c r="CH181" i="2"/>
  <c r="CJ181" i="2"/>
  <c r="CG180" i="2"/>
  <c r="CG181" i="2"/>
  <c r="CF181" i="2"/>
  <c r="CE181" i="2"/>
  <c r="CL178" i="2"/>
  <c r="CG173" i="2"/>
  <c r="CG174" i="2"/>
  <c r="CG175" i="2"/>
  <c r="CG176" i="2"/>
  <c r="CG177" i="2"/>
  <c r="CG178" i="2"/>
  <c r="CF178" i="2"/>
  <c r="CE178" i="2"/>
  <c r="CL171" i="2"/>
  <c r="CG166" i="2"/>
  <c r="CG167" i="2"/>
  <c r="CG168" i="2"/>
  <c r="CG169" i="2"/>
  <c r="CG170" i="2"/>
  <c r="CG171" i="2"/>
  <c r="CF171" i="2"/>
  <c r="CE171" i="2"/>
  <c r="CL164" i="2"/>
  <c r="CG159" i="2"/>
  <c r="CG160" i="2"/>
  <c r="CG161" i="2"/>
  <c r="CG162" i="2"/>
  <c r="CG163" i="2"/>
  <c r="CG164" i="2"/>
  <c r="CF164" i="2"/>
  <c r="CE164" i="2"/>
  <c r="CL157" i="2"/>
  <c r="CG152" i="2"/>
  <c r="CG153" i="2"/>
  <c r="CG154" i="2"/>
  <c r="CG155" i="2"/>
  <c r="CG156" i="2"/>
  <c r="CG157" i="2"/>
  <c r="CF157" i="2"/>
  <c r="CE157" i="2"/>
  <c r="BV181" i="2"/>
  <c r="BR181" i="2"/>
  <c r="BT181" i="2"/>
  <c r="BQ180" i="2"/>
  <c r="BQ181" i="2"/>
  <c r="BP181" i="2"/>
  <c r="BO181" i="2"/>
  <c r="BV178" i="2"/>
  <c r="BQ173" i="2"/>
  <c r="BQ174" i="2"/>
  <c r="BQ175" i="2"/>
  <c r="BQ176" i="2"/>
  <c r="BQ177" i="2"/>
  <c r="BQ178" i="2"/>
  <c r="BP178" i="2"/>
  <c r="BO178" i="2"/>
  <c r="BV171" i="2"/>
  <c r="BQ166" i="2"/>
  <c r="BQ167" i="2"/>
  <c r="BQ168" i="2"/>
  <c r="BQ169" i="2"/>
  <c r="BQ170" i="2"/>
  <c r="BQ171" i="2"/>
  <c r="BP171" i="2"/>
  <c r="BO171" i="2"/>
  <c r="BV164" i="2"/>
  <c r="BQ159" i="2"/>
  <c r="BQ160" i="2"/>
  <c r="BQ161" i="2"/>
  <c r="BQ162" i="2"/>
  <c r="BQ163" i="2"/>
  <c r="BQ164" i="2"/>
  <c r="BP164" i="2"/>
  <c r="BO164" i="2"/>
  <c r="BV157" i="2"/>
  <c r="BQ152" i="2"/>
  <c r="BQ153" i="2"/>
  <c r="BQ154" i="2"/>
  <c r="BQ155" i="2"/>
  <c r="BQ156" i="2"/>
  <c r="BQ157" i="2"/>
  <c r="BP157" i="2"/>
  <c r="BO157" i="2"/>
  <c r="BF181" i="2"/>
  <c r="BB181" i="2"/>
  <c r="BD181" i="2"/>
  <c r="BA180" i="2"/>
  <c r="BA181" i="2"/>
  <c r="AZ181" i="2"/>
  <c r="AY181" i="2"/>
  <c r="BF178" i="2"/>
  <c r="BA173" i="2"/>
  <c r="BA174" i="2"/>
  <c r="BA175" i="2"/>
  <c r="BA176" i="2"/>
  <c r="BA177" i="2"/>
  <c r="BA178" i="2"/>
  <c r="AZ178" i="2"/>
  <c r="AY178" i="2"/>
  <c r="BF171" i="2"/>
  <c r="BA166" i="2"/>
  <c r="BA167" i="2"/>
  <c r="BA168" i="2"/>
  <c r="BA169" i="2"/>
  <c r="BA170" i="2"/>
  <c r="BA171" i="2"/>
  <c r="AZ171" i="2"/>
  <c r="AY171" i="2"/>
  <c r="BF164" i="2"/>
  <c r="BA159" i="2"/>
  <c r="BA160" i="2"/>
  <c r="BA161" i="2"/>
  <c r="BA162" i="2"/>
  <c r="BA163" i="2"/>
  <c r="BA164" i="2"/>
  <c r="AZ164" i="2"/>
  <c r="AY164" i="2"/>
  <c r="BF157" i="2"/>
  <c r="BA152" i="2"/>
  <c r="BA153" i="2"/>
  <c r="BA154" i="2"/>
  <c r="BA155" i="2"/>
  <c r="BA156" i="2"/>
  <c r="BA157" i="2"/>
  <c r="AZ157" i="2"/>
  <c r="AY157" i="2"/>
  <c r="AP181" i="2"/>
  <c r="AL181" i="2"/>
  <c r="AN181" i="2"/>
  <c r="AK180" i="2"/>
  <c r="AK181" i="2"/>
  <c r="AJ181" i="2"/>
  <c r="AI181" i="2"/>
  <c r="AP178" i="2"/>
  <c r="AK173" i="2"/>
  <c r="AK174" i="2"/>
  <c r="AK175" i="2"/>
  <c r="AK176" i="2"/>
  <c r="AK177" i="2"/>
  <c r="AK178" i="2"/>
  <c r="AJ178" i="2"/>
  <c r="AI178" i="2"/>
  <c r="AP171" i="2"/>
  <c r="AK166" i="2"/>
  <c r="AK167" i="2"/>
  <c r="AK168" i="2"/>
  <c r="AK169" i="2"/>
  <c r="AK170" i="2"/>
  <c r="AK171" i="2"/>
  <c r="AJ171" i="2"/>
  <c r="AI171" i="2"/>
  <c r="AP164" i="2"/>
  <c r="AK159" i="2"/>
  <c r="AK160" i="2"/>
  <c r="AK161" i="2"/>
  <c r="AK162" i="2"/>
  <c r="AK163" i="2"/>
  <c r="AK164" i="2"/>
  <c r="AJ164" i="2"/>
  <c r="AI164" i="2"/>
  <c r="AP157" i="2"/>
  <c r="AK152" i="2"/>
  <c r="AK153" i="2"/>
  <c r="AK154" i="2"/>
  <c r="AK155" i="2"/>
  <c r="AK156" i="2"/>
  <c r="AK157" i="2"/>
  <c r="AJ157" i="2"/>
  <c r="AI157" i="2"/>
  <c r="Z181" i="2"/>
  <c r="V181" i="2"/>
  <c r="X181" i="2"/>
  <c r="U180" i="2"/>
  <c r="U181" i="2"/>
  <c r="T181" i="2"/>
  <c r="S181" i="2"/>
  <c r="Z178" i="2"/>
  <c r="U173" i="2"/>
  <c r="U174" i="2"/>
  <c r="U175" i="2"/>
  <c r="U176" i="2"/>
  <c r="U177" i="2"/>
  <c r="U178" i="2"/>
  <c r="T178" i="2"/>
  <c r="S178" i="2"/>
  <c r="Z171" i="2"/>
  <c r="U166" i="2"/>
  <c r="U167" i="2"/>
  <c r="U168" i="2"/>
  <c r="U169" i="2"/>
  <c r="U170" i="2"/>
  <c r="U171" i="2"/>
  <c r="T171" i="2"/>
  <c r="S171" i="2"/>
  <c r="Z164" i="2"/>
  <c r="U159" i="2"/>
  <c r="U160" i="2"/>
  <c r="U161" i="2"/>
  <c r="U162" i="2"/>
  <c r="U163" i="2"/>
  <c r="U164" i="2"/>
  <c r="T164" i="2"/>
  <c r="S164" i="2"/>
  <c r="Z157" i="2"/>
  <c r="U152" i="2"/>
  <c r="U153" i="2"/>
  <c r="U154" i="2"/>
  <c r="U155" i="2"/>
  <c r="U156" i="2"/>
  <c r="U157" i="2"/>
  <c r="T157" i="2"/>
  <c r="S157" i="2"/>
  <c r="E180" i="2"/>
  <c r="E177" i="2"/>
  <c r="E176" i="2"/>
  <c r="E175" i="2"/>
  <c r="E174" i="2"/>
  <c r="E173" i="2"/>
  <c r="E170" i="2"/>
  <c r="E169" i="2"/>
  <c r="E168" i="2"/>
  <c r="E167" i="2"/>
  <c r="E166" i="2"/>
  <c r="E163" i="2"/>
  <c r="E162" i="2"/>
  <c r="E161" i="2"/>
  <c r="E160" i="2"/>
  <c r="E159" i="2"/>
  <c r="K203" i="2"/>
  <c r="E203" i="2"/>
  <c r="J181" i="2"/>
  <c r="F181" i="2"/>
  <c r="H181" i="2"/>
  <c r="E90" i="2"/>
  <c r="E181" i="2"/>
  <c r="D181" i="2"/>
  <c r="C181" i="2"/>
  <c r="J178" i="2"/>
  <c r="E178" i="2"/>
  <c r="D178" i="2"/>
  <c r="C178" i="2"/>
  <c r="J171" i="2"/>
  <c r="E171" i="2"/>
  <c r="D171" i="2"/>
  <c r="C171" i="2"/>
  <c r="J164" i="2"/>
  <c r="E164" i="2"/>
  <c r="D164" i="2"/>
  <c r="C164" i="2"/>
  <c r="J157" i="2"/>
  <c r="E152" i="2"/>
  <c r="E153" i="2"/>
  <c r="E154" i="2"/>
  <c r="E155" i="2"/>
  <c r="E156" i="2"/>
  <c r="E157" i="2"/>
  <c r="D157" i="2"/>
  <c r="C157" i="2"/>
  <c r="N90" i="2"/>
  <c r="P90" i="2"/>
  <c r="Q90" i="2"/>
  <c r="O91" i="2"/>
  <c r="N91" i="2"/>
  <c r="P91" i="2"/>
  <c r="Q91" i="2"/>
  <c r="O92" i="2"/>
  <c r="N92" i="2"/>
  <c r="P92" i="2"/>
  <c r="Q92" i="2"/>
  <c r="O93" i="2"/>
  <c r="N93" i="2"/>
  <c r="P93" i="2"/>
  <c r="Q93" i="2"/>
  <c r="O94" i="2"/>
  <c r="P94" i="2"/>
  <c r="Q94" i="2"/>
  <c r="Q95" i="2"/>
  <c r="K139" i="2"/>
  <c r="N118" i="2"/>
  <c r="N119" i="2"/>
  <c r="L119" i="2"/>
  <c r="J119" i="2"/>
  <c r="I119" i="2"/>
  <c r="O104" i="2"/>
  <c r="N115" i="2"/>
  <c r="N114" i="2"/>
  <c r="N113" i="2"/>
  <c r="N112" i="2"/>
  <c r="N111" i="2"/>
  <c r="N108" i="2"/>
  <c r="N107" i="2"/>
  <c r="N106" i="2"/>
  <c r="N105" i="2"/>
  <c r="N104" i="2"/>
  <c r="N101" i="2"/>
  <c r="N100" i="2"/>
  <c r="N99" i="2"/>
  <c r="N98" i="2"/>
  <c r="N97" i="2"/>
  <c r="F119" i="2"/>
  <c r="O118" i="2"/>
  <c r="P118" i="2"/>
  <c r="Q118" i="2"/>
  <c r="Q119" i="2"/>
  <c r="O119" i="2"/>
  <c r="P119" i="2"/>
  <c r="J116" i="2"/>
  <c r="H119" i="2"/>
  <c r="G119" i="2"/>
  <c r="N116" i="2"/>
  <c r="L116" i="2"/>
  <c r="I116" i="2"/>
  <c r="F116" i="2"/>
  <c r="H116" i="2"/>
  <c r="G116" i="2"/>
  <c r="O111" i="2"/>
  <c r="P111" i="2"/>
  <c r="Q111" i="2"/>
  <c r="O112" i="2"/>
  <c r="P112" i="2"/>
  <c r="Q112" i="2"/>
  <c r="O113" i="2"/>
  <c r="P113" i="2"/>
  <c r="Q113" i="2"/>
  <c r="O114" i="2"/>
  <c r="P114" i="2"/>
  <c r="Q114" i="2"/>
  <c r="O115" i="2"/>
  <c r="P115" i="2"/>
  <c r="Q115" i="2"/>
  <c r="Q116" i="2"/>
  <c r="O116" i="2"/>
  <c r="P116" i="2"/>
  <c r="N109" i="2"/>
  <c r="L109" i="2"/>
  <c r="J109" i="2"/>
  <c r="I109" i="2"/>
  <c r="F109" i="2"/>
  <c r="H109" i="2"/>
  <c r="G109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Q109" i="2"/>
  <c r="O109" i="2"/>
  <c r="P109" i="2"/>
  <c r="N102" i="2"/>
  <c r="L102" i="2"/>
  <c r="J102" i="2"/>
  <c r="I102" i="2"/>
  <c r="F102" i="2"/>
  <c r="H102" i="2"/>
  <c r="G102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Q102" i="2"/>
  <c r="O102" i="2"/>
  <c r="P102" i="2"/>
  <c r="O95" i="2"/>
  <c r="E94" i="2"/>
  <c r="E91" i="2"/>
  <c r="E92" i="2"/>
  <c r="E93" i="2"/>
  <c r="E95" i="2"/>
  <c r="E97" i="2"/>
  <c r="E98" i="2"/>
  <c r="E99" i="2"/>
  <c r="E100" i="2"/>
  <c r="E101" i="2"/>
  <c r="E102" i="2"/>
  <c r="E104" i="2"/>
  <c r="E105" i="2"/>
  <c r="E106" i="2"/>
  <c r="E107" i="2"/>
  <c r="E108" i="2"/>
  <c r="E109" i="2"/>
  <c r="E111" i="2"/>
  <c r="E112" i="2"/>
  <c r="E113" i="2"/>
  <c r="E114" i="2"/>
  <c r="E115" i="2"/>
  <c r="E116" i="2"/>
  <c r="E118" i="2"/>
  <c r="E119" i="2"/>
  <c r="E139" i="2"/>
  <c r="E77" i="2"/>
  <c r="M75" i="2"/>
  <c r="M77" i="2"/>
  <c r="J95" i="2"/>
  <c r="L10" i="2"/>
  <c r="T5" i="2"/>
  <c r="R5" i="2"/>
  <c r="P5" i="2"/>
  <c r="N5" i="2"/>
  <c r="D119" i="2"/>
  <c r="C119" i="2"/>
  <c r="D116" i="2"/>
  <c r="C116" i="2"/>
  <c r="D109" i="2"/>
  <c r="C109" i="2"/>
  <c r="D102" i="2"/>
  <c r="C102" i="2"/>
  <c r="D95" i="2"/>
  <c r="C95" i="2"/>
  <c r="G95" i="2"/>
  <c r="F95" i="2"/>
  <c r="H95" i="2"/>
  <c r="N95" i="2"/>
  <c r="L95" i="2"/>
  <c r="I95" i="2"/>
  <c r="P95" i="2"/>
  <c r="C139" i="2"/>
  <c r="F7" i="2"/>
  <c r="EF276" i="2"/>
  <c r="V12" i="2"/>
  <c r="DP276" i="2"/>
  <c r="S12" i="2"/>
  <c r="CZ276" i="2"/>
  <c r="Q12" i="2"/>
  <c r="CJ276" i="2"/>
  <c r="O12" i="2"/>
  <c r="BT276" i="2"/>
  <c r="M30" i="2"/>
  <c r="BD276" i="2"/>
  <c r="M21" i="2"/>
  <c r="AN276" i="2"/>
  <c r="M12" i="2"/>
  <c r="X276" i="2"/>
  <c r="K12" i="2"/>
  <c r="H276" i="2"/>
  <c r="I12" i="2"/>
  <c r="J12" i="2"/>
  <c r="N281" i="2"/>
  <c r="Q280" i="2"/>
  <c r="O281" i="2"/>
  <c r="P281" i="2"/>
  <c r="N282" i="2"/>
  <c r="Q281" i="2"/>
  <c r="O282" i="2"/>
  <c r="P282" i="2"/>
  <c r="N283" i="2"/>
  <c r="Q282" i="2"/>
  <c r="O283" i="2"/>
  <c r="P283" i="2"/>
  <c r="N284" i="2"/>
  <c r="Q283" i="2"/>
  <c r="O284" i="2"/>
  <c r="P284" i="2"/>
  <c r="O285" i="2"/>
  <c r="Q284" i="2"/>
  <c r="Q285" i="2"/>
  <c r="P285" i="2"/>
  <c r="EL308" i="2"/>
  <c r="EN308" i="2"/>
  <c r="EO308" i="2"/>
  <c r="EO309" i="2"/>
  <c r="Y24" i="2"/>
  <c r="Y25" i="2"/>
  <c r="EL305" i="2"/>
  <c r="EN305" i="2"/>
  <c r="EO305" i="2"/>
  <c r="EO306" i="2"/>
  <c r="X24" i="2"/>
  <c r="X25" i="2"/>
  <c r="EL298" i="2"/>
  <c r="EN298" i="2"/>
  <c r="EO298" i="2"/>
  <c r="EO299" i="2"/>
  <c r="W24" i="2"/>
  <c r="W25" i="2"/>
  <c r="EL291" i="2"/>
  <c r="EN291" i="2"/>
  <c r="EO291" i="2"/>
  <c r="EO292" i="2"/>
  <c r="V24" i="2"/>
  <c r="V25" i="2"/>
  <c r="EL284" i="2"/>
  <c r="EN284" i="2"/>
  <c r="EO284" i="2"/>
  <c r="EO285" i="2"/>
  <c r="U24" i="2"/>
  <c r="U25" i="2"/>
  <c r="U18" i="2"/>
  <c r="X18" i="2"/>
  <c r="W18" i="2"/>
  <c r="U22" i="2"/>
  <c r="X22" i="2"/>
  <c r="W22" i="2"/>
  <c r="V22" i="2"/>
  <c r="U21" i="2"/>
  <c r="X21" i="2"/>
  <c r="W21" i="2"/>
  <c r="V21" i="2"/>
  <c r="U20" i="2"/>
  <c r="X20" i="2"/>
  <c r="W20" i="2"/>
  <c r="V20" i="2"/>
  <c r="U19" i="2"/>
  <c r="X19" i="2"/>
  <c r="W19" i="2"/>
  <c r="V19" i="2"/>
  <c r="V18" i="2"/>
  <c r="U17" i="2"/>
  <c r="Y17" i="2"/>
  <c r="Y18" i="2"/>
  <c r="X17" i="2"/>
  <c r="W17" i="2"/>
  <c r="V17" i="2"/>
  <c r="T22" i="2"/>
  <c r="T21" i="2"/>
  <c r="T20" i="2"/>
  <c r="T19" i="2"/>
  <c r="T18" i="2"/>
  <c r="V14" i="2"/>
  <c r="U8" i="2"/>
  <c r="S8" i="2"/>
  <c r="Q8" i="2"/>
  <c r="O8" i="2"/>
  <c r="M26" i="2"/>
  <c r="M17" i="2"/>
  <c r="M8" i="2"/>
  <c r="K8" i="2"/>
  <c r="I8" i="2"/>
  <c r="EN309" i="2"/>
  <c r="EL309" i="2"/>
  <c r="EG309" i="2"/>
  <c r="EE309" i="2"/>
  <c r="DV308" i="2"/>
  <c r="DX308" i="2"/>
  <c r="DY308" i="2"/>
  <c r="DY309" i="2"/>
  <c r="DX309" i="2"/>
  <c r="DV309" i="2"/>
  <c r="DQ309" i="2"/>
  <c r="DO309" i="2"/>
  <c r="DF308" i="2"/>
  <c r="DH308" i="2"/>
  <c r="DI308" i="2"/>
  <c r="DI309" i="2"/>
  <c r="DH309" i="2"/>
  <c r="DF309" i="2"/>
  <c r="DA309" i="2"/>
  <c r="CY309" i="2"/>
  <c r="CP308" i="2"/>
  <c r="CR308" i="2"/>
  <c r="CS308" i="2"/>
  <c r="CS309" i="2"/>
  <c r="CR309" i="2"/>
  <c r="CP309" i="2"/>
  <c r="CK309" i="2"/>
  <c r="CI309" i="2"/>
  <c r="BZ308" i="2"/>
  <c r="CB308" i="2"/>
  <c r="CC308" i="2"/>
  <c r="CC309" i="2"/>
  <c r="CB309" i="2"/>
  <c r="BZ309" i="2"/>
  <c r="BU309" i="2"/>
  <c r="BS309" i="2"/>
  <c r="BJ308" i="2"/>
  <c r="BL308" i="2"/>
  <c r="BM308" i="2"/>
  <c r="BM309" i="2"/>
  <c r="BL309" i="2"/>
  <c r="BJ309" i="2"/>
  <c r="BE309" i="2"/>
  <c r="BC309" i="2"/>
  <c r="AT308" i="2"/>
  <c r="AV308" i="2"/>
  <c r="AW308" i="2"/>
  <c r="AW309" i="2"/>
  <c r="AV309" i="2"/>
  <c r="AT309" i="2"/>
  <c r="AO309" i="2"/>
  <c r="AD308" i="2"/>
  <c r="AF308" i="2"/>
  <c r="AG308" i="2"/>
  <c r="AG309" i="2"/>
  <c r="AF309" i="2"/>
  <c r="AD309" i="2"/>
  <c r="Y309" i="2"/>
  <c r="W309" i="2"/>
  <c r="N308" i="2"/>
  <c r="P308" i="2"/>
  <c r="O309" i="2"/>
  <c r="Q308" i="2"/>
  <c r="Q309" i="2"/>
  <c r="P309" i="2"/>
  <c r="N309" i="2"/>
  <c r="I309" i="2"/>
  <c r="G309" i="2"/>
  <c r="EN306" i="2"/>
  <c r="EL306" i="2"/>
  <c r="EG306" i="2"/>
  <c r="ED306" i="2"/>
  <c r="EF306" i="2"/>
  <c r="EE306" i="2"/>
  <c r="DV305" i="2"/>
  <c r="DX305" i="2"/>
  <c r="DY305" i="2"/>
  <c r="DY306" i="2"/>
  <c r="DX306" i="2"/>
  <c r="DV306" i="2"/>
  <c r="DQ306" i="2"/>
  <c r="DN306" i="2"/>
  <c r="DP306" i="2"/>
  <c r="DO306" i="2"/>
  <c r="DF305" i="2"/>
  <c r="DH305" i="2"/>
  <c r="DI305" i="2"/>
  <c r="DI306" i="2"/>
  <c r="DH306" i="2"/>
  <c r="DF306" i="2"/>
  <c r="DA306" i="2"/>
  <c r="CX306" i="2"/>
  <c r="CZ306" i="2"/>
  <c r="CY306" i="2"/>
  <c r="CP305" i="2"/>
  <c r="CR305" i="2"/>
  <c r="CS305" i="2"/>
  <c r="CS306" i="2"/>
  <c r="CR306" i="2"/>
  <c r="CP306" i="2"/>
  <c r="CK306" i="2"/>
  <c r="CH306" i="2"/>
  <c r="CJ306" i="2"/>
  <c r="CI306" i="2"/>
  <c r="BZ305" i="2"/>
  <c r="CB305" i="2"/>
  <c r="CC305" i="2"/>
  <c r="CC306" i="2"/>
  <c r="CB306" i="2"/>
  <c r="BZ306" i="2"/>
  <c r="BU306" i="2"/>
  <c r="BR306" i="2"/>
  <c r="BT306" i="2"/>
  <c r="BS306" i="2"/>
  <c r="BJ305" i="2"/>
  <c r="BL305" i="2"/>
  <c r="BM305" i="2"/>
  <c r="BM306" i="2"/>
  <c r="BL306" i="2"/>
  <c r="BJ306" i="2"/>
  <c r="BE306" i="2"/>
  <c r="BB306" i="2"/>
  <c r="BD306" i="2"/>
  <c r="BC306" i="2"/>
  <c r="AT305" i="2"/>
  <c r="AV305" i="2"/>
  <c r="AW305" i="2"/>
  <c r="AW306" i="2"/>
  <c r="AV306" i="2"/>
  <c r="AT306" i="2"/>
  <c r="AN306" i="2"/>
  <c r="AD305" i="2"/>
  <c r="AF305" i="2"/>
  <c r="AG305" i="2"/>
  <c r="AG306" i="2"/>
  <c r="AF306" i="2"/>
  <c r="AD306" i="2"/>
  <c r="Y306" i="2"/>
  <c r="V306" i="2"/>
  <c r="X306" i="2"/>
  <c r="W306" i="2"/>
  <c r="N301" i="2"/>
  <c r="P301" i="2"/>
  <c r="N302" i="2"/>
  <c r="Q301" i="2"/>
  <c r="O302" i="2"/>
  <c r="P302" i="2"/>
  <c r="N303" i="2"/>
  <c r="Q302" i="2"/>
  <c r="O303" i="2"/>
  <c r="P303" i="2"/>
  <c r="N304" i="2"/>
  <c r="Q303" i="2"/>
  <c r="O304" i="2"/>
  <c r="P304" i="2"/>
  <c r="N305" i="2"/>
  <c r="Q304" i="2"/>
  <c r="O305" i="2"/>
  <c r="P305" i="2"/>
  <c r="O306" i="2"/>
  <c r="Q305" i="2"/>
  <c r="Q306" i="2"/>
  <c r="P306" i="2"/>
  <c r="N306" i="2"/>
  <c r="I306" i="2"/>
  <c r="F306" i="2"/>
  <c r="H306" i="2"/>
  <c r="G306" i="2"/>
  <c r="EN299" i="2"/>
  <c r="EL299" i="2"/>
  <c r="EG299" i="2"/>
  <c r="ED299" i="2"/>
  <c r="EF299" i="2"/>
  <c r="EE299" i="2"/>
  <c r="DV298" i="2"/>
  <c r="DX298" i="2"/>
  <c r="DY298" i="2"/>
  <c r="DY299" i="2"/>
  <c r="DX299" i="2"/>
  <c r="DV299" i="2"/>
  <c r="DQ299" i="2"/>
  <c r="DN299" i="2"/>
  <c r="DP299" i="2"/>
  <c r="DO299" i="2"/>
  <c r="DF298" i="2"/>
  <c r="DH298" i="2"/>
  <c r="DI298" i="2"/>
  <c r="DI299" i="2"/>
  <c r="DH299" i="2"/>
  <c r="DF299" i="2"/>
  <c r="DA299" i="2"/>
  <c r="CX299" i="2"/>
  <c r="CZ299" i="2"/>
  <c r="CY299" i="2"/>
  <c r="CP298" i="2"/>
  <c r="CR298" i="2"/>
  <c r="CS298" i="2"/>
  <c r="CS299" i="2"/>
  <c r="CR299" i="2"/>
  <c r="CP299" i="2"/>
  <c r="CK299" i="2"/>
  <c r="CH299" i="2"/>
  <c r="CJ299" i="2"/>
  <c r="CI299" i="2"/>
  <c r="BZ298" i="2"/>
  <c r="CB298" i="2"/>
  <c r="CC298" i="2"/>
  <c r="CC299" i="2"/>
  <c r="CB299" i="2"/>
  <c r="BZ299" i="2"/>
  <c r="BU299" i="2"/>
  <c r="BR299" i="2"/>
  <c r="BT299" i="2"/>
  <c r="BS299" i="2"/>
  <c r="BJ298" i="2"/>
  <c r="BL298" i="2"/>
  <c r="BM298" i="2"/>
  <c r="BM299" i="2"/>
  <c r="BL299" i="2"/>
  <c r="BJ299" i="2"/>
  <c r="BE299" i="2"/>
  <c r="BB299" i="2"/>
  <c r="BD299" i="2"/>
  <c r="BC299" i="2"/>
  <c r="AT298" i="2"/>
  <c r="AV298" i="2"/>
  <c r="AW298" i="2"/>
  <c r="AW299" i="2"/>
  <c r="AV299" i="2"/>
  <c r="AT299" i="2"/>
  <c r="AN299" i="2"/>
  <c r="AD298" i="2"/>
  <c r="AF298" i="2"/>
  <c r="AG298" i="2"/>
  <c r="AG299" i="2"/>
  <c r="AF299" i="2"/>
  <c r="AD299" i="2"/>
  <c r="Y299" i="2"/>
  <c r="V299" i="2"/>
  <c r="X299" i="2"/>
  <c r="W299" i="2"/>
  <c r="N294" i="2"/>
  <c r="P294" i="2"/>
  <c r="N295" i="2"/>
  <c r="Q294" i="2"/>
  <c r="O295" i="2"/>
  <c r="P295" i="2"/>
  <c r="N296" i="2"/>
  <c r="Q295" i="2"/>
  <c r="O296" i="2"/>
  <c r="P296" i="2"/>
  <c r="N297" i="2"/>
  <c r="Q296" i="2"/>
  <c r="O297" i="2"/>
  <c r="P297" i="2"/>
  <c r="N298" i="2"/>
  <c r="Q297" i="2"/>
  <c r="O298" i="2"/>
  <c r="P298" i="2"/>
  <c r="O299" i="2"/>
  <c r="Q298" i="2"/>
  <c r="Q299" i="2"/>
  <c r="P299" i="2"/>
  <c r="N299" i="2"/>
  <c r="I299" i="2"/>
  <c r="F299" i="2"/>
  <c r="H299" i="2"/>
  <c r="G299" i="2"/>
  <c r="EN292" i="2"/>
  <c r="EL292" i="2"/>
  <c r="EG292" i="2"/>
  <c r="ED292" i="2"/>
  <c r="EF292" i="2"/>
  <c r="EE292" i="2"/>
  <c r="DV291" i="2"/>
  <c r="DX291" i="2"/>
  <c r="DY291" i="2"/>
  <c r="DY292" i="2"/>
  <c r="DX292" i="2"/>
  <c r="DV292" i="2"/>
  <c r="DQ292" i="2"/>
  <c r="DN292" i="2"/>
  <c r="DP292" i="2"/>
  <c r="DO292" i="2"/>
  <c r="DF291" i="2"/>
  <c r="DH291" i="2"/>
  <c r="DI291" i="2"/>
  <c r="DI292" i="2"/>
  <c r="DH292" i="2"/>
  <c r="DF292" i="2"/>
  <c r="DA292" i="2"/>
  <c r="CX292" i="2"/>
  <c r="CZ292" i="2"/>
  <c r="CY292" i="2"/>
  <c r="CP291" i="2"/>
  <c r="CR291" i="2"/>
  <c r="CS291" i="2"/>
  <c r="CS292" i="2"/>
  <c r="CR292" i="2"/>
  <c r="CP292" i="2"/>
  <c r="CK292" i="2"/>
  <c r="CH292" i="2"/>
  <c r="CJ292" i="2"/>
  <c r="CI292" i="2"/>
  <c r="BZ291" i="2"/>
  <c r="CB291" i="2"/>
  <c r="CC291" i="2"/>
  <c r="CC292" i="2"/>
  <c r="CB292" i="2"/>
  <c r="BZ292" i="2"/>
  <c r="BU292" i="2"/>
  <c r="BR292" i="2"/>
  <c r="BT292" i="2"/>
  <c r="BS292" i="2"/>
  <c r="BJ291" i="2"/>
  <c r="BL291" i="2"/>
  <c r="BM291" i="2"/>
  <c r="BM292" i="2"/>
  <c r="BL292" i="2"/>
  <c r="BJ292" i="2"/>
  <c r="BE292" i="2"/>
  <c r="BB292" i="2"/>
  <c r="BD292" i="2"/>
  <c r="BC292" i="2"/>
  <c r="AT291" i="2"/>
  <c r="AV291" i="2"/>
  <c r="AW291" i="2"/>
  <c r="AW292" i="2"/>
  <c r="AV292" i="2"/>
  <c r="AT292" i="2"/>
  <c r="AN292" i="2"/>
  <c r="AD291" i="2"/>
  <c r="AF291" i="2"/>
  <c r="AG291" i="2"/>
  <c r="AG292" i="2"/>
  <c r="AF292" i="2"/>
  <c r="AD292" i="2"/>
  <c r="Y292" i="2"/>
  <c r="V292" i="2"/>
  <c r="X292" i="2"/>
  <c r="W292" i="2"/>
  <c r="N287" i="2"/>
  <c r="P287" i="2"/>
  <c r="N288" i="2"/>
  <c r="Q287" i="2"/>
  <c r="O288" i="2"/>
  <c r="P288" i="2"/>
  <c r="N289" i="2"/>
  <c r="Q288" i="2"/>
  <c r="O289" i="2"/>
  <c r="P289" i="2"/>
  <c r="N290" i="2"/>
  <c r="Q289" i="2"/>
  <c r="O290" i="2"/>
  <c r="P290" i="2"/>
  <c r="N291" i="2"/>
  <c r="Q290" i="2"/>
  <c r="O291" i="2"/>
  <c r="P291" i="2"/>
  <c r="O292" i="2"/>
  <c r="Q291" i="2"/>
  <c r="Q292" i="2"/>
  <c r="P292" i="2"/>
  <c r="N292" i="2"/>
  <c r="I292" i="2"/>
  <c r="F292" i="2"/>
  <c r="H292" i="2"/>
  <c r="G292" i="2"/>
  <c r="EN285" i="2"/>
  <c r="EL285" i="2"/>
  <c r="EG285" i="2"/>
  <c r="ED285" i="2"/>
  <c r="EF285" i="2"/>
  <c r="EE285" i="2"/>
  <c r="DV284" i="2"/>
  <c r="DX284" i="2"/>
  <c r="DY284" i="2"/>
  <c r="DY285" i="2"/>
  <c r="DX285" i="2"/>
  <c r="DV285" i="2"/>
  <c r="DQ285" i="2"/>
  <c r="DN285" i="2"/>
  <c r="DP285" i="2"/>
  <c r="DO285" i="2"/>
  <c r="DF284" i="2"/>
  <c r="DH284" i="2"/>
  <c r="DI284" i="2"/>
  <c r="DI285" i="2"/>
  <c r="DH285" i="2"/>
  <c r="DF285" i="2"/>
  <c r="DA285" i="2"/>
  <c r="CX285" i="2"/>
  <c r="CZ285" i="2"/>
  <c r="CY285" i="2"/>
  <c r="CP284" i="2"/>
  <c r="CR284" i="2"/>
  <c r="CS284" i="2"/>
  <c r="CS285" i="2"/>
  <c r="CR285" i="2"/>
  <c r="CP285" i="2"/>
  <c r="CK285" i="2"/>
  <c r="CH285" i="2"/>
  <c r="CJ285" i="2"/>
  <c r="CI285" i="2"/>
  <c r="BZ284" i="2"/>
  <c r="CB284" i="2"/>
  <c r="CC284" i="2"/>
  <c r="CC285" i="2"/>
  <c r="CB285" i="2"/>
  <c r="BZ285" i="2"/>
  <c r="BU285" i="2"/>
  <c r="BR285" i="2"/>
  <c r="BT285" i="2"/>
  <c r="BS285" i="2"/>
  <c r="BJ284" i="2"/>
  <c r="BL284" i="2"/>
  <c r="BM284" i="2"/>
  <c r="BM285" i="2"/>
  <c r="BL285" i="2"/>
  <c r="BJ285" i="2"/>
  <c r="BE285" i="2"/>
  <c r="BB285" i="2"/>
  <c r="BD285" i="2"/>
  <c r="BC285" i="2"/>
  <c r="AT284" i="2"/>
  <c r="AV284" i="2"/>
  <c r="AW284" i="2"/>
  <c r="AW285" i="2"/>
  <c r="AV285" i="2"/>
  <c r="AT285" i="2"/>
  <c r="AN285" i="2"/>
  <c r="AD284" i="2"/>
  <c r="AF284" i="2"/>
  <c r="AG284" i="2"/>
  <c r="AG285" i="2"/>
  <c r="AF285" i="2"/>
  <c r="AD285" i="2"/>
  <c r="Y285" i="2"/>
  <c r="V285" i="2"/>
  <c r="X285" i="2"/>
  <c r="W285" i="2"/>
  <c r="N285" i="2"/>
  <c r="I285" i="2"/>
  <c r="F285" i="2"/>
  <c r="H285" i="2"/>
  <c r="G285" i="2"/>
  <c r="EF212" i="2"/>
  <c r="DP212" i="2"/>
  <c r="CZ212" i="2"/>
  <c r="CJ212" i="2"/>
  <c r="BT212" i="2"/>
  <c r="BD212" i="2"/>
  <c r="AN212" i="2"/>
  <c r="X212" i="2"/>
  <c r="H212" i="2"/>
  <c r="F267" i="2"/>
  <c r="D269" i="2"/>
  <c r="D270" i="2"/>
  <c r="M267" i="2"/>
  <c r="L267" i="2"/>
  <c r="J267" i="2"/>
  <c r="C267" i="2"/>
  <c r="EL244" i="2"/>
  <c r="EN244" i="2"/>
  <c r="EO244" i="2"/>
  <c r="EO245" i="2"/>
  <c r="EN245" i="2"/>
  <c r="EL245" i="2"/>
  <c r="EG245" i="2"/>
  <c r="EE245" i="2"/>
  <c r="DV244" i="2"/>
  <c r="DX244" i="2"/>
  <c r="DY244" i="2"/>
  <c r="DY245" i="2"/>
  <c r="DX245" i="2"/>
  <c r="DV245" i="2"/>
  <c r="DQ245" i="2"/>
  <c r="DO245" i="2"/>
  <c r="DF244" i="2"/>
  <c r="DH244" i="2"/>
  <c r="DI244" i="2"/>
  <c r="DI245" i="2"/>
  <c r="DH245" i="2"/>
  <c r="DF245" i="2"/>
  <c r="DA245" i="2"/>
  <c r="CP244" i="2"/>
  <c r="CR244" i="2"/>
  <c r="CS244" i="2"/>
  <c r="CS245" i="2"/>
  <c r="CR245" i="2"/>
  <c r="CP245" i="2"/>
  <c r="CK245" i="2"/>
  <c r="CI245" i="2"/>
  <c r="BZ244" i="2"/>
  <c r="CB244" i="2"/>
  <c r="CC244" i="2"/>
  <c r="CC245" i="2"/>
  <c r="CB245" i="2"/>
  <c r="BZ245" i="2"/>
  <c r="BU245" i="2"/>
  <c r="BS245" i="2"/>
  <c r="BJ244" i="2"/>
  <c r="BL244" i="2"/>
  <c r="BM244" i="2"/>
  <c r="BM245" i="2"/>
  <c r="BL245" i="2"/>
  <c r="BJ245" i="2"/>
  <c r="BE245" i="2"/>
  <c r="BC245" i="2"/>
  <c r="AT244" i="2"/>
  <c r="AV244" i="2"/>
  <c r="AW244" i="2"/>
  <c r="AW245" i="2"/>
  <c r="AV245" i="2"/>
  <c r="AT245" i="2"/>
  <c r="AO245" i="2"/>
  <c r="AM245" i="2"/>
  <c r="AD244" i="2"/>
  <c r="AF244" i="2"/>
  <c r="AG244" i="2"/>
  <c r="AG245" i="2"/>
  <c r="AF245" i="2"/>
  <c r="AD245" i="2"/>
  <c r="Y245" i="2"/>
  <c r="W245" i="2"/>
  <c r="N244" i="2"/>
  <c r="P244" i="2"/>
  <c r="O245" i="2"/>
  <c r="Q244" i="2"/>
  <c r="Q245" i="2"/>
  <c r="P245" i="2"/>
  <c r="N245" i="2"/>
  <c r="I245" i="2"/>
  <c r="G245" i="2"/>
  <c r="EL241" i="2"/>
  <c r="EN241" i="2"/>
  <c r="EO241" i="2"/>
  <c r="EO242" i="2"/>
  <c r="EN242" i="2"/>
  <c r="EL242" i="2"/>
  <c r="EG242" i="2"/>
  <c r="ED242" i="2"/>
  <c r="EF242" i="2"/>
  <c r="EE242" i="2"/>
  <c r="DV241" i="2"/>
  <c r="DX241" i="2"/>
  <c r="DY241" i="2"/>
  <c r="DY242" i="2"/>
  <c r="DX242" i="2"/>
  <c r="DV242" i="2"/>
  <c r="DQ242" i="2"/>
  <c r="DN242" i="2"/>
  <c r="DP242" i="2"/>
  <c r="DO242" i="2"/>
  <c r="DF241" i="2"/>
  <c r="DH241" i="2"/>
  <c r="DI241" i="2"/>
  <c r="DI242" i="2"/>
  <c r="DH242" i="2"/>
  <c r="DF242" i="2"/>
  <c r="CZ242" i="2"/>
  <c r="CP241" i="2"/>
  <c r="CR241" i="2"/>
  <c r="CS241" i="2"/>
  <c r="CS242" i="2"/>
  <c r="CR242" i="2"/>
  <c r="CP242" i="2"/>
  <c r="CK242" i="2"/>
  <c r="CH242" i="2"/>
  <c r="CJ242" i="2"/>
  <c r="CI242" i="2"/>
  <c r="BZ241" i="2"/>
  <c r="CB241" i="2"/>
  <c r="CC241" i="2"/>
  <c r="CC242" i="2"/>
  <c r="CB242" i="2"/>
  <c r="BZ242" i="2"/>
  <c r="BU242" i="2"/>
  <c r="BR242" i="2"/>
  <c r="BT242" i="2"/>
  <c r="BS242" i="2"/>
  <c r="BJ241" i="2"/>
  <c r="BL241" i="2"/>
  <c r="BM241" i="2"/>
  <c r="BM242" i="2"/>
  <c r="BL242" i="2"/>
  <c r="BJ242" i="2"/>
  <c r="BE242" i="2"/>
  <c r="BB242" i="2"/>
  <c r="BD242" i="2"/>
  <c r="BC242" i="2"/>
  <c r="AT241" i="2"/>
  <c r="AV241" i="2"/>
  <c r="AW241" i="2"/>
  <c r="AW242" i="2"/>
  <c r="AV242" i="2"/>
  <c r="AT242" i="2"/>
  <c r="AO242" i="2"/>
  <c r="AL242" i="2"/>
  <c r="AN242" i="2"/>
  <c r="AM242" i="2"/>
  <c r="AD241" i="2"/>
  <c r="AF241" i="2"/>
  <c r="AG241" i="2"/>
  <c r="AG242" i="2"/>
  <c r="AF242" i="2"/>
  <c r="AD242" i="2"/>
  <c r="Y242" i="2"/>
  <c r="V242" i="2"/>
  <c r="X242" i="2"/>
  <c r="W242" i="2"/>
  <c r="N237" i="2"/>
  <c r="P237" i="2"/>
  <c r="N238" i="2"/>
  <c r="Q237" i="2"/>
  <c r="O238" i="2"/>
  <c r="P238" i="2"/>
  <c r="N239" i="2"/>
  <c r="Q238" i="2"/>
  <c r="O239" i="2"/>
  <c r="P239" i="2"/>
  <c r="N240" i="2"/>
  <c r="Q239" i="2"/>
  <c r="O240" i="2"/>
  <c r="P240" i="2"/>
  <c r="N241" i="2"/>
  <c r="Q240" i="2"/>
  <c r="O241" i="2"/>
  <c r="P241" i="2"/>
  <c r="O242" i="2"/>
  <c r="Q241" i="2"/>
  <c r="Q242" i="2"/>
  <c r="P242" i="2"/>
  <c r="N242" i="2"/>
  <c r="I242" i="2"/>
  <c r="F242" i="2"/>
  <c r="H242" i="2"/>
  <c r="G242" i="2"/>
  <c r="EL234" i="2"/>
  <c r="EN234" i="2"/>
  <c r="EO234" i="2"/>
  <c r="EO235" i="2"/>
  <c r="EN235" i="2"/>
  <c r="EL235" i="2"/>
  <c r="EG235" i="2"/>
  <c r="ED235" i="2"/>
  <c r="EF235" i="2"/>
  <c r="EE235" i="2"/>
  <c r="DV234" i="2"/>
  <c r="DX234" i="2"/>
  <c r="DY234" i="2"/>
  <c r="DY235" i="2"/>
  <c r="DX235" i="2"/>
  <c r="DV235" i="2"/>
  <c r="DQ235" i="2"/>
  <c r="DN235" i="2"/>
  <c r="DP235" i="2"/>
  <c r="DO235" i="2"/>
  <c r="DF234" i="2"/>
  <c r="DH234" i="2"/>
  <c r="DI234" i="2"/>
  <c r="DI235" i="2"/>
  <c r="DH235" i="2"/>
  <c r="DF235" i="2"/>
  <c r="CZ235" i="2"/>
  <c r="CP234" i="2"/>
  <c r="CR234" i="2"/>
  <c r="CS234" i="2"/>
  <c r="CS235" i="2"/>
  <c r="CR235" i="2"/>
  <c r="CP235" i="2"/>
  <c r="CK235" i="2"/>
  <c r="CH235" i="2"/>
  <c r="CJ235" i="2"/>
  <c r="CI235" i="2"/>
  <c r="BZ234" i="2"/>
  <c r="CB234" i="2"/>
  <c r="CC234" i="2"/>
  <c r="CC235" i="2"/>
  <c r="CB235" i="2"/>
  <c r="BZ235" i="2"/>
  <c r="BU235" i="2"/>
  <c r="BR235" i="2"/>
  <c r="BT235" i="2"/>
  <c r="BS235" i="2"/>
  <c r="BJ234" i="2"/>
  <c r="BL234" i="2"/>
  <c r="BM234" i="2"/>
  <c r="BM235" i="2"/>
  <c r="BL235" i="2"/>
  <c r="BJ235" i="2"/>
  <c r="BE235" i="2"/>
  <c r="BB235" i="2"/>
  <c r="BD235" i="2"/>
  <c r="BC235" i="2"/>
  <c r="AT234" i="2"/>
  <c r="AV234" i="2"/>
  <c r="AW234" i="2"/>
  <c r="AW235" i="2"/>
  <c r="AV235" i="2"/>
  <c r="AT235" i="2"/>
  <c r="AO235" i="2"/>
  <c r="AL235" i="2"/>
  <c r="AN235" i="2"/>
  <c r="AM235" i="2"/>
  <c r="AD234" i="2"/>
  <c r="AF234" i="2"/>
  <c r="AG234" i="2"/>
  <c r="AG235" i="2"/>
  <c r="AF235" i="2"/>
  <c r="AD235" i="2"/>
  <c r="Y235" i="2"/>
  <c r="V235" i="2"/>
  <c r="X235" i="2"/>
  <c r="W235" i="2"/>
  <c r="N230" i="2"/>
  <c r="P230" i="2"/>
  <c r="N231" i="2"/>
  <c r="Q230" i="2"/>
  <c r="O231" i="2"/>
  <c r="P231" i="2"/>
  <c r="N232" i="2"/>
  <c r="Q231" i="2"/>
  <c r="O232" i="2"/>
  <c r="P232" i="2"/>
  <c r="N233" i="2"/>
  <c r="Q232" i="2"/>
  <c r="O233" i="2"/>
  <c r="P233" i="2"/>
  <c r="N234" i="2"/>
  <c r="Q233" i="2"/>
  <c r="O234" i="2"/>
  <c r="P234" i="2"/>
  <c r="O235" i="2"/>
  <c r="Q234" i="2"/>
  <c r="Q235" i="2"/>
  <c r="P235" i="2"/>
  <c r="N235" i="2"/>
  <c r="I235" i="2"/>
  <c r="F235" i="2"/>
  <c r="H235" i="2"/>
  <c r="G235" i="2"/>
  <c r="EL227" i="2"/>
  <c r="EN227" i="2"/>
  <c r="EO227" i="2"/>
  <c r="EO228" i="2"/>
  <c r="EN228" i="2"/>
  <c r="EL228" i="2"/>
  <c r="EG228" i="2"/>
  <c r="ED228" i="2"/>
  <c r="EF228" i="2"/>
  <c r="EE228" i="2"/>
  <c r="DV227" i="2"/>
  <c r="DX227" i="2"/>
  <c r="DY227" i="2"/>
  <c r="DY228" i="2"/>
  <c r="DX228" i="2"/>
  <c r="DV228" i="2"/>
  <c r="DQ228" i="2"/>
  <c r="DN228" i="2"/>
  <c r="DP228" i="2"/>
  <c r="DO228" i="2"/>
  <c r="DF227" i="2"/>
  <c r="DH227" i="2"/>
  <c r="DI227" i="2"/>
  <c r="DI228" i="2"/>
  <c r="DH228" i="2"/>
  <c r="DF228" i="2"/>
  <c r="CZ228" i="2"/>
  <c r="CP227" i="2"/>
  <c r="CR227" i="2"/>
  <c r="CS227" i="2"/>
  <c r="CS228" i="2"/>
  <c r="CR228" i="2"/>
  <c r="CP228" i="2"/>
  <c r="CK228" i="2"/>
  <c r="CH228" i="2"/>
  <c r="CJ228" i="2"/>
  <c r="CI228" i="2"/>
  <c r="BZ227" i="2"/>
  <c r="CB227" i="2"/>
  <c r="CC227" i="2"/>
  <c r="CC228" i="2"/>
  <c r="CB228" i="2"/>
  <c r="BZ228" i="2"/>
  <c r="BU228" i="2"/>
  <c r="BR228" i="2"/>
  <c r="BT228" i="2"/>
  <c r="BS228" i="2"/>
  <c r="BJ227" i="2"/>
  <c r="BL227" i="2"/>
  <c r="BM227" i="2"/>
  <c r="BM228" i="2"/>
  <c r="BL228" i="2"/>
  <c r="BJ228" i="2"/>
  <c r="BE228" i="2"/>
  <c r="BB228" i="2"/>
  <c r="BD228" i="2"/>
  <c r="BC228" i="2"/>
  <c r="AT227" i="2"/>
  <c r="AV227" i="2"/>
  <c r="AW227" i="2"/>
  <c r="AW228" i="2"/>
  <c r="AV228" i="2"/>
  <c r="AT228" i="2"/>
  <c r="AO228" i="2"/>
  <c r="AL228" i="2"/>
  <c r="AN228" i="2"/>
  <c r="AM228" i="2"/>
  <c r="AD227" i="2"/>
  <c r="AF227" i="2"/>
  <c r="AG227" i="2"/>
  <c r="AG228" i="2"/>
  <c r="AF228" i="2"/>
  <c r="AD228" i="2"/>
  <c r="Y228" i="2"/>
  <c r="V228" i="2"/>
  <c r="X228" i="2"/>
  <c r="W228" i="2"/>
  <c r="N223" i="2"/>
  <c r="P223" i="2"/>
  <c r="N224" i="2"/>
  <c r="Q223" i="2"/>
  <c r="O224" i="2"/>
  <c r="P224" i="2"/>
  <c r="N225" i="2"/>
  <c r="Q224" i="2"/>
  <c r="O225" i="2"/>
  <c r="P225" i="2"/>
  <c r="N226" i="2"/>
  <c r="Q225" i="2"/>
  <c r="O226" i="2"/>
  <c r="P226" i="2"/>
  <c r="N227" i="2"/>
  <c r="Q226" i="2"/>
  <c r="O227" i="2"/>
  <c r="P227" i="2"/>
  <c r="O228" i="2"/>
  <c r="Q227" i="2"/>
  <c r="Q228" i="2"/>
  <c r="P228" i="2"/>
  <c r="N228" i="2"/>
  <c r="I228" i="2"/>
  <c r="F228" i="2"/>
  <c r="H228" i="2"/>
  <c r="G228" i="2"/>
  <c r="EL220" i="2"/>
  <c r="EN220" i="2"/>
  <c r="EO220" i="2"/>
  <c r="EO221" i="2"/>
  <c r="EN221" i="2"/>
  <c r="EL221" i="2"/>
  <c r="EG221" i="2"/>
  <c r="ED221" i="2"/>
  <c r="EF221" i="2"/>
  <c r="EE221" i="2"/>
  <c r="DV220" i="2"/>
  <c r="DX220" i="2"/>
  <c r="DY220" i="2"/>
  <c r="DY221" i="2"/>
  <c r="DX221" i="2"/>
  <c r="DV221" i="2"/>
  <c r="DQ221" i="2"/>
  <c r="DN221" i="2"/>
  <c r="DP221" i="2"/>
  <c r="DO221" i="2"/>
  <c r="DF220" i="2"/>
  <c r="DH220" i="2"/>
  <c r="DI220" i="2"/>
  <c r="DI221" i="2"/>
  <c r="DH221" i="2"/>
  <c r="DF221" i="2"/>
  <c r="CZ221" i="2"/>
  <c r="CP220" i="2"/>
  <c r="CR220" i="2"/>
  <c r="CS220" i="2"/>
  <c r="CS221" i="2"/>
  <c r="CR221" i="2"/>
  <c r="CP221" i="2"/>
  <c r="CK221" i="2"/>
  <c r="CH221" i="2"/>
  <c r="CJ221" i="2"/>
  <c r="CI221" i="2"/>
  <c r="BZ220" i="2"/>
  <c r="CB220" i="2"/>
  <c r="CC220" i="2"/>
  <c r="CC221" i="2"/>
  <c r="CB221" i="2"/>
  <c r="BZ221" i="2"/>
  <c r="BU221" i="2"/>
  <c r="BR221" i="2"/>
  <c r="BT221" i="2"/>
  <c r="BS221" i="2"/>
  <c r="BJ220" i="2"/>
  <c r="BL220" i="2"/>
  <c r="BM220" i="2"/>
  <c r="BM221" i="2"/>
  <c r="BL221" i="2"/>
  <c r="BJ221" i="2"/>
  <c r="BE221" i="2"/>
  <c r="BB221" i="2"/>
  <c r="BD221" i="2"/>
  <c r="BC221" i="2"/>
  <c r="AT220" i="2"/>
  <c r="AV220" i="2"/>
  <c r="AW220" i="2"/>
  <c r="AW221" i="2"/>
  <c r="AV221" i="2"/>
  <c r="AT221" i="2"/>
  <c r="AO221" i="2"/>
  <c r="AL221" i="2"/>
  <c r="AN221" i="2"/>
  <c r="AM221" i="2"/>
  <c r="AD220" i="2"/>
  <c r="AF220" i="2"/>
  <c r="AG220" i="2"/>
  <c r="AG221" i="2"/>
  <c r="AF221" i="2"/>
  <c r="AD221" i="2"/>
  <c r="Y221" i="2"/>
  <c r="V221" i="2"/>
  <c r="X221" i="2"/>
  <c r="W221" i="2"/>
  <c r="N216" i="2"/>
  <c r="P216" i="2"/>
  <c r="N217" i="2"/>
  <c r="Q216" i="2"/>
  <c r="O217" i="2"/>
  <c r="P217" i="2"/>
  <c r="N218" i="2"/>
  <c r="Q217" i="2"/>
  <c r="O218" i="2"/>
  <c r="P218" i="2"/>
  <c r="N219" i="2"/>
  <c r="Q218" i="2"/>
  <c r="O219" i="2"/>
  <c r="P219" i="2"/>
  <c r="N220" i="2"/>
  <c r="Q219" i="2"/>
  <c r="O220" i="2"/>
  <c r="P220" i="2"/>
  <c r="O221" i="2"/>
  <c r="Q220" i="2"/>
  <c r="Q221" i="2"/>
  <c r="P221" i="2"/>
  <c r="N221" i="2"/>
  <c r="I221" i="2"/>
  <c r="F221" i="2"/>
  <c r="H221" i="2"/>
  <c r="G221" i="2"/>
  <c r="F203" i="2"/>
  <c r="D205" i="2"/>
  <c r="D206" i="2"/>
  <c r="F139" i="2"/>
  <c r="D141" i="2"/>
  <c r="D142" i="2"/>
  <c r="EF148" i="2"/>
  <c r="DP148" i="2"/>
  <c r="CZ148" i="2"/>
  <c r="CJ148" i="2"/>
  <c r="BT148" i="2"/>
  <c r="EL180" i="2"/>
  <c r="EN180" i="2"/>
  <c r="EM181" i="2"/>
  <c r="EO180" i="2"/>
  <c r="EO181" i="2"/>
  <c r="EN181" i="2"/>
  <c r="EL181" i="2"/>
  <c r="EG181" i="2"/>
  <c r="EE181" i="2"/>
  <c r="EL173" i="2"/>
  <c r="EN173" i="2"/>
  <c r="EL174" i="2"/>
  <c r="EO173" i="2"/>
  <c r="EM174" i="2"/>
  <c r="EN174" i="2"/>
  <c r="EL175" i="2"/>
  <c r="EO174" i="2"/>
  <c r="EM175" i="2"/>
  <c r="EN175" i="2"/>
  <c r="EL176" i="2"/>
  <c r="EO175" i="2"/>
  <c r="EM176" i="2"/>
  <c r="EN176" i="2"/>
  <c r="EL177" i="2"/>
  <c r="EO176" i="2"/>
  <c r="EM177" i="2"/>
  <c r="EN177" i="2"/>
  <c r="EM178" i="2"/>
  <c r="EO177" i="2"/>
  <c r="EO178" i="2"/>
  <c r="EN178" i="2"/>
  <c r="EL178" i="2"/>
  <c r="EG178" i="2"/>
  <c r="ED178" i="2"/>
  <c r="EF178" i="2"/>
  <c r="EE178" i="2"/>
  <c r="EL166" i="2"/>
  <c r="EN166" i="2"/>
  <c r="EL167" i="2"/>
  <c r="EO166" i="2"/>
  <c r="EM167" i="2"/>
  <c r="EN167" i="2"/>
  <c r="EL168" i="2"/>
  <c r="EO167" i="2"/>
  <c r="EM168" i="2"/>
  <c r="EN168" i="2"/>
  <c r="EL169" i="2"/>
  <c r="EO168" i="2"/>
  <c r="EM169" i="2"/>
  <c r="EN169" i="2"/>
  <c r="EL170" i="2"/>
  <c r="EO169" i="2"/>
  <c r="EM170" i="2"/>
  <c r="EN170" i="2"/>
  <c r="EM171" i="2"/>
  <c r="EO170" i="2"/>
  <c r="EO171" i="2"/>
  <c r="EN171" i="2"/>
  <c r="EL171" i="2"/>
  <c r="EG171" i="2"/>
  <c r="ED171" i="2"/>
  <c r="EF171" i="2"/>
  <c r="EE171" i="2"/>
  <c r="EL159" i="2"/>
  <c r="EN159" i="2"/>
  <c r="EL160" i="2"/>
  <c r="EO159" i="2"/>
  <c r="EM160" i="2"/>
  <c r="EN160" i="2"/>
  <c r="EL161" i="2"/>
  <c r="EO160" i="2"/>
  <c r="EM161" i="2"/>
  <c r="EN161" i="2"/>
  <c r="EL162" i="2"/>
  <c r="EO161" i="2"/>
  <c r="EM162" i="2"/>
  <c r="EN162" i="2"/>
  <c r="EL163" i="2"/>
  <c r="EO162" i="2"/>
  <c r="EM163" i="2"/>
  <c r="EN163" i="2"/>
  <c r="EM164" i="2"/>
  <c r="EO163" i="2"/>
  <c r="EO164" i="2"/>
  <c r="EN164" i="2"/>
  <c r="EL164" i="2"/>
  <c r="EG164" i="2"/>
  <c r="ED164" i="2"/>
  <c r="EF164" i="2"/>
  <c r="EE164" i="2"/>
  <c r="EL152" i="2"/>
  <c r="EN152" i="2"/>
  <c r="EL153" i="2"/>
  <c r="EO152" i="2"/>
  <c r="EM153" i="2"/>
  <c r="EN153" i="2"/>
  <c r="EL154" i="2"/>
  <c r="EO153" i="2"/>
  <c r="EM154" i="2"/>
  <c r="EN154" i="2"/>
  <c r="EL155" i="2"/>
  <c r="EO154" i="2"/>
  <c r="EM155" i="2"/>
  <c r="EN155" i="2"/>
  <c r="EL156" i="2"/>
  <c r="EO155" i="2"/>
  <c r="EM156" i="2"/>
  <c r="EN156" i="2"/>
  <c r="EM157" i="2"/>
  <c r="EO156" i="2"/>
  <c r="EO157" i="2"/>
  <c r="EN157" i="2"/>
  <c r="EL157" i="2"/>
  <c r="EG157" i="2"/>
  <c r="ED157" i="2"/>
  <c r="EF157" i="2"/>
  <c r="EE157" i="2"/>
  <c r="DV180" i="2"/>
  <c r="DX180" i="2"/>
  <c r="DW181" i="2"/>
  <c r="DY180" i="2"/>
  <c r="DY181" i="2"/>
  <c r="DX181" i="2"/>
  <c r="DV181" i="2"/>
  <c r="DQ181" i="2"/>
  <c r="DO181" i="2"/>
  <c r="DV173" i="2"/>
  <c r="DX173" i="2"/>
  <c r="DV174" i="2"/>
  <c r="DY173" i="2"/>
  <c r="DW174" i="2"/>
  <c r="DX174" i="2"/>
  <c r="DV175" i="2"/>
  <c r="DY174" i="2"/>
  <c r="DW175" i="2"/>
  <c r="DX175" i="2"/>
  <c r="DV176" i="2"/>
  <c r="DY175" i="2"/>
  <c r="DW176" i="2"/>
  <c r="DX176" i="2"/>
  <c r="DV177" i="2"/>
  <c r="DY176" i="2"/>
  <c r="DW177" i="2"/>
  <c r="DX177" i="2"/>
  <c r="DW178" i="2"/>
  <c r="DY177" i="2"/>
  <c r="DY178" i="2"/>
  <c r="DX178" i="2"/>
  <c r="DV178" i="2"/>
  <c r="DQ178" i="2"/>
  <c r="DN178" i="2"/>
  <c r="DP178" i="2"/>
  <c r="DO178" i="2"/>
  <c r="DV166" i="2"/>
  <c r="DX166" i="2"/>
  <c r="DV167" i="2"/>
  <c r="DY166" i="2"/>
  <c r="DW167" i="2"/>
  <c r="DX167" i="2"/>
  <c r="DV168" i="2"/>
  <c r="DY167" i="2"/>
  <c r="DW168" i="2"/>
  <c r="DX168" i="2"/>
  <c r="DV169" i="2"/>
  <c r="DY168" i="2"/>
  <c r="DW169" i="2"/>
  <c r="DX169" i="2"/>
  <c r="DV170" i="2"/>
  <c r="DY169" i="2"/>
  <c r="DW170" i="2"/>
  <c r="DX170" i="2"/>
  <c r="DW171" i="2"/>
  <c r="DY170" i="2"/>
  <c r="DY171" i="2"/>
  <c r="DX171" i="2"/>
  <c r="DV171" i="2"/>
  <c r="DQ171" i="2"/>
  <c r="DN171" i="2"/>
  <c r="DP171" i="2"/>
  <c r="DO171" i="2"/>
  <c r="DV159" i="2"/>
  <c r="DX159" i="2"/>
  <c r="DV160" i="2"/>
  <c r="DY159" i="2"/>
  <c r="DW160" i="2"/>
  <c r="DX160" i="2"/>
  <c r="DV161" i="2"/>
  <c r="DY160" i="2"/>
  <c r="DW161" i="2"/>
  <c r="DX161" i="2"/>
  <c r="DV162" i="2"/>
  <c r="DY161" i="2"/>
  <c r="DW162" i="2"/>
  <c r="DX162" i="2"/>
  <c r="DV163" i="2"/>
  <c r="DY162" i="2"/>
  <c r="DW163" i="2"/>
  <c r="DX163" i="2"/>
  <c r="DW164" i="2"/>
  <c r="DY163" i="2"/>
  <c r="DY164" i="2"/>
  <c r="DX164" i="2"/>
  <c r="DV164" i="2"/>
  <c r="DQ164" i="2"/>
  <c r="DN164" i="2"/>
  <c r="DP164" i="2"/>
  <c r="DO164" i="2"/>
  <c r="DV152" i="2"/>
  <c r="DX152" i="2"/>
  <c r="DV153" i="2"/>
  <c r="DY152" i="2"/>
  <c r="DW153" i="2"/>
  <c r="DX153" i="2"/>
  <c r="DV154" i="2"/>
  <c r="DY153" i="2"/>
  <c r="DW154" i="2"/>
  <c r="DX154" i="2"/>
  <c r="DV155" i="2"/>
  <c r="DY154" i="2"/>
  <c r="DW155" i="2"/>
  <c r="DX155" i="2"/>
  <c r="DV156" i="2"/>
  <c r="DY155" i="2"/>
  <c r="DW156" i="2"/>
  <c r="DX156" i="2"/>
  <c r="DW157" i="2"/>
  <c r="DY156" i="2"/>
  <c r="DY157" i="2"/>
  <c r="DX157" i="2"/>
  <c r="DV157" i="2"/>
  <c r="DQ157" i="2"/>
  <c r="DN157" i="2"/>
  <c r="DP157" i="2"/>
  <c r="DO157" i="2"/>
  <c r="DF180" i="2"/>
  <c r="DH180" i="2"/>
  <c r="DG181" i="2"/>
  <c r="DI180" i="2"/>
  <c r="DI181" i="2"/>
  <c r="DH181" i="2"/>
  <c r="DF181" i="2"/>
  <c r="DA181" i="2"/>
  <c r="CY181" i="2"/>
  <c r="DF173" i="2"/>
  <c r="DH173" i="2"/>
  <c r="DF174" i="2"/>
  <c r="DI173" i="2"/>
  <c r="DG174" i="2"/>
  <c r="DH174" i="2"/>
  <c r="DF175" i="2"/>
  <c r="DI174" i="2"/>
  <c r="DG175" i="2"/>
  <c r="DH175" i="2"/>
  <c r="DF176" i="2"/>
  <c r="DI175" i="2"/>
  <c r="DG176" i="2"/>
  <c r="DH176" i="2"/>
  <c r="DF177" i="2"/>
  <c r="DI176" i="2"/>
  <c r="DG177" i="2"/>
  <c r="DH177" i="2"/>
  <c r="DG178" i="2"/>
  <c r="DI177" i="2"/>
  <c r="DI178" i="2"/>
  <c r="DH178" i="2"/>
  <c r="DF178" i="2"/>
  <c r="DA178" i="2"/>
  <c r="CX178" i="2"/>
  <c r="CZ178" i="2"/>
  <c r="CY178" i="2"/>
  <c r="DF166" i="2"/>
  <c r="DH166" i="2"/>
  <c r="DF167" i="2"/>
  <c r="DI166" i="2"/>
  <c r="DG167" i="2"/>
  <c r="DH167" i="2"/>
  <c r="DF168" i="2"/>
  <c r="DI167" i="2"/>
  <c r="DG168" i="2"/>
  <c r="DH168" i="2"/>
  <c r="DF169" i="2"/>
  <c r="DI168" i="2"/>
  <c r="DG169" i="2"/>
  <c r="DH169" i="2"/>
  <c r="DF170" i="2"/>
  <c r="DI169" i="2"/>
  <c r="DG170" i="2"/>
  <c r="DH170" i="2"/>
  <c r="DG171" i="2"/>
  <c r="DI170" i="2"/>
  <c r="DI171" i="2"/>
  <c r="DH171" i="2"/>
  <c r="DF171" i="2"/>
  <c r="DA171" i="2"/>
  <c r="CX171" i="2"/>
  <c r="CZ171" i="2"/>
  <c r="CY171" i="2"/>
  <c r="DF159" i="2"/>
  <c r="DH159" i="2"/>
  <c r="DF160" i="2"/>
  <c r="DI159" i="2"/>
  <c r="DG160" i="2"/>
  <c r="DH160" i="2"/>
  <c r="DF161" i="2"/>
  <c r="DI160" i="2"/>
  <c r="DG161" i="2"/>
  <c r="DH161" i="2"/>
  <c r="DF162" i="2"/>
  <c r="DI161" i="2"/>
  <c r="DG162" i="2"/>
  <c r="DH162" i="2"/>
  <c r="DF163" i="2"/>
  <c r="DI162" i="2"/>
  <c r="DG163" i="2"/>
  <c r="DH163" i="2"/>
  <c r="DG164" i="2"/>
  <c r="DI163" i="2"/>
  <c r="DI164" i="2"/>
  <c r="DH164" i="2"/>
  <c r="DF164" i="2"/>
  <c r="DA164" i="2"/>
  <c r="CX164" i="2"/>
  <c r="CZ164" i="2"/>
  <c r="CY164" i="2"/>
  <c r="DF152" i="2"/>
  <c r="DH152" i="2"/>
  <c r="DF153" i="2"/>
  <c r="DI152" i="2"/>
  <c r="DG153" i="2"/>
  <c r="DH153" i="2"/>
  <c r="DF154" i="2"/>
  <c r="DI153" i="2"/>
  <c r="DG154" i="2"/>
  <c r="DH154" i="2"/>
  <c r="DF155" i="2"/>
  <c r="DI154" i="2"/>
  <c r="DG155" i="2"/>
  <c r="DH155" i="2"/>
  <c r="DF156" i="2"/>
  <c r="DI155" i="2"/>
  <c r="DG156" i="2"/>
  <c r="DH156" i="2"/>
  <c r="DG157" i="2"/>
  <c r="DI156" i="2"/>
  <c r="DI157" i="2"/>
  <c r="DH157" i="2"/>
  <c r="DF157" i="2"/>
  <c r="DA157" i="2"/>
  <c r="CX157" i="2"/>
  <c r="CZ157" i="2"/>
  <c r="CY157" i="2"/>
  <c r="CP180" i="2"/>
  <c r="CR180" i="2"/>
  <c r="CQ181" i="2"/>
  <c r="CS180" i="2"/>
  <c r="CS181" i="2"/>
  <c r="CR181" i="2"/>
  <c r="CP181" i="2"/>
  <c r="CK181" i="2"/>
  <c r="CI181" i="2"/>
  <c r="CP173" i="2"/>
  <c r="CR173" i="2"/>
  <c r="CP174" i="2"/>
  <c r="CS173" i="2"/>
  <c r="CQ174" i="2"/>
  <c r="CR174" i="2"/>
  <c r="CP175" i="2"/>
  <c r="CS174" i="2"/>
  <c r="CQ175" i="2"/>
  <c r="CR175" i="2"/>
  <c r="CP176" i="2"/>
  <c r="CS175" i="2"/>
  <c r="CQ176" i="2"/>
  <c r="CR176" i="2"/>
  <c r="CP177" i="2"/>
  <c r="CS176" i="2"/>
  <c r="CQ177" i="2"/>
  <c r="CR177" i="2"/>
  <c r="CQ178" i="2"/>
  <c r="CS177" i="2"/>
  <c r="CS178" i="2"/>
  <c r="CR178" i="2"/>
  <c r="CP178" i="2"/>
  <c r="CK178" i="2"/>
  <c r="CH178" i="2"/>
  <c r="CJ178" i="2"/>
  <c r="CI178" i="2"/>
  <c r="CP166" i="2"/>
  <c r="CR166" i="2"/>
  <c r="CP167" i="2"/>
  <c r="CS166" i="2"/>
  <c r="CQ167" i="2"/>
  <c r="CR167" i="2"/>
  <c r="CP168" i="2"/>
  <c r="CS167" i="2"/>
  <c r="CQ168" i="2"/>
  <c r="CR168" i="2"/>
  <c r="CP169" i="2"/>
  <c r="CS168" i="2"/>
  <c r="CQ169" i="2"/>
  <c r="CR169" i="2"/>
  <c r="CP170" i="2"/>
  <c r="CS169" i="2"/>
  <c r="CQ170" i="2"/>
  <c r="CR170" i="2"/>
  <c r="CQ171" i="2"/>
  <c r="CS170" i="2"/>
  <c r="CS171" i="2"/>
  <c r="CR171" i="2"/>
  <c r="CP171" i="2"/>
  <c r="CK171" i="2"/>
  <c r="CH171" i="2"/>
  <c r="CJ171" i="2"/>
  <c r="CI171" i="2"/>
  <c r="CP159" i="2"/>
  <c r="CR159" i="2"/>
  <c r="CP160" i="2"/>
  <c r="CS159" i="2"/>
  <c r="CQ160" i="2"/>
  <c r="CR160" i="2"/>
  <c r="CP161" i="2"/>
  <c r="CS160" i="2"/>
  <c r="CQ161" i="2"/>
  <c r="CR161" i="2"/>
  <c r="CP162" i="2"/>
  <c r="CS161" i="2"/>
  <c r="CQ162" i="2"/>
  <c r="CR162" i="2"/>
  <c r="CP163" i="2"/>
  <c r="CS162" i="2"/>
  <c r="CQ163" i="2"/>
  <c r="CR163" i="2"/>
  <c r="CQ164" i="2"/>
  <c r="CS163" i="2"/>
  <c r="CS164" i="2"/>
  <c r="CR164" i="2"/>
  <c r="CP164" i="2"/>
  <c r="CK164" i="2"/>
  <c r="CH164" i="2"/>
  <c r="CJ164" i="2"/>
  <c r="CI164" i="2"/>
  <c r="CP152" i="2"/>
  <c r="CR152" i="2"/>
  <c r="CP153" i="2"/>
  <c r="CS152" i="2"/>
  <c r="CQ153" i="2"/>
  <c r="CR153" i="2"/>
  <c r="CP154" i="2"/>
  <c r="CS153" i="2"/>
  <c r="CQ154" i="2"/>
  <c r="CR154" i="2"/>
  <c r="CP155" i="2"/>
  <c r="CS154" i="2"/>
  <c r="CQ155" i="2"/>
  <c r="CR155" i="2"/>
  <c r="CP156" i="2"/>
  <c r="CS155" i="2"/>
  <c r="CQ156" i="2"/>
  <c r="CR156" i="2"/>
  <c r="CQ157" i="2"/>
  <c r="CS156" i="2"/>
  <c r="CS157" i="2"/>
  <c r="CR157" i="2"/>
  <c r="CP157" i="2"/>
  <c r="CK157" i="2"/>
  <c r="CH157" i="2"/>
  <c r="CJ157" i="2"/>
  <c r="CI157" i="2"/>
  <c r="BZ180" i="2"/>
  <c r="CB180" i="2"/>
  <c r="CA181" i="2"/>
  <c r="CC180" i="2"/>
  <c r="CC181" i="2"/>
  <c r="CB181" i="2"/>
  <c r="BZ181" i="2"/>
  <c r="BU181" i="2"/>
  <c r="BS181" i="2"/>
  <c r="BZ173" i="2"/>
  <c r="CB173" i="2"/>
  <c r="BZ174" i="2"/>
  <c r="CC173" i="2"/>
  <c r="CA174" i="2"/>
  <c r="CB174" i="2"/>
  <c r="BZ175" i="2"/>
  <c r="CC174" i="2"/>
  <c r="CA175" i="2"/>
  <c r="CB175" i="2"/>
  <c r="BZ176" i="2"/>
  <c r="CC175" i="2"/>
  <c r="CA176" i="2"/>
  <c r="CB176" i="2"/>
  <c r="BZ177" i="2"/>
  <c r="CC176" i="2"/>
  <c r="CA177" i="2"/>
  <c r="CB177" i="2"/>
  <c r="CA178" i="2"/>
  <c r="CC177" i="2"/>
  <c r="CC178" i="2"/>
  <c r="CB178" i="2"/>
  <c r="BZ178" i="2"/>
  <c r="BU178" i="2"/>
  <c r="BR178" i="2"/>
  <c r="BT178" i="2"/>
  <c r="BS178" i="2"/>
  <c r="BZ166" i="2"/>
  <c r="CB166" i="2"/>
  <c r="BZ167" i="2"/>
  <c r="CC166" i="2"/>
  <c r="CA167" i="2"/>
  <c r="CB167" i="2"/>
  <c r="BZ168" i="2"/>
  <c r="CC167" i="2"/>
  <c r="CA168" i="2"/>
  <c r="CB168" i="2"/>
  <c r="BZ169" i="2"/>
  <c r="CC168" i="2"/>
  <c r="CA169" i="2"/>
  <c r="CB169" i="2"/>
  <c r="BZ170" i="2"/>
  <c r="CC169" i="2"/>
  <c r="CA170" i="2"/>
  <c r="CB170" i="2"/>
  <c r="CA171" i="2"/>
  <c r="CC170" i="2"/>
  <c r="CC171" i="2"/>
  <c r="CB171" i="2"/>
  <c r="BZ171" i="2"/>
  <c r="BU171" i="2"/>
  <c r="BR171" i="2"/>
  <c r="BT171" i="2"/>
  <c r="BS171" i="2"/>
  <c r="BZ159" i="2"/>
  <c r="CB159" i="2"/>
  <c r="BZ160" i="2"/>
  <c r="CC159" i="2"/>
  <c r="CA160" i="2"/>
  <c r="CB160" i="2"/>
  <c r="BZ161" i="2"/>
  <c r="CC160" i="2"/>
  <c r="CA161" i="2"/>
  <c r="CB161" i="2"/>
  <c r="BZ162" i="2"/>
  <c r="CC161" i="2"/>
  <c r="CA162" i="2"/>
  <c r="CB162" i="2"/>
  <c r="BZ163" i="2"/>
  <c r="CC162" i="2"/>
  <c r="CA163" i="2"/>
  <c r="CB163" i="2"/>
  <c r="CA164" i="2"/>
  <c r="CC163" i="2"/>
  <c r="CC164" i="2"/>
  <c r="CB164" i="2"/>
  <c r="BZ164" i="2"/>
  <c r="BU164" i="2"/>
  <c r="BR164" i="2"/>
  <c r="BT164" i="2"/>
  <c r="BS164" i="2"/>
  <c r="BZ152" i="2"/>
  <c r="CB152" i="2"/>
  <c r="BZ153" i="2"/>
  <c r="CC152" i="2"/>
  <c r="CA153" i="2"/>
  <c r="CB153" i="2"/>
  <c r="BZ154" i="2"/>
  <c r="CC153" i="2"/>
  <c r="CA154" i="2"/>
  <c r="CB154" i="2"/>
  <c r="BZ155" i="2"/>
  <c r="CC154" i="2"/>
  <c r="CA155" i="2"/>
  <c r="CB155" i="2"/>
  <c r="BZ156" i="2"/>
  <c r="CC155" i="2"/>
  <c r="CA156" i="2"/>
  <c r="CB156" i="2"/>
  <c r="CA157" i="2"/>
  <c r="CC156" i="2"/>
  <c r="CC157" i="2"/>
  <c r="CB157" i="2"/>
  <c r="BZ157" i="2"/>
  <c r="BU157" i="2"/>
  <c r="BR157" i="2"/>
  <c r="BT157" i="2"/>
  <c r="BS157" i="2"/>
  <c r="BJ180" i="2"/>
  <c r="BL180" i="2"/>
  <c r="BK181" i="2"/>
  <c r="BM180" i="2"/>
  <c r="BM181" i="2"/>
  <c r="BL181" i="2"/>
  <c r="BJ181" i="2"/>
  <c r="BE181" i="2"/>
  <c r="BC181" i="2"/>
  <c r="BJ173" i="2"/>
  <c r="BL173" i="2"/>
  <c r="BJ174" i="2"/>
  <c r="BM173" i="2"/>
  <c r="BK174" i="2"/>
  <c r="BL174" i="2"/>
  <c r="BJ175" i="2"/>
  <c r="BM174" i="2"/>
  <c r="BK175" i="2"/>
  <c r="BL175" i="2"/>
  <c r="BJ176" i="2"/>
  <c r="BM175" i="2"/>
  <c r="BK176" i="2"/>
  <c r="BL176" i="2"/>
  <c r="BJ177" i="2"/>
  <c r="BM176" i="2"/>
  <c r="BK177" i="2"/>
  <c r="BL177" i="2"/>
  <c r="BK178" i="2"/>
  <c r="BM177" i="2"/>
  <c r="BM178" i="2"/>
  <c r="BL178" i="2"/>
  <c r="BJ178" i="2"/>
  <c r="BE178" i="2"/>
  <c r="BB178" i="2"/>
  <c r="BD178" i="2"/>
  <c r="BC178" i="2"/>
  <c r="BJ166" i="2"/>
  <c r="BL166" i="2"/>
  <c r="BJ167" i="2"/>
  <c r="BM166" i="2"/>
  <c r="BK167" i="2"/>
  <c r="BL167" i="2"/>
  <c r="BJ168" i="2"/>
  <c r="BM167" i="2"/>
  <c r="BK168" i="2"/>
  <c r="BL168" i="2"/>
  <c r="BJ169" i="2"/>
  <c r="BM168" i="2"/>
  <c r="BK169" i="2"/>
  <c r="BL169" i="2"/>
  <c r="BJ170" i="2"/>
  <c r="BM169" i="2"/>
  <c r="BK170" i="2"/>
  <c r="BL170" i="2"/>
  <c r="BK171" i="2"/>
  <c r="BM170" i="2"/>
  <c r="BM171" i="2"/>
  <c r="BL171" i="2"/>
  <c r="BJ171" i="2"/>
  <c r="BE171" i="2"/>
  <c r="BB171" i="2"/>
  <c r="BD171" i="2"/>
  <c r="BC171" i="2"/>
  <c r="BJ159" i="2"/>
  <c r="BL159" i="2"/>
  <c r="BJ160" i="2"/>
  <c r="BM159" i="2"/>
  <c r="BK160" i="2"/>
  <c r="BL160" i="2"/>
  <c r="BJ161" i="2"/>
  <c r="BM160" i="2"/>
  <c r="BK161" i="2"/>
  <c r="BL161" i="2"/>
  <c r="BJ162" i="2"/>
  <c r="BM161" i="2"/>
  <c r="BK162" i="2"/>
  <c r="BL162" i="2"/>
  <c r="BJ163" i="2"/>
  <c r="BM162" i="2"/>
  <c r="BK163" i="2"/>
  <c r="BL163" i="2"/>
  <c r="BK164" i="2"/>
  <c r="BM163" i="2"/>
  <c r="BM164" i="2"/>
  <c r="BL164" i="2"/>
  <c r="BJ164" i="2"/>
  <c r="BE164" i="2"/>
  <c r="BB164" i="2"/>
  <c r="BD164" i="2"/>
  <c r="BC164" i="2"/>
  <c r="BJ152" i="2"/>
  <c r="BL152" i="2"/>
  <c r="BJ153" i="2"/>
  <c r="BM152" i="2"/>
  <c r="BK153" i="2"/>
  <c r="BL153" i="2"/>
  <c r="BJ154" i="2"/>
  <c r="BM153" i="2"/>
  <c r="BK154" i="2"/>
  <c r="BL154" i="2"/>
  <c r="BJ155" i="2"/>
  <c r="BM154" i="2"/>
  <c r="BK155" i="2"/>
  <c r="BL155" i="2"/>
  <c r="BJ156" i="2"/>
  <c r="BM155" i="2"/>
  <c r="BK156" i="2"/>
  <c r="BL156" i="2"/>
  <c r="BK157" i="2"/>
  <c r="BM156" i="2"/>
  <c r="BM157" i="2"/>
  <c r="BL157" i="2"/>
  <c r="BJ157" i="2"/>
  <c r="BE157" i="2"/>
  <c r="BB157" i="2"/>
  <c r="BD157" i="2"/>
  <c r="BC157" i="2"/>
  <c r="AT180" i="2"/>
  <c r="AV180" i="2"/>
  <c r="AU181" i="2"/>
  <c r="AW180" i="2"/>
  <c r="AW181" i="2"/>
  <c r="AV181" i="2"/>
  <c r="AT181" i="2"/>
  <c r="AO181" i="2"/>
  <c r="AM181" i="2"/>
  <c r="AT173" i="2"/>
  <c r="AV173" i="2"/>
  <c r="AT174" i="2"/>
  <c r="AW173" i="2"/>
  <c r="AU174" i="2"/>
  <c r="AV174" i="2"/>
  <c r="AT175" i="2"/>
  <c r="AW174" i="2"/>
  <c r="AU175" i="2"/>
  <c r="AV175" i="2"/>
  <c r="AT176" i="2"/>
  <c r="AW175" i="2"/>
  <c r="AU176" i="2"/>
  <c r="AV176" i="2"/>
  <c r="AT177" i="2"/>
  <c r="AW176" i="2"/>
  <c r="AU177" i="2"/>
  <c r="AV177" i="2"/>
  <c r="AU178" i="2"/>
  <c r="AW177" i="2"/>
  <c r="AW178" i="2"/>
  <c r="AV178" i="2"/>
  <c r="AT178" i="2"/>
  <c r="AO178" i="2"/>
  <c r="AL178" i="2"/>
  <c r="AN178" i="2"/>
  <c r="AM178" i="2"/>
  <c r="AT166" i="2"/>
  <c r="AV166" i="2"/>
  <c r="AT167" i="2"/>
  <c r="AW166" i="2"/>
  <c r="AU167" i="2"/>
  <c r="AV167" i="2"/>
  <c r="AT168" i="2"/>
  <c r="AW167" i="2"/>
  <c r="AU168" i="2"/>
  <c r="AV168" i="2"/>
  <c r="AT169" i="2"/>
  <c r="AW168" i="2"/>
  <c r="AU169" i="2"/>
  <c r="AV169" i="2"/>
  <c r="AT170" i="2"/>
  <c r="AW169" i="2"/>
  <c r="AU170" i="2"/>
  <c r="AV170" i="2"/>
  <c r="AU171" i="2"/>
  <c r="AW170" i="2"/>
  <c r="AW171" i="2"/>
  <c r="AV171" i="2"/>
  <c r="AT171" i="2"/>
  <c r="AO171" i="2"/>
  <c r="AL171" i="2"/>
  <c r="AN171" i="2"/>
  <c r="AM171" i="2"/>
  <c r="AT159" i="2"/>
  <c r="AV159" i="2"/>
  <c r="AT160" i="2"/>
  <c r="AW159" i="2"/>
  <c r="AU160" i="2"/>
  <c r="AV160" i="2"/>
  <c r="AT161" i="2"/>
  <c r="AW160" i="2"/>
  <c r="AU161" i="2"/>
  <c r="AV161" i="2"/>
  <c r="AT162" i="2"/>
  <c r="AW161" i="2"/>
  <c r="AU162" i="2"/>
  <c r="AV162" i="2"/>
  <c r="AT163" i="2"/>
  <c r="AW162" i="2"/>
  <c r="AU163" i="2"/>
  <c r="AV163" i="2"/>
  <c r="AU164" i="2"/>
  <c r="AW163" i="2"/>
  <c r="AW164" i="2"/>
  <c r="AV164" i="2"/>
  <c r="AT164" i="2"/>
  <c r="AO164" i="2"/>
  <c r="AL164" i="2"/>
  <c r="AN164" i="2"/>
  <c r="AM164" i="2"/>
  <c r="AT152" i="2"/>
  <c r="AV152" i="2"/>
  <c r="AT153" i="2"/>
  <c r="AW152" i="2"/>
  <c r="AU153" i="2"/>
  <c r="AV153" i="2"/>
  <c r="AT154" i="2"/>
  <c r="AW153" i="2"/>
  <c r="AU154" i="2"/>
  <c r="AV154" i="2"/>
  <c r="AT155" i="2"/>
  <c r="AW154" i="2"/>
  <c r="AU155" i="2"/>
  <c r="AV155" i="2"/>
  <c r="AT156" i="2"/>
  <c r="AW155" i="2"/>
  <c r="AU156" i="2"/>
  <c r="AV156" i="2"/>
  <c r="AU157" i="2"/>
  <c r="AW156" i="2"/>
  <c r="AW157" i="2"/>
  <c r="AV157" i="2"/>
  <c r="AT157" i="2"/>
  <c r="AO157" i="2"/>
  <c r="AL157" i="2"/>
  <c r="AN157" i="2"/>
  <c r="AM157" i="2"/>
  <c r="AD180" i="2"/>
  <c r="AF180" i="2"/>
  <c r="AE181" i="2"/>
  <c r="AG180" i="2"/>
  <c r="AG181" i="2"/>
  <c r="AF181" i="2"/>
  <c r="AD181" i="2"/>
  <c r="Y181" i="2"/>
  <c r="W181" i="2"/>
  <c r="AD173" i="2"/>
  <c r="AF173" i="2"/>
  <c r="AD174" i="2"/>
  <c r="AG173" i="2"/>
  <c r="AE174" i="2"/>
  <c r="AF174" i="2"/>
  <c r="AD175" i="2"/>
  <c r="AG174" i="2"/>
  <c r="AE175" i="2"/>
  <c r="AF175" i="2"/>
  <c r="AD176" i="2"/>
  <c r="AG175" i="2"/>
  <c r="AE176" i="2"/>
  <c r="AF176" i="2"/>
  <c r="AD177" i="2"/>
  <c r="AG176" i="2"/>
  <c r="AE177" i="2"/>
  <c r="AF177" i="2"/>
  <c r="AE178" i="2"/>
  <c r="AG177" i="2"/>
  <c r="AG178" i="2"/>
  <c r="AF178" i="2"/>
  <c r="AD178" i="2"/>
  <c r="Y178" i="2"/>
  <c r="V178" i="2"/>
  <c r="X178" i="2"/>
  <c r="W178" i="2"/>
  <c r="AD166" i="2"/>
  <c r="AF166" i="2"/>
  <c r="AD167" i="2"/>
  <c r="AG166" i="2"/>
  <c r="AE167" i="2"/>
  <c r="AF167" i="2"/>
  <c r="AD168" i="2"/>
  <c r="AG167" i="2"/>
  <c r="AE168" i="2"/>
  <c r="AF168" i="2"/>
  <c r="AD169" i="2"/>
  <c r="AG168" i="2"/>
  <c r="AE169" i="2"/>
  <c r="AF169" i="2"/>
  <c r="AD170" i="2"/>
  <c r="AG169" i="2"/>
  <c r="AE170" i="2"/>
  <c r="AF170" i="2"/>
  <c r="AE171" i="2"/>
  <c r="AG170" i="2"/>
  <c r="AG171" i="2"/>
  <c r="AF171" i="2"/>
  <c r="AD171" i="2"/>
  <c r="Y171" i="2"/>
  <c r="V171" i="2"/>
  <c r="X171" i="2"/>
  <c r="W171" i="2"/>
  <c r="AD159" i="2"/>
  <c r="AF159" i="2"/>
  <c r="AD160" i="2"/>
  <c r="AG159" i="2"/>
  <c r="AE160" i="2"/>
  <c r="AF160" i="2"/>
  <c r="AD161" i="2"/>
  <c r="AG160" i="2"/>
  <c r="AE161" i="2"/>
  <c r="AF161" i="2"/>
  <c r="AD162" i="2"/>
  <c r="AG161" i="2"/>
  <c r="AE162" i="2"/>
  <c r="AF162" i="2"/>
  <c r="AD163" i="2"/>
  <c r="AG162" i="2"/>
  <c r="AE163" i="2"/>
  <c r="AF163" i="2"/>
  <c r="AE164" i="2"/>
  <c r="AG163" i="2"/>
  <c r="AG164" i="2"/>
  <c r="AF164" i="2"/>
  <c r="AD164" i="2"/>
  <c r="Y164" i="2"/>
  <c r="V164" i="2"/>
  <c r="X164" i="2"/>
  <c r="W164" i="2"/>
  <c r="AD152" i="2"/>
  <c r="AF152" i="2"/>
  <c r="AD153" i="2"/>
  <c r="AG152" i="2"/>
  <c r="AE153" i="2"/>
  <c r="AF153" i="2"/>
  <c r="AD154" i="2"/>
  <c r="AG153" i="2"/>
  <c r="AE154" i="2"/>
  <c r="AF154" i="2"/>
  <c r="AD155" i="2"/>
  <c r="AG154" i="2"/>
  <c r="AE155" i="2"/>
  <c r="AF155" i="2"/>
  <c r="AD156" i="2"/>
  <c r="AG155" i="2"/>
  <c r="AE156" i="2"/>
  <c r="AF156" i="2"/>
  <c r="AE157" i="2"/>
  <c r="AG156" i="2"/>
  <c r="AG157" i="2"/>
  <c r="AF157" i="2"/>
  <c r="AD157" i="2"/>
  <c r="Y157" i="2"/>
  <c r="V157" i="2"/>
  <c r="X157" i="2"/>
  <c r="W157" i="2"/>
  <c r="N177" i="2"/>
  <c r="N176" i="2"/>
  <c r="N175" i="2"/>
  <c r="N174" i="2"/>
  <c r="N170" i="2"/>
  <c r="N169" i="2"/>
  <c r="N168" i="2"/>
  <c r="N167" i="2"/>
  <c r="N163" i="2"/>
  <c r="N162" i="2"/>
  <c r="N161" i="2"/>
  <c r="N160" i="2"/>
  <c r="N156" i="2"/>
  <c r="N155" i="2"/>
  <c r="N154" i="2"/>
  <c r="N153" i="2"/>
  <c r="BD148" i="2"/>
  <c r="AN148" i="2"/>
  <c r="X148" i="2"/>
  <c r="H148" i="2"/>
  <c r="M203" i="2"/>
  <c r="L203" i="2"/>
  <c r="J203" i="2"/>
  <c r="C203" i="2"/>
  <c r="N180" i="2"/>
  <c r="P180" i="2"/>
  <c r="O181" i="2"/>
  <c r="Q180" i="2"/>
  <c r="Q181" i="2"/>
  <c r="P181" i="2"/>
  <c r="N181" i="2"/>
  <c r="I181" i="2"/>
  <c r="G181" i="2"/>
  <c r="N173" i="2"/>
  <c r="P173" i="2"/>
  <c r="Q173" i="2"/>
  <c r="O174" i="2"/>
  <c r="P174" i="2"/>
  <c r="Q174" i="2"/>
  <c r="O175" i="2"/>
  <c r="P175" i="2"/>
  <c r="Q175" i="2"/>
  <c r="O176" i="2"/>
  <c r="P176" i="2"/>
  <c r="Q176" i="2"/>
  <c r="O177" i="2"/>
  <c r="P177" i="2"/>
  <c r="O178" i="2"/>
  <c r="Q177" i="2"/>
  <c r="Q178" i="2"/>
  <c r="P178" i="2"/>
  <c r="N178" i="2"/>
  <c r="I178" i="2"/>
  <c r="F178" i="2"/>
  <c r="H178" i="2"/>
  <c r="G178" i="2"/>
  <c r="N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O171" i="2"/>
  <c r="Q170" i="2"/>
  <c r="Q171" i="2"/>
  <c r="P171" i="2"/>
  <c r="N171" i="2"/>
  <c r="I171" i="2"/>
  <c r="F171" i="2"/>
  <c r="H171" i="2"/>
  <c r="G171" i="2"/>
  <c r="N159" i="2"/>
  <c r="P159" i="2"/>
  <c r="Q159" i="2"/>
  <c r="O160" i="2"/>
  <c r="P160" i="2"/>
  <c r="Q160" i="2"/>
  <c r="O161" i="2"/>
  <c r="P161" i="2"/>
  <c r="Q161" i="2"/>
  <c r="O162" i="2"/>
  <c r="P162" i="2"/>
  <c r="Q162" i="2"/>
  <c r="O163" i="2"/>
  <c r="P163" i="2"/>
  <c r="O164" i="2"/>
  <c r="Q163" i="2"/>
  <c r="Q164" i="2"/>
  <c r="P164" i="2"/>
  <c r="N164" i="2"/>
  <c r="I164" i="2"/>
  <c r="F164" i="2"/>
  <c r="H164" i="2"/>
  <c r="G164" i="2"/>
  <c r="N152" i="2"/>
  <c r="P152" i="2"/>
  <c r="Q152" i="2"/>
  <c r="O153" i="2"/>
  <c r="P153" i="2"/>
  <c r="Q153" i="2"/>
  <c r="O154" i="2"/>
  <c r="P154" i="2"/>
  <c r="Q154" i="2"/>
  <c r="O155" i="2"/>
  <c r="P155" i="2"/>
  <c r="Q155" i="2"/>
  <c r="O156" i="2"/>
  <c r="P156" i="2"/>
  <c r="O157" i="2"/>
  <c r="Q156" i="2"/>
  <c r="Q157" i="2"/>
  <c r="P157" i="2"/>
  <c r="N157" i="2"/>
  <c r="I157" i="2"/>
  <c r="F157" i="2"/>
  <c r="H157" i="2"/>
  <c r="G157" i="2"/>
  <c r="M139" i="2"/>
  <c r="L139" i="2"/>
  <c r="J139" i="2"/>
  <c r="J378" i="7"/>
  <c r="K378" i="7"/>
  <c r="L378" i="7"/>
  <c r="J381" i="7"/>
  <c r="M378" i="7"/>
  <c r="K381" i="7"/>
  <c r="L381" i="7"/>
  <c r="J382" i="7"/>
  <c r="M381" i="7"/>
  <c r="K382" i="7"/>
  <c r="L382" i="7"/>
  <c r="J383" i="7"/>
  <c r="M382" i="7"/>
  <c r="K383" i="7"/>
  <c r="L383" i="7"/>
  <c r="J384" i="7"/>
  <c r="M383" i="7"/>
  <c r="K384" i="7"/>
  <c r="L384" i="7"/>
  <c r="M384" i="7"/>
  <c r="M385" i="7"/>
  <c r="J379" i="7"/>
  <c r="K379" i="7"/>
  <c r="L379" i="7"/>
  <c r="J380" i="7"/>
  <c r="M379" i="7"/>
  <c r="K380" i="7"/>
  <c r="L380" i="7"/>
  <c r="L385" i="7"/>
  <c r="J385" i="7"/>
  <c r="C385" i="7"/>
  <c r="D310" i="7"/>
  <c r="D311" i="7"/>
  <c r="M308" i="7"/>
  <c r="L308" i="7"/>
  <c r="J308" i="7"/>
  <c r="C308" i="7"/>
  <c r="EF163" i="7"/>
  <c r="DP163" i="7"/>
  <c r="CZ163" i="7"/>
  <c r="CJ163" i="7"/>
  <c r="BT163" i="7"/>
  <c r="BD163" i="7"/>
  <c r="AN163" i="7"/>
  <c r="X163" i="7"/>
  <c r="H163" i="7"/>
  <c r="D156" i="7"/>
  <c r="D157" i="7"/>
  <c r="M154" i="7"/>
  <c r="L154" i="7"/>
  <c r="J154" i="7"/>
  <c r="P111" i="7"/>
  <c r="N111" i="7"/>
  <c r="L111" i="7"/>
  <c r="I111" i="7"/>
  <c r="F111" i="7"/>
  <c r="H111" i="7"/>
  <c r="G111" i="7"/>
  <c r="BT317" i="7"/>
  <c r="M30" i="7"/>
  <c r="M380" i="7"/>
  <c r="M28" i="7"/>
  <c r="L26" i="7"/>
  <c r="L27" i="7"/>
  <c r="M26" i="7"/>
  <c r="V24" i="7"/>
  <c r="V25" i="7"/>
  <c r="V22" i="7"/>
  <c r="V21" i="7"/>
  <c r="BD317" i="7"/>
  <c r="M21" i="7"/>
  <c r="U19" i="7"/>
  <c r="V19" i="7"/>
  <c r="T19" i="7"/>
  <c r="M19" i="7"/>
  <c r="L19" i="7"/>
  <c r="U18" i="7"/>
  <c r="V18" i="7"/>
  <c r="T18" i="7"/>
  <c r="L17" i="7"/>
  <c r="L18" i="7"/>
  <c r="V17" i="7"/>
  <c r="U17" i="7"/>
  <c r="M17" i="7"/>
  <c r="V14" i="7"/>
  <c r="EF317" i="7"/>
  <c r="V12" i="7"/>
  <c r="DP317" i="7"/>
  <c r="S12" i="7"/>
  <c r="CZ317" i="7"/>
  <c r="Q12" i="7"/>
  <c r="CJ317" i="7"/>
  <c r="O12" i="7"/>
  <c r="AN317" i="7"/>
  <c r="M12" i="7"/>
  <c r="X317" i="7"/>
  <c r="K12" i="7"/>
  <c r="H317" i="7"/>
  <c r="J12" i="7"/>
  <c r="I12" i="7"/>
  <c r="V10" i="7"/>
  <c r="S10" i="7"/>
  <c r="Q10" i="7"/>
  <c r="O10" i="7"/>
  <c r="M10" i="7"/>
  <c r="L10" i="7"/>
  <c r="K10" i="7"/>
  <c r="I10" i="7"/>
  <c r="T8" i="7"/>
  <c r="T9" i="7"/>
  <c r="R8" i="7"/>
  <c r="R9" i="7"/>
  <c r="P8" i="7"/>
  <c r="P9" i="7"/>
  <c r="N8" i="7"/>
  <c r="N9" i="7"/>
  <c r="L8" i="7"/>
  <c r="L9" i="7"/>
  <c r="H9" i="7"/>
  <c r="U8" i="7"/>
  <c r="S8" i="7"/>
  <c r="Q8" i="7"/>
  <c r="O8" i="7"/>
  <c r="M8" i="7"/>
  <c r="K8" i="7"/>
  <c r="I8" i="7"/>
  <c r="C154" i="7"/>
  <c r="F7" i="7"/>
  <c r="T6" i="7"/>
  <c r="R6" i="7"/>
  <c r="P6" i="7"/>
  <c r="N6" i="7"/>
  <c r="L6" i="7"/>
  <c r="J6" i="7"/>
  <c r="H6" i="7"/>
  <c r="T5" i="7"/>
  <c r="R5" i="7"/>
  <c r="P5" i="7"/>
  <c r="N5" i="7"/>
  <c r="L5" i="7"/>
  <c r="J5" i="7"/>
  <c r="H5" i="7"/>
  <c r="Q187" i="7"/>
  <c r="P187" i="7"/>
  <c r="C231" i="7"/>
  <c r="J231" i="7"/>
  <c r="L231" i="7"/>
  <c r="M231" i="7"/>
  <c r="D233" i="7"/>
  <c r="D234" i="7"/>
  <c r="H240" i="7"/>
  <c r="X240" i="7"/>
  <c r="AN240" i="7"/>
  <c r="BD240" i="7"/>
  <c r="BT240" i="7"/>
  <c r="CJ240" i="7"/>
  <c r="CZ240" i="7"/>
  <c r="DP240" i="7"/>
  <c r="EF240" i="7"/>
  <c r="G187" i="7"/>
  <c r="F187" i="7"/>
  <c r="H187" i="7"/>
  <c r="I187" i="7"/>
  <c r="L187" i="7"/>
  <c r="N187" i="7"/>
  <c r="J325" i="2"/>
  <c r="J326" i="2"/>
  <c r="L19" i="2"/>
  <c r="J324" i="2"/>
  <c r="K324" i="2"/>
  <c r="L324" i="2"/>
  <c r="J327" i="2"/>
  <c r="M324" i="2"/>
  <c r="K327" i="2"/>
  <c r="L327" i="2"/>
  <c r="J328" i="2"/>
  <c r="M327" i="2"/>
  <c r="K328" i="2"/>
  <c r="L328" i="2"/>
  <c r="J329" i="2"/>
  <c r="M328" i="2"/>
  <c r="K329" i="2"/>
  <c r="L329" i="2"/>
  <c r="K325" i="2"/>
  <c r="L325" i="2"/>
  <c r="H331" i="2"/>
  <c r="G331" i="2"/>
  <c r="C331" i="2"/>
  <c r="J330" i="2"/>
  <c r="M329" i="2"/>
  <c r="K330" i="2"/>
  <c r="L330" i="2"/>
  <c r="M330" i="2"/>
  <c r="V10" i="2"/>
  <c r="S10" i="2"/>
  <c r="Q10" i="2"/>
  <c r="O10" i="2"/>
  <c r="M325" i="2"/>
  <c r="K326" i="2"/>
  <c r="L326" i="2"/>
  <c r="M326" i="2"/>
  <c r="M28" i="2"/>
  <c r="M19" i="2"/>
  <c r="M10" i="2"/>
  <c r="I10" i="2"/>
  <c r="T6" i="2"/>
  <c r="R6" i="2"/>
  <c r="P6" i="2"/>
  <c r="N6" i="2"/>
  <c r="L6" i="2"/>
  <c r="J6" i="2"/>
  <c r="L5" i="2"/>
  <c r="J5" i="2"/>
  <c r="L26" i="2"/>
  <c r="L27" i="2"/>
  <c r="L17" i="2"/>
  <c r="L18" i="2"/>
  <c r="T8" i="2"/>
  <c r="T9" i="2"/>
  <c r="R8" i="2"/>
  <c r="R9" i="2"/>
  <c r="P8" i="2"/>
  <c r="P9" i="2"/>
  <c r="N8" i="2"/>
  <c r="N9" i="2"/>
  <c r="L8" i="2"/>
  <c r="L9" i="2"/>
  <c r="J8" i="2"/>
  <c r="J9" i="2"/>
  <c r="H8" i="2"/>
  <c r="H9" i="2"/>
  <c r="H5" i="2"/>
  <c r="H6" i="2"/>
  <c r="F331" i="2"/>
  <c r="D333" i="2"/>
  <c r="D334" i="2"/>
  <c r="F8" i="2"/>
  <c r="M331" i="2"/>
  <c r="L331" i="2"/>
  <c r="J331" i="2"/>
  <c r="I167" i="9"/>
  <c r="H167" i="9"/>
  <c r="G167" i="9"/>
  <c r="N180" i="9"/>
  <c r="P180" i="9"/>
  <c r="N181" i="9"/>
  <c r="Q180" i="9"/>
  <c r="O181" i="9"/>
  <c r="P181" i="9"/>
  <c r="N182" i="9"/>
  <c r="Q181" i="9"/>
  <c r="O182" i="9"/>
  <c r="P182" i="9"/>
  <c r="N183" i="9"/>
  <c r="Q182" i="9"/>
  <c r="O183" i="9"/>
  <c r="P183" i="9"/>
  <c r="N184" i="9"/>
  <c r="Q183" i="9"/>
  <c r="O184" i="9"/>
  <c r="P184" i="9"/>
  <c r="N185" i="9"/>
  <c r="Q184" i="9"/>
  <c r="O185" i="9"/>
  <c r="P185" i="9"/>
  <c r="N186" i="9"/>
  <c r="Q185" i="9"/>
  <c r="O186" i="9"/>
  <c r="P186" i="9"/>
  <c r="N187" i="9"/>
  <c r="Q186" i="9"/>
  <c r="O187" i="9"/>
  <c r="P187" i="9"/>
  <c r="N188" i="9"/>
  <c r="Q187" i="9"/>
  <c r="O188" i="9"/>
  <c r="P188" i="9"/>
  <c r="N189" i="9"/>
  <c r="Q188" i="9"/>
  <c r="O189" i="9"/>
  <c r="P189" i="9"/>
  <c r="Q189" i="9"/>
  <c r="Q190" i="9"/>
  <c r="U24" i="9"/>
  <c r="U25" i="9"/>
  <c r="U22" i="9"/>
  <c r="U21" i="9"/>
  <c r="U19" i="9"/>
  <c r="U18" i="9"/>
  <c r="T22" i="9"/>
  <c r="T21" i="9"/>
  <c r="T19" i="9"/>
  <c r="T18" i="9"/>
  <c r="U17" i="9"/>
  <c r="U8" i="9"/>
  <c r="Q8" i="9"/>
  <c r="O8" i="9"/>
  <c r="K8" i="9"/>
  <c r="I8" i="9"/>
  <c r="O177" i="9"/>
  <c r="O190" i="9"/>
  <c r="P190" i="9"/>
  <c r="H176" i="9"/>
  <c r="F167" i="9"/>
  <c r="D169" i="9"/>
  <c r="D170" i="9"/>
  <c r="K145" i="9"/>
  <c r="L145" i="9"/>
  <c r="M145" i="9"/>
  <c r="K146" i="9"/>
  <c r="L146" i="9"/>
  <c r="M146" i="9"/>
  <c r="K147" i="9"/>
  <c r="L147" i="9"/>
  <c r="M147" i="9"/>
  <c r="K148" i="9"/>
  <c r="L148" i="9"/>
  <c r="M148" i="9"/>
  <c r="K149" i="9"/>
  <c r="L149" i="9"/>
  <c r="M149" i="9"/>
  <c r="K150" i="9"/>
  <c r="L150" i="9"/>
  <c r="M150" i="9"/>
  <c r="K151" i="9"/>
  <c r="L151" i="9"/>
  <c r="M151" i="9"/>
  <c r="K152" i="9"/>
  <c r="L152" i="9"/>
  <c r="K157" i="9"/>
  <c r="L157" i="9"/>
  <c r="M157" i="9"/>
  <c r="K158" i="9"/>
  <c r="L158" i="9"/>
  <c r="M158" i="9"/>
  <c r="K119" i="9"/>
  <c r="L119" i="9"/>
  <c r="M119" i="9"/>
  <c r="K120" i="9"/>
  <c r="L120" i="9"/>
  <c r="M120" i="9"/>
  <c r="K121" i="9"/>
  <c r="L121" i="9"/>
  <c r="M121" i="9"/>
  <c r="K123" i="9"/>
  <c r="L123" i="9"/>
  <c r="M123" i="9"/>
  <c r="K124" i="9"/>
  <c r="L124" i="9"/>
  <c r="M124" i="9"/>
  <c r="K125" i="9"/>
  <c r="L125" i="9"/>
  <c r="M125" i="9"/>
  <c r="K130" i="9"/>
  <c r="L130" i="9"/>
  <c r="M130" i="9"/>
  <c r="K131" i="9"/>
  <c r="L131" i="9"/>
  <c r="M131" i="9"/>
  <c r="K134" i="9"/>
  <c r="L134" i="9"/>
  <c r="M134" i="9"/>
  <c r="K135" i="9"/>
  <c r="L135" i="9"/>
  <c r="M135" i="9"/>
  <c r="K136" i="9"/>
  <c r="L136" i="9"/>
  <c r="M136" i="9"/>
  <c r="K137" i="9"/>
  <c r="L137" i="9"/>
  <c r="M137" i="9"/>
  <c r="K138" i="9"/>
  <c r="L138" i="9"/>
  <c r="M138" i="9"/>
  <c r="K139" i="9"/>
  <c r="L139" i="9"/>
  <c r="M139" i="9"/>
  <c r="K140" i="9"/>
  <c r="L140" i="9"/>
  <c r="M140" i="9"/>
  <c r="K141" i="9"/>
  <c r="L141" i="9"/>
  <c r="M141" i="9"/>
  <c r="K142" i="9"/>
  <c r="L142" i="9"/>
  <c r="M142" i="9"/>
  <c r="M152" i="9"/>
  <c r="K153" i="9"/>
  <c r="L153" i="9"/>
  <c r="M153" i="9"/>
  <c r="J166" i="9"/>
  <c r="K166" i="9"/>
  <c r="L166" i="9"/>
  <c r="M166" i="9"/>
  <c r="L167" i="9"/>
  <c r="K190" i="9"/>
  <c r="C197" i="9"/>
  <c r="N190" i="9"/>
  <c r="L190" i="9"/>
  <c r="I190" i="9"/>
  <c r="F190" i="9"/>
  <c r="H190" i="9"/>
  <c r="G190" i="9"/>
  <c r="J167" i="9"/>
  <c r="C167" i="9"/>
  <c r="Q258" i="9"/>
  <c r="P200" i="9"/>
  <c r="P258" i="9"/>
  <c r="O258" i="9"/>
  <c r="H258" i="9"/>
  <c r="G258" i="9"/>
  <c r="T6" i="9"/>
  <c r="T5" i="9"/>
  <c r="P6" i="9"/>
  <c r="P5" i="9"/>
  <c r="N6" i="9"/>
  <c r="N5" i="9"/>
  <c r="J6" i="9"/>
  <c r="J5" i="9"/>
  <c r="C258" i="9"/>
  <c r="J200" i="9"/>
  <c r="R200" i="9"/>
  <c r="R258" i="9"/>
  <c r="L200" i="9"/>
  <c r="M200" i="9"/>
  <c r="K201" i="9"/>
  <c r="L201" i="9"/>
  <c r="M201" i="9"/>
  <c r="K202" i="9"/>
  <c r="L202" i="9"/>
  <c r="M202" i="9"/>
  <c r="N202" i="9"/>
  <c r="K203" i="9"/>
  <c r="L203" i="9"/>
  <c r="M203" i="9"/>
  <c r="N203" i="9"/>
  <c r="K204" i="9"/>
  <c r="L204" i="9"/>
  <c r="M204" i="9"/>
  <c r="N204" i="9"/>
  <c r="K205" i="9"/>
  <c r="L205" i="9"/>
  <c r="M205" i="9"/>
  <c r="N205" i="9"/>
  <c r="K206" i="9"/>
  <c r="L206" i="9"/>
  <c r="M206" i="9"/>
  <c r="N206" i="9"/>
  <c r="K207" i="9"/>
  <c r="L207" i="9"/>
  <c r="M207" i="9"/>
  <c r="N207" i="9"/>
  <c r="K208" i="9"/>
  <c r="L208" i="9"/>
  <c r="M208" i="9"/>
  <c r="N208" i="9"/>
  <c r="K209" i="9"/>
  <c r="L209" i="9"/>
  <c r="M209" i="9"/>
  <c r="N209" i="9"/>
  <c r="K213" i="9"/>
  <c r="L213" i="9"/>
  <c r="M213" i="9"/>
  <c r="N213" i="9"/>
  <c r="K217" i="9"/>
  <c r="L217" i="9"/>
  <c r="M217" i="9"/>
  <c r="N217" i="9"/>
  <c r="K218" i="9"/>
  <c r="L218" i="9"/>
  <c r="M218" i="9"/>
  <c r="K219" i="9"/>
  <c r="L219" i="9"/>
  <c r="M219" i="9"/>
  <c r="N219" i="9"/>
  <c r="V12" i="9"/>
  <c r="V10" i="9"/>
  <c r="K220" i="9"/>
  <c r="L220" i="9"/>
  <c r="M220" i="9"/>
  <c r="N220" i="9"/>
  <c r="K223" i="9"/>
  <c r="L223" i="9"/>
  <c r="M223" i="9"/>
  <c r="N223" i="9"/>
  <c r="K224" i="9"/>
  <c r="L224" i="9"/>
  <c r="M224" i="9"/>
  <c r="N224" i="9"/>
  <c r="K234" i="9"/>
  <c r="L234" i="9"/>
  <c r="M234" i="9"/>
  <c r="N234" i="9"/>
  <c r="K235" i="9"/>
  <c r="L235" i="9"/>
  <c r="M235" i="9"/>
  <c r="N235" i="9"/>
  <c r="K245" i="9"/>
  <c r="L245" i="9"/>
  <c r="M245" i="9"/>
  <c r="N245" i="9"/>
  <c r="K246" i="9"/>
  <c r="L246" i="9"/>
  <c r="M246" i="9"/>
  <c r="N246" i="9"/>
  <c r="K247" i="9"/>
  <c r="L247" i="9"/>
  <c r="M247" i="9"/>
  <c r="N247" i="9"/>
  <c r="K250" i="9"/>
  <c r="L250" i="9"/>
  <c r="M250" i="9"/>
  <c r="N250" i="9"/>
  <c r="K251" i="9"/>
  <c r="L251" i="9"/>
  <c r="M251" i="9"/>
  <c r="N251" i="9"/>
  <c r="K252" i="9"/>
  <c r="L252" i="9"/>
  <c r="M252" i="9"/>
  <c r="N252" i="9"/>
  <c r="K253" i="9"/>
  <c r="L253" i="9"/>
  <c r="M253" i="9"/>
  <c r="N253" i="9"/>
  <c r="K254" i="9"/>
  <c r="L254" i="9"/>
  <c r="M254" i="9"/>
  <c r="N254" i="9"/>
  <c r="K255" i="9"/>
  <c r="L255" i="9"/>
  <c r="M255" i="9"/>
  <c r="N255" i="9"/>
  <c r="K256" i="9"/>
  <c r="L256" i="9"/>
  <c r="M256" i="9"/>
  <c r="N256" i="9"/>
  <c r="Q12" i="9"/>
  <c r="Q10" i="9"/>
  <c r="N218" i="9"/>
  <c r="O12" i="9"/>
  <c r="O10" i="9"/>
  <c r="N201" i="9"/>
  <c r="K12" i="9"/>
  <c r="K10" i="9"/>
  <c r="N200" i="9"/>
  <c r="I12" i="9"/>
  <c r="I10" i="9"/>
  <c r="H6" i="9"/>
  <c r="H5" i="9"/>
  <c r="K257" i="9"/>
  <c r="L257" i="9"/>
  <c r="M257" i="9"/>
  <c r="N257" i="9"/>
  <c r="K248" i="9"/>
  <c r="L248" i="9"/>
  <c r="M248" i="9"/>
  <c r="N248" i="9"/>
  <c r="K249" i="9"/>
  <c r="L249" i="9"/>
  <c r="M249" i="9"/>
  <c r="N249" i="9"/>
  <c r="K236" i="9"/>
  <c r="L236" i="9"/>
  <c r="M236" i="9"/>
  <c r="N236" i="9"/>
  <c r="K237" i="9"/>
  <c r="L237" i="9"/>
  <c r="M237" i="9"/>
  <c r="N237" i="9"/>
  <c r="K238" i="9"/>
  <c r="L238" i="9"/>
  <c r="M238" i="9"/>
  <c r="N238" i="9"/>
  <c r="K239" i="9"/>
  <c r="L239" i="9"/>
  <c r="M239" i="9"/>
  <c r="N239" i="9"/>
  <c r="K240" i="9"/>
  <c r="L240" i="9"/>
  <c r="M240" i="9"/>
  <c r="N240" i="9"/>
  <c r="K241" i="9"/>
  <c r="L241" i="9"/>
  <c r="M241" i="9"/>
  <c r="N241" i="9"/>
  <c r="K242" i="9"/>
  <c r="L242" i="9"/>
  <c r="M242" i="9"/>
  <c r="N242" i="9"/>
  <c r="K243" i="9"/>
  <c r="L243" i="9"/>
  <c r="M243" i="9"/>
  <c r="N243" i="9"/>
  <c r="K244" i="9"/>
  <c r="L244" i="9"/>
  <c r="M244" i="9"/>
  <c r="N244" i="9"/>
  <c r="K225" i="9"/>
  <c r="L225" i="9"/>
  <c r="M225" i="9"/>
  <c r="N225" i="9"/>
  <c r="K226" i="9"/>
  <c r="L226" i="9"/>
  <c r="M226" i="9"/>
  <c r="N226" i="9"/>
  <c r="K227" i="9"/>
  <c r="L227" i="9"/>
  <c r="M227" i="9"/>
  <c r="N227" i="9"/>
  <c r="K228" i="9"/>
  <c r="L228" i="9"/>
  <c r="M228" i="9"/>
  <c r="N228" i="9"/>
  <c r="K229" i="9"/>
  <c r="L229" i="9"/>
  <c r="M229" i="9"/>
  <c r="N229" i="9"/>
  <c r="K230" i="9"/>
  <c r="L230" i="9"/>
  <c r="M230" i="9"/>
  <c r="N230" i="9"/>
  <c r="K231" i="9"/>
  <c r="L231" i="9"/>
  <c r="M231" i="9"/>
  <c r="N231" i="9"/>
  <c r="K232" i="9"/>
  <c r="L232" i="9"/>
  <c r="M232" i="9"/>
  <c r="N232" i="9"/>
  <c r="K233" i="9"/>
  <c r="L233" i="9"/>
  <c r="M233" i="9"/>
  <c r="N233" i="9"/>
  <c r="K221" i="9"/>
  <c r="L221" i="9"/>
  <c r="M221" i="9"/>
  <c r="N221" i="9"/>
  <c r="K222" i="9"/>
  <c r="L222" i="9"/>
  <c r="M222" i="9"/>
  <c r="N222" i="9"/>
  <c r="K214" i="9"/>
  <c r="L214" i="9"/>
  <c r="M214" i="9"/>
  <c r="N214" i="9"/>
  <c r="K215" i="9"/>
  <c r="L215" i="9"/>
  <c r="M215" i="9"/>
  <c r="N215" i="9"/>
  <c r="K216" i="9"/>
  <c r="L216" i="9"/>
  <c r="M216" i="9"/>
  <c r="N216" i="9"/>
  <c r="K210" i="9"/>
  <c r="L210" i="9"/>
  <c r="M210" i="9"/>
  <c r="N210" i="9"/>
  <c r="K211" i="9"/>
  <c r="L211" i="9"/>
  <c r="M211" i="9"/>
  <c r="N211" i="9"/>
  <c r="K212" i="9"/>
  <c r="L212" i="9"/>
  <c r="F258" i="9"/>
  <c r="D261" i="9"/>
  <c r="D262" i="9"/>
  <c r="F8" i="9"/>
  <c r="F7" i="9"/>
  <c r="M258" i="9"/>
  <c r="L258" i="9"/>
  <c r="J258" i="9"/>
  <c r="T8" i="9"/>
  <c r="T9" i="9"/>
  <c r="P8" i="9"/>
  <c r="P9" i="9"/>
  <c r="M212" i="9"/>
  <c r="N212" i="9"/>
  <c r="N8" i="9"/>
  <c r="N9" i="9"/>
</calcChain>
</file>

<file path=xl/comments1.xml><?xml version="1.0" encoding="utf-8"?>
<comments xmlns="http://schemas.openxmlformats.org/spreadsheetml/2006/main">
  <authors>
    <author>Hann R.</author>
  </authors>
  <commentList>
    <comment ref="T2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 am Ende der Leitung (Abgang)</t>
        </r>
      </text>
    </comment>
    <comment ref="T2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am Ende der Leitung (Abgang)</t>
        </r>
      </text>
    </comment>
    <comment ref="C4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6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I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Ermittelt aus 
der Summe von
 + Grundverbrauch je Haushalt
 + Anteil der Haushalte (HH) mit Stromheizung *Elektrische (El.) Nennleistung Stromheizung * Gleichzeitigkeitsfaktor (GLF) Stromheizung
 + Anteil der HH mit Erd-Wärmepumpe * El. Nennleistung Erd-Wärmepumpe * GLF Erd-Wärmepumpe
 + Anteil der HH mit Luft-Wärmepumpe * El. Nennleistung Luft-Wärmepumpe * GLF Luft-Wärmepumpe
abzüglich
 - Anteil der HH mit uKWK * El. Nennleistung uKWK-Anlage * GLF uKWK-Anlage
--&gt; Bei Änderungsbedarf können diese Formel und oben stehende Parameter angepasst werden!</t>
        </r>
      </text>
    </comment>
    <comment ref="M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Betriebskapazität der Leitung [μF/km]</t>
        </r>
      </text>
    </comment>
    <comment ref="N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Die Betriebskapazität einer Leitung wird typischerweise in μF/km angegeben. Der kapazitive Blindwiderstand der Leitung in der unüblichen Einheit Ω*km wird über den folgenden Zusammenhang ermittelt:
Xc' = 1/(ωC) = 1(2*π*f*C')
Demnach gilt:
Xc = Xc' / Länge[km] (!)</t>
        </r>
      </text>
    </comment>
    <comment ref="C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8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12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H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X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Y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N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D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T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U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J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K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15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19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H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X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Y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N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D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T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U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J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K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21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257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H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X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Y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N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D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T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U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J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K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2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3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</commentList>
</comments>
</file>

<file path=xl/comments2.xml><?xml version="1.0" encoding="utf-8"?>
<comments xmlns="http://schemas.openxmlformats.org/spreadsheetml/2006/main">
  <authors>
    <author>Hann R.</author>
    <author>Dell1</author>
  </authors>
  <commentList>
    <comment ref="T2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 am Ende der Leitung (Abgang)</t>
        </r>
      </text>
    </comment>
    <comment ref="T2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am Ende der Leitung (Abgang)</t>
        </r>
      </text>
    </comment>
    <comment ref="H39" authorId="1">
      <text>
        <r>
          <rPr>
            <b/>
            <sz val="9"/>
            <color indexed="81"/>
            <rFont val="Segoe UI"/>
            <charset val="1"/>
          </rPr>
          <t>Dell1:</t>
        </r>
        <r>
          <rPr>
            <sz val="9"/>
            <color indexed="81"/>
            <rFont val="Segoe UI"/>
            <charset val="1"/>
          </rPr>
          <t xml:space="preserve">
[4] hat die auftretende Lastspitze eines Jahres an einem Ortsnetztrafo gemessen und auf den Enizelhaushalt umgelegt. Die Lastpsitze beträgt demnach ca. 500W pro Haushalt. </t>
        </r>
      </text>
    </comment>
    <comment ref="C4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6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I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Ermittelt aus 
der Summe von
 + Grundverbrauch je Haushalt
 + Anteil der Haushalte (HH) mit Stromheizung *Elektrische (El.) Nennleistung Stromheizung * Gleichzeitigkeitsfaktor (GLF) Stromheizung
 + Anteil der HH mit Erd-Wärmepumpe * El. Nennleistung Erd-Wärmepumpe * GLF Erd-Wärmepumpe
 + Anteil der HH mit Luft-Wärmepumpe * El. Nennleistung Luft-Wärmepumpe * GLF Luft-Wärmepumpe
abzüglich
 - Anteil der HH mit uKWK * El. Nennleistung uKWK-Anlage * GLF uKWK-Anlage
--&gt; Bei Änderungsbedarf können diese Formel und oben stehende Parameter angepasst werden!</t>
        </r>
      </text>
    </comment>
    <comment ref="M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Betriebskapazität der Leitung [μF/km]</t>
        </r>
      </text>
    </comment>
    <comment ref="N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Die Betriebskapazität einer Leitung wird typischerweise in μF/km angegeben. Der kapazitive Blindwiderstand der Leitung in der unüblichen Einheit Ω*km wird über den folgenden Zusammenhang ermittelt:
Xc' = 1/(ωC) = 1(2*π*f*C')
Demnach gilt:
Xc = Xc' / Länge[km] (!)</t>
        </r>
      </text>
    </comment>
    <comment ref="C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14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BH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BX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Y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CN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DD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DT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U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</t>
        </r>
      </text>
    </comment>
    <comment ref="EJ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K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1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221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H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X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Y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N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D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T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U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J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K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243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29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S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T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U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V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W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X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Y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Z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A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B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D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J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A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A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A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AN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A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P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AQ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R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AS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AT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AU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V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AW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AY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AZ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A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B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D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H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J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B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B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BP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BQ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BR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BS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BT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BU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BV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BW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X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BY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BZ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A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B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H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J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C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C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N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C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CP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CQ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R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CS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U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CV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CW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CX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CY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CZ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A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B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D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H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D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DN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D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DP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Q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R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DS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T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DU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DV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DW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DX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DY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A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EB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C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ED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EE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EF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EG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H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EI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J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EK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EL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M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EN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EO32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37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</commentList>
</comments>
</file>

<file path=xl/comments3.xml><?xml version="1.0" encoding="utf-8"?>
<comments xmlns="http://schemas.openxmlformats.org/spreadsheetml/2006/main">
  <authors>
    <author>Hann R.</author>
    <author>Dell1</author>
  </authors>
  <commentList>
    <comment ref="T24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 am Ende der Leitung (Abgang)</t>
        </r>
      </text>
    </comment>
    <comment ref="T2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am Ende der Leitung (Abgang)</t>
        </r>
      </text>
    </comment>
    <comment ref="H39" authorId="1">
      <text>
        <r>
          <rPr>
            <b/>
            <sz val="9"/>
            <color indexed="81"/>
            <rFont val="Segoe UI"/>
            <charset val="1"/>
          </rPr>
          <t>Dell1:</t>
        </r>
        <r>
          <rPr>
            <sz val="9"/>
            <color indexed="81"/>
            <rFont val="Segoe UI"/>
            <charset val="1"/>
          </rPr>
          <t xml:space="preserve">
[4] hat die auftretende Lastspitze eines Jahres an einem Ortsnetztrafo gemessen und auf den Enizelhaushalt umgelegt. Die Lastpsitze beträgt demnach ca. 500W pro Haushalt. </t>
        </r>
      </text>
    </comment>
    <comment ref="C4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55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C6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GLF = Gleichzeitigkeitsfaktor</t>
        </r>
      </text>
    </comment>
    <comment ref="I66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Ermittelt aus 
der Summe von
 + Grundverbrauch je Haushalt
 + Anteil der Haushalte (HH) mit Stromheizung *Elektrische (El.) Nennleistung Stromheizung * Gleichzeitigkeitsfaktor (GLF) Stromheizung
 + Anteil der HH mit Erd-Wärmepumpe * El. Nennleistung Erd-Wärmepumpe * GLF Erd-Wärmepumpe
 + Anteil der HH mit Luft-Wärmepumpe * El. Nennleistung Luft-Wärmepumpe * GLF Luft-Wärmepumpe
abzüglich
 - Anteil der HH mit uKWK * El. Nennleistung uKWK-Anlage * GLF uKWK-Anlage
--&gt; Bei Änderungsbedarf können diese Formel und oben stehende Parameter angepasst werden!</t>
        </r>
      </text>
    </comment>
    <comment ref="M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Betriebskapazität der Leitung [μF/km]</t>
        </r>
      </text>
    </comment>
    <comment ref="N6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Die Betriebskapazität einer Leitung wird typischerweise in μF/km angegeben. Der kapazitive Blindwiderstand der Leitung in der unüblichen Einheit Ω*km wird über den folgenden Zusammenhang ermittelt:
Xc' = 1/(ωC) = 1(2*π*f*C')
Demnach gilt:
Xc = Xc' / Länge[km] (!)</t>
        </r>
      </text>
    </comment>
    <comment ref="C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90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N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O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P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Q108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  <comment ref="C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Wirkleistung auf Basis des Grundverbrauchs ins Haushalten und der gewählten Zusammensetzung an Wärmetechnologien (unter Berücksichtigung des angegebenen Gleichzeitigkeitsfaktors) am Hausanschluss
Annahme:
Last gleichmäßig verteilt auf alle 3 Phasen (Phasensymmetrie)</t>
        </r>
      </text>
    </comment>
    <comment ref="D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Blindleistung am Hausanschluss (auf Basis des angegebenen cosφ)
Q = P *  tan(φ)</t>
        </r>
      </text>
    </comment>
    <comment ref="E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Ermittlung der Scheinleistung am Hausanschluss auf Basis des angebgenen cosφ
S = P / cosφ</t>
        </r>
      </text>
    </comment>
    <comment ref="F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zzgl. der (eingangsseitigen) Leistung auf den nachgelagerten Leitungsabschnitten</t>
        </r>
      </text>
    </comment>
    <comment ref="G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Q = P *  tan(φ)</t>
        </r>
      </text>
    </comment>
    <comment ref="H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I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J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K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L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P1, Q1, S1 setzt sich zusammen aus Ausgangsseitiger Leistung P2, Q2, S2 und den Verlusten auf der Leitung:
Pv = 3*R*I2^2
Qv = 3*jX*I2^2
(Kapazitive Verluste in NS vernachlässigt)</t>
        </r>
      </text>
    </comment>
    <comment ref="M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Wurzel(P^2 + Q^2)
Annahme:
Last gleichmäßig verteilt auf alle 3 Phasen (Phasensymmetrie)</t>
        </r>
      </text>
    </comment>
    <comment ref="N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O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P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Q17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C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 = P / cos(φ)
</t>
        </r>
      </text>
    </comment>
    <comment ref="D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E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Länge des Leitungsabschnitts</t>
        </r>
      </text>
    </comment>
    <comment ref="F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S1 setzt sich zusammen aus Ausgangsseitiger Leistung  S2 und den Verlusten auf der Leitung:
Pv = 3*R*I2^2
QL = 3*jX*I2^2 (induktive Verluste)
Qc = U^2/Xc (kapazitive Verluste) - Vereinfachung: Berechnung auf Basis der Spannung an A1
</t>
        </r>
      </text>
    </comment>
    <comment ref="G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Pv = Wirkverluste (3*I^2*R'*l)
</t>
        </r>
      </text>
    </comment>
    <comment ref="H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QL = induktive Verluste (3*I^2*XL'*l)</t>
        </r>
      </text>
    </comment>
    <comment ref="I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Verluste auf der Leitung
Qc = kapazitive Verluste/induktive Erzeugung (3*Uph^2/Xc'*l)</t>
        </r>
      </text>
    </comment>
    <comment ref="J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IL = S / (3*UL)
 zzgl. Strom auf den nachgelagerten Leitungsabschnitten</t>
        </r>
      </text>
    </comment>
    <comment ref="K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L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Spannungsfall über Leitungsabschnitt (ohmsch + induktiv) nach [2] berechnet. Der Leiterstrom wird als Mittelwert von eingangs- und ausgangsseitigem Strom berücksichtigt.
Angabe des prozentualen Spannungsfalls am Ende der Leitung, bezogen auf die eingangsseitige Spannung.
</t>
        </r>
      </text>
    </comment>
    <comment ref="M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P1, Q1,S1, I1, U1 -&gt; Werte am Anfang des Leitungsabschnitts
P2, Q2, S2, I2, U2 -&gt; Werte am Ende des Leitungsabschnitts
</t>
        </r>
      </text>
    </comment>
    <comment ref="O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Ende der Leitung</t>
        </r>
      </text>
    </comment>
    <comment ref="P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Wirkleistung am Anfang der Leitung</t>
        </r>
      </text>
    </comment>
    <comment ref="Q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Ende der Leitung (induktiv)
</t>
        </r>
      </text>
    </comment>
    <comment ref="R199" authorId="0">
      <text>
        <r>
          <rPr>
            <b/>
            <sz val="9"/>
            <color indexed="81"/>
            <rFont val="Calibri"/>
            <family val="2"/>
          </rPr>
          <t>Hann R.:</t>
        </r>
        <r>
          <rPr>
            <sz val="9"/>
            <color indexed="81"/>
            <rFont val="Calibri"/>
            <family val="2"/>
          </rPr>
          <t xml:space="preserve">
Blindleistung am Anfang der Leitung
</t>
        </r>
      </text>
    </comment>
  </commentList>
</comments>
</file>

<file path=xl/sharedStrings.xml><?xml version="1.0" encoding="utf-8"?>
<sst xmlns="http://schemas.openxmlformats.org/spreadsheetml/2006/main" count="4437" uniqueCount="367">
  <si>
    <t>Einstellungen</t>
  </si>
  <si>
    <t>Städtisches Modellnetz</t>
  </si>
  <si>
    <t>kW</t>
  </si>
  <si>
    <t>a</t>
  </si>
  <si>
    <t>Legende</t>
  </si>
  <si>
    <t>Hausanschluss (HA)</t>
  </si>
  <si>
    <t>Anzahl HH's je Hausanschluss (HA)</t>
  </si>
  <si>
    <t>mit jeweils</t>
  </si>
  <si>
    <t>TR 1</t>
  </si>
  <si>
    <t>TR 2</t>
  </si>
  <si>
    <t>TR 3</t>
  </si>
  <si>
    <t>Regeltransformator</t>
  </si>
  <si>
    <t>TR 4</t>
  </si>
  <si>
    <t>TR 5</t>
  </si>
  <si>
    <t>TR 6</t>
  </si>
  <si>
    <t>TR 7</t>
  </si>
  <si>
    <t>TR 8</t>
  </si>
  <si>
    <t>TR 9</t>
  </si>
  <si>
    <t>HA 1.1</t>
  </si>
  <si>
    <t>HA 1.2</t>
  </si>
  <si>
    <t>HA 1.3</t>
  </si>
  <si>
    <t>HA 1.4</t>
  </si>
  <si>
    <t>HA 1.5</t>
  </si>
  <si>
    <t>HA n.1</t>
  </si>
  <si>
    <t>HA n.2</t>
  </si>
  <si>
    <t>HA n.3</t>
  </si>
  <si>
    <t>HA n.4</t>
  </si>
  <si>
    <t>HA n.5</t>
  </si>
  <si>
    <t>Kabel</t>
  </si>
  <si>
    <t>TR1</t>
  </si>
  <si>
    <t>TR2</t>
  </si>
  <si>
    <t>TR3</t>
  </si>
  <si>
    <t>TR4</t>
  </si>
  <si>
    <t>TR5</t>
  </si>
  <si>
    <t>TR6</t>
  </si>
  <si>
    <t>TR7</t>
  </si>
  <si>
    <t>TR8</t>
  </si>
  <si>
    <t>TR9</t>
  </si>
  <si>
    <t>HA 2.1</t>
  </si>
  <si>
    <t>HA 2.2</t>
  </si>
  <si>
    <t>HA 2.3</t>
  </si>
  <si>
    <t>HA 2.4</t>
  </si>
  <si>
    <t>HA 2.5</t>
  </si>
  <si>
    <t>HA 3.1</t>
  </si>
  <si>
    <t>HA 3.2</t>
  </si>
  <si>
    <t>HA 3.3</t>
  </si>
  <si>
    <t>HA 3.4</t>
  </si>
  <si>
    <t>HA 3.5</t>
  </si>
  <si>
    <t>HA 4.1</t>
  </si>
  <si>
    <t>HA 4.2</t>
  </si>
  <si>
    <t>HA 4.3</t>
  </si>
  <si>
    <t>HA 4.4</t>
  </si>
  <si>
    <t>HA 4.5</t>
  </si>
  <si>
    <t>HA 5.1</t>
  </si>
  <si>
    <t>Anteil der HH's mit uKWK</t>
  </si>
  <si>
    <t>Quellen</t>
  </si>
  <si>
    <t>[1] T. Wieland, F .Otto, L. Fickert, T. K. Schuster: "Analyse, Bewertung und Steigerung möglicher Einspeisekapazität dezentraler Energieerzeugungsanlagen in der Verteilnetzebene", 8. Internationale Energiewirtschaftstagung an der TU Wien, IEWT 2013.</t>
  </si>
  <si>
    <t xml:space="preserve"> Parameter (Eingabe durch Benutzer)</t>
  </si>
  <si>
    <t xml:space="preserve"> Berechneter Wert (Formel)</t>
  </si>
  <si>
    <t xml:space="preserve">Länge a = </t>
  </si>
  <si>
    <t>Länge b =</t>
  </si>
  <si>
    <t>Kabel 10kV-Leitung</t>
  </si>
  <si>
    <t>Kabel NS-Leitung</t>
  </si>
  <si>
    <t>Querschnitt</t>
  </si>
  <si>
    <t>Material</t>
  </si>
  <si>
    <t>Typ</t>
  </si>
  <si>
    <t>Alu</t>
  </si>
  <si>
    <t>Kupfer</t>
  </si>
  <si>
    <t>NA2XSY</t>
  </si>
  <si>
    <t>Belastbarkeit</t>
  </si>
  <si>
    <t>Erde</t>
  </si>
  <si>
    <t>Kabeltypen</t>
  </si>
  <si>
    <t>Kabeltyp</t>
  </si>
  <si>
    <t>Spez. Widerstand (20°C)</t>
  </si>
  <si>
    <t>[2] Nexans: "Starkstromkabel 1-30kV", Ausgabe 2012.</t>
  </si>
  <si>
    <t>NYY</t>
  </si>
  <si>
    <t>Hann Ruppert</t>
  </si>
  <si>
    <t>Datum:</t>
  </si>
  <si>
    <t>Bitte wie folgt referenzieren:</t>
  </si>
  <si>
    <t>Die ausgewählten Kabeltypen basieren auf Erfahrungswerten an der h_da, deren physikalische Eigenschaften basieren auf [2]</t>
  </si>
  <si>
    <t>Hochschule Darmstadt - University of Applied Sciences (h_da)</t>
  </si>
  <si>
    <t>In den jeweiligen Tabellenblättern der Modellnetze (Städtisch / Vorstädtisch / Ländlich) können Einstellungen in den gelben Feldern vorgenommen werden</t>
  </si>
  <si>
    <t>Lastflussberechnung</t>
  </si>
  <si>
    <t>Vereinfachtes Excel-Modell zur statischen Lastflussberechnung in Verteilnetzen bei Nutzung verschiedener elektrifizierter Wärmetechnologien in Haushalten</t>
  </si>
  <si>
    <t>Die Berechnung des (ohmschen und induktiven) Spannungsfalls basiert auf [2]</t>
  </si>
  <si>
    <t>Anteil der HH's mit Stromheizung</t>
  </si>
  <si>
    <t>cosφ Stromverbrauch</t>
  </si>
  <si>
    <t>Haushalt (HH) Grundverbrauch (Strom)</t>
  </si>
  <si>
    <t>P [kW]</t>
  </si>
  <si>
    <t>Q [kVAr]</t>
  </si>
  <si>
    <t>S [kVA]</t>
  </si>
  <si>
    <r>
      <t>I</t>
    </r>
    <r>
      <rPr>
        <vertAlign val="subscript"/>
        <sz val="12"/>
        <color theme="1"/>
        <rFont val="Calibri"/>
        <scheme val="minor"/>
      </rPr>
      <t>L</t>
    </r>
    <r>
      <rPr>
        <sz val="12"/>
        <color theme="1"/>
        <rFont val="Calibri"/>
        <family val="2"/>
        <scheme val="minor"/>
      </rPr>
      <t xml:space="preserve"> [A]</t>
    </r>
  </si>
  <si>
    <t>Beschreibung</t>
  </si>
  <si>
    <t>Die Lastflussberechnung erfolgt statisch für einen festen Betriebspunkt</t>
  </si>
  <si>
    <t>Σ HA 1</t>
  </si>
  <si>
    <t>Σ HA 2</t>
  </si>
  <si>
    <t>Σ HA 5</t>
  </si>
  <si>
    <t>Σ HA 4</t>
  </si>
  <si>
    <t>Σ HA 3</t>
  </si>
  <si>
    <r>
      <t>Verkettete Spannung U</t>
    </r>
    <r>
      <rPr>
        <vertAlign val="subscript"/>
        <sz val="12"/>
        <color theme="1"/>
        <rFont val="Calibri"/>
        <scheme val="minor"/>
      </rPr>
      <t>N</t>
    </r>
  </si>
  <si>
    <t>V</t>
  </si>
  <si>
    <t>(Nennspannung)</t>
  </si>
  <si>
    <r>
      <t>Strangspannung U</t>
    </r>
    <r>
      <rPr>
        <vertAlign val="subscript"/>
        <sz val="12"/>
        <color theme="1"/>
        <rFont val="Calibri"/>
        <scheme val="minor"/>
      </rPr>
      <t>L</t>
    </r>
  </si>
  <si>
    <t>Niederspannung</t>
  </si>
  <si>
    <t>Mittelspannung</t>
  </si>
  <si>
    <t>ΔU [%]</t>
  </si>
  <si>
    <t>l [km]</t>
  </si>
  <si>
    <t>sinφ Stromverbrauch</t>
  </si>
  <si>
    <t>U [V]</t>
  </si>
  <si>
    <t>A1</t>
  </si>
  <si>
    <t>A2</t>
  </si>
  <si>
    <t>A3</t>
  </si>
  <si>
    <t>A4</t>
  </si>
  <si>
    <t>A5</t>
  </si>
  <si>
    <t>A6</t>
  </si>
  <si>
    <t>A7</t>
  </si>
  <si>
    <t>Abgang n [1..5]</t>
  </si>
  <si>
    <t>-</t>
  </si>
  <si>
    <t>Symmetrische Lastverteilung auf alle 3 Phasen</t>
  </si>
  <si>
    <t xml:space="preserve"> - MS +/-</t>
  </si>
  <si>
    <t xml:space="preserve"> - NS +/-</t>
  </si>
  <si>
    <t>[3] dena-Verteilnetzstudie: "Ausbau- und Innovationsbedarf der Stromverteilnetze in Deutschland bis 2030", Berlin, 11.12.2012.</t>
  </si>
  <si>
    <t>[3]</t>
  </si>
  <si>
    <t>[2]</t>
  </si>
  <si>
    <r>
      <t>W</t>
    </r>
    <r>
      <rPr>
        <vertAlign val="subscript"/>
        <sz val="12"/>
        <color theme="1"/>
        <rFont val="Calibri"/>
        <scheme val="minor"/>
      </rPr>
      <t>PEAK</t>
    </r>
  </si>
  <si>
    <t>[1]</t>
  </si>
  <si>
    <t>[4] W. Piller: "Der elektrische Leistungsbedarf von Haushalten", VDI/VDE/GFPE-Tagung, Schliersee, 16./17. Mai 1979.</t>
  </si>
  <si>
    <t>[4]</t>
  </si>
  <si>
    <t>A3.2</t>
  </si>
  <si>
    <t>A3.3</t>
  </si>
  <si>
    <t>tanφ Stromverbrauch</t>
  </si>
  <si>
    <t>Klaus-Martin Graf</t>
  </si>
  <si>
    <t>Fachbereich Elektro- und Informationstechnik (EIT)</t>
  </si>
  <si>
    <t>(Für Berechnung des induktiven Spannungsfalls)</t>
  </si>
  <si>
    <t>(Für Ermittlung der Blindleistung)</t>
  </si>
  <si>
    <t>Σ MS</t>
  </si>
  <si>
    <t>[5] Eminoglu, U. and Hocaoglu, M. H. (2009): "Distribution Systems Forward/Backward Sweep-based Power Flow Algorithms: A Review and Comparison Study", Electric Power Components and Systems, 37:1, 91-110.</t>
  </si>
  <si>
    <t>hann.ruppert@h-da.de</t>
  </si>
  <si>
    <t>klaus-martin.graf@h-da.de</t>
  </si>
  <si>
    <t>+49 (0) 6151 - 16 37792</t>
  </si>
  <si>
    <t>+49 (0) 6151 - 16 38243</t>
  </si>
  <si>
    <t>Autoren:</t>
  </si>
  <si>
    <t>Die Lastflussberechnung basiert auf dem Forward-Backward-Verfahren [5]</t>
  </si>
  <si>
    <t>Verluste in Transformatoren werden vernachlässigt</t>
  </si>
  <si>
    <t>Annahmen &amp; Vereinfachungen</t>
  </si>
  <si>
    <t>Die Struktur der Modellnetze (Städtisch/Vorstädtisch/Ländlich) und die Grundeinstellungen (Leitungslängen, Trafo-Nennleistungen, Anzahl Haushalte je Hausanschluss, Kabelquerschnitt) basieren auf [1]</t>
  </si>
  <si>
    <t xml:space="preserve">U [V] = </t>
  </si>
  <si>
    <t>TR1-9</t>
  </si>
  <si>
    <r>
      <t>Ortsnetztrafos S</t>
    </r>
    <r>
      <rPr>
        <vertAlign val="sub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 xml:space="preserve"> = </t>
    </r>
  </si>
  <si>
    <t>(Nennleistung)</t>
  </si>
  <si>
    <t>kVA</t>
  </si>
  <si>
    <r>
      <t>HS/MS Regeltrafo S</t>
    </r>
    <r>
      <rPr>
        <vertAlign val="sub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 xml:space="preserve"> = </t>
    </r>
  </si>
  <si>
    <t>2. Ermittlung von Leistung, Strom und Spannung im MS-Netz</t>
  </si>
  <si>
    <t>Regeltrafo</t>
  </si>
  <si>
    <r>
      <t>Trafo Nennstrom I</t>
    </r>
    <r>
      <rPr>
        <vertAlign val="subscript"/>
        <sz val="12"/>
        <color theme="1"/>
        <rFont val="Calibri"/>
        <scheme val="minor"/>
      </rPr>
      <t>N</t>
    </r>
    <r>
      <rPr>
        <sz val="12"/>
        <color theme="1"/>
        <rFont val="Calibri"/>
        <family val="2"/>
        <scheme val="minor"/>
      </rPr>
      <t xml:space="preserve"> = </t>
    </r>
  </si>
  <si>
    <t>A</t>
  </si>
  <si>
    <t>(Leiterstrom; Zur Ermittlung der Überlast-Grenze)</t>
  </si>
  <si>
    <t>(Phase)</t>
  </si>
  <si>
    <t>(Strang)</t>
  </si>
  <si>
    <r>
      <t>I</t>
    </r>
    <r>
      <rPr>
        <vertAlign val="subscript"/>
        <sz val="12"/>
        <color theme="1"/>
        <rFont val="Calibri"/>
        <scheme val="minor"/>
      </rPr>
      <t>L,2</t>
    </r>
    <r>
      <rPr>
        <sz val="12"/>
        <color theme="1"/>
        <rFont val="Calibri"/>
        <family val="2"/>
        <scheme val="minor"/>
      </rPr>
      <t xml:space="preserve"> [A]</t>
    </r>
  </si>
  <si>
    <r>
      <t>U</t>
    </r>
    <r>
      <rPr>
        <vertAlign val="subscript"/>
        <sz val="12"/>
        <color theme="1"/>
        <rFont val="Calibri"/>
        <scheme val="minor"/>
      </rPr>
      <t>L</t>
    </r>
    <r>
      <rPr>
        <sz val="12"/>
        <color theme="1"/>
        <rFont val="Calibri"/>
        <family val="2"/>
        <scheme val="minor"/>
      </rPr>
      <t xml:space="preserve"> [V] = </t>
    </r>
  </si>
  <si>
    <r>
      <t>I</t>
    </r>
    <r>
      <rPr>
        <vertAlign val="subscript"/>
        <sz val="12"/>
        <color theme="1"/>
        <rFont val="Calibri"/>
        <scheme val="minor"/>
      </rPr>
      <t>L,1</t>
    </r>
    <r>
      <rPr>
        <sz val="12"/>
        <color theme="1"/>
        <rFont val="Calibri"/>
        <family val="2"/>
        <scheme val="minor"/>
      </rPr>
      <t xml:space="preserve"> [A]</t>
    </r>
  </si>
  <si>
    <r>
      <t>P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[kW]</t>
    </r>
  </si>
  <si>
    <r>
      <t>Q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[kVAr]</t>
    </r>
  </si>
  <si>
    <r>
      <t>S</t>
    </r>
    <r>
      <rPr>
        <vertAlign val="sub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 xml:space="preserve"> [kVA]</t>
    </r>
  </si>
  <si>
    <r>
      <t>P</t>
    </r>
    <r>
      <rPr>
        <vertAlign val="sub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 xml:space="preserve"> [kW]</t>
    </r>
  </si>
  <si>
    <r>
      <t>Q</t>
    </r>
    <r>
      <rPr>
        <vertAlign val="sub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 xml:space="preserve"> [kVAr]</t>
    </r>
  </si>
  <si>
    <r>
      <t>S</t>
    </r>
    <r>
      <rPr>
        <vertAlign val="subscript"/>
        <sz val="12"/>
        <color theme="1"/>
        <rFont val="Calibri"/>
        <scheme val="minor"/>
      </rPr>
      <t>1</t>
    </r>
    <r>
      <rPr>
        <sz val="12"/>
        <color theme="1"/>
        <rFont val="Calibri"/>
        <family val="2"/>
        <scheme val="minor"/>
      </rPr>
      <t xml:space="preserve"> [kVA]</t>
    </r>
  </si>
  <si>
    <r>
      <t>U</t>
    </r>
    <r>
      <rPr>
        <vertAlign val="subscript"/>
        <sz val="12"/>
        <color theme="1"/>
        <rFont val="Calibri"/>
        <scheme val="minor"/>
      </rPr>
      <t>L,1</t>
    </r>
    <r>
      <rPr>
        <sz val="12"/>
        <color theme="1"/>
        <rFont val="Calibri"/>
        <family val="2"/>
        <scheme val="minor"/>
      </rPr>
      <t xml:space="preserve"> [V]</t>
    </r>
  </si>
  <si>
    <r>
      <t>U</t>
    </r>
    <r>
      <rPr>
        <vertAlign val="subscript"/>
        <sz val="12"/>
        <color theme="1"/>
        <rFont val="Calibri"/>
        <scheme val="minor"/>
      </rPr>
      <t>L,2</t>
    </r>
    <r>
      <rPr>
        <sz val="12"/>
        <color theme="1"/>
        <rFont val="Calibri"/>
        <family val="2"/>
        <scheme val="minor"/>
      </rPr>
      <t xml:space="preserve"> [V]</t>
    </r>
  </si>
  <si>
    <t>1. Lastflussberechnung auf der NS-Leitung</t>
  </si>
  <si>
    <t xml:space="preserve"> ==&gt; 1. Iterationsschritt</t>
  </si>
  <si>
    <t xml:space="preserve"> ==&gt; 2. Iterationsschritt</t>
  </si>
  <si>
    <t>Übersetzungsverhältnis</t>
  </si>
  <si>
    <t>(fix)</t>
  </si>
  <si>
    <t>NS-Netz (Sekundärseite Ortsnetztrafo)</t>
  </si>
  <si>
    <t xml:space="preserve">S [kVA] = </t>
  </si>
  <si>
    <t>Σ TR1</t>
  </si>
  <si>
    <t>Σ TR2</t>
  </si>
  <si>
    <t>Σ TR3</t>
  </si>
  <si>
    <t>Σ TR4</t>
  </si>
  <si>
    <t>Σ TR5</t>
  </si>
  <si>
    <t>Σ TR6</t>
  </si>
  <si>
    <t>Σ TR7</t>
  </si>
  <si>
    <t>Σ TR8</t>
  </si>
  <si>
    <t>Σ TR9</t>
  </si>
  <si>
    <t xml:space="preserve"> ==&gt; 3. Iterationsschritt</t>
  </si>
  <si>
    <t>Der Leiterstrom wird auf Basis der Spannung am Anfang der Leitung ermittelt</t>
  </si>
  <si>
    <t>vernachlässigbar</t>
  </si>
  <si>
    <t>Zulässiges Spannungsband (für farbliche Hervorhebung der Engpässe)</t>
  </si>
  <si>
    <r>
      <t xml:space="preserve">HH's </t>
    </r>
    <r>
      <rPr>
        <i/>
        <sz val="12"/>
        <color theme="1"/>
        <rFont val="Calibri"/>
        <scheme val="minor"/>
      </rPr>
      <t>(Anzahl unten im gelben Feld anpassen!)</t>
    </r>
  </si>
  <si>
    <t>1. Lastflussberechnung auf allen NS-Leitung</t>
  </si>
  <si>
    <t>R'</t>
  </si>
  <si>
    <r>
      <t>X</t>
    </r>
    <r>
      <rPr>
        <vertAlign val="subscript"/>
        <sz val="12"/>
        <color theme="1"/>
        <rFont val="Calibri"/>
        <scheme val="minor"/>
      </rPr>
      <t>L</t>
    </r>
    <r>
      <rPr>
        <sz val="12"/>
        <color theme="1"/>
        <rFont val="Calibri"/>
        <family val="2"/>
        <scheme val="minor"/>
      </rPr>
      <t>'</t>
    </r>
  </si>
  <si>
    <t>C'</t>
  </si>
  <si>
    <r>
      <t>X</t>
    </r>
    <r>
      <rPr>
        <vertAlign val="subscript"/>
        <sz val="12"/>
        <color theme="1"/>
        <rFont val="Calibri"/>
        <scheme val="minor"/>
      </rPr>
      <t>C</t>
    </r>
    <r>
      <rPr>
        <sz val="12"/>
        <color theme="1"/>
        <rFont val="Calibri"/>
        <family val="2"/>
        <scheme val="minor"/>
      </rPr>
      <t>'</t>
    </r>
  </si>
  <si>
    <r>
      <t>P</t>
    </r>
    <r>
      <rPr>
        <vertAlign val="subscript"/>
        <sz val="12"/>
        <color rgb="FF000000"/>
        <rFont val="Calibri"/>
        <scheme val="minor"/>
      </rPr>
      <t>1</t>
    </r>
    <r>
      <rPr>
        <sz val="12"/>
        <color rgb="FF000000"/>
        <rFont val="Calibri"/>
        <family val="2"/>
        <scheme val="minor"/>
      </rPr>
      <t xml:space="preserve"> [kW]</t>
    </r>
  </si>
  <si>
    <r>
      <t>Q</t>
    </r>
    <r>
      <rPr>
        <vertAlign val="subscript"/>
        <sz val="12"/>
        <color rgb="FF000000"/>
        <rFont val="Calibri"/>
        <scheme val="minor"/>
      </rPr>
      <t>1</t>
    </r>
    <r>
      <rPr>
        <sz val="12"/>
        <color rgb="FF000000"/>
        <rFont val="Calibri"/>
        <family val="2"/>
        <scheme val="minor"/>
      </rPr>
      <t xml:space="preserve"> [kVAr]</t>
    </r>
  </si>
  <si>
    <t>Konstanter Leistungsfaktor der Last (cosφ kann festgelegt werden)</t>
  </si>
  <si>
    <t>Die kapazitiven Leitungsverluste im NS-Bereich werden vernachlässigt, die kapazitiven Leitungsverluste auf der MS-Leitung werden auf Basis der Spannung am Anfang der Leitung ermittelt</t>
  </si>
  <si>
    <t>--&gt; Anteil stromunabhängige Heizung</t>
  </si>
  <si>
    <t>(z.B. Gas/Öl/Fernwärme)</t>
  </si>
  <si>
    <t>Der Stromverbrauch wird auf Basis der Angaben für Grundverbrauch und Strombedarf für Wärme, basierend auf den Angaben für verschiedene Heiztechnologien, ermittelt</t>
  </si>
  <si>
    <t>GLF Stromheizung</t>
  </si>
  <si>
    <t>GLF uKWK</t>
  </si>
  <si>
    <t>(El.) Nennleistung Stromheizung je HH</t>
  </si>
  <si>
    <t>(El.) Nennleistung uKWK je HH</t>
  </si>
  <si>
    <t xml:space="preserve"> --&gt; DURCHSCHNITTLICHER STROMBEDARF JE HAUSHALT:</t>
  </si>
  <si>
    <t>Anteil der HH's mit Luft-Wärmepumpe</t>
  </si>
  <si>
    <t>Anteil der HH's mit Erd-wärmepumpe</t>
  </si>
  <si>
    <t>(El.) Nennleistung Erd-Wärmepumpe je HH</t>
  </si>
  <si>
    <t>GLF Erd-Wärmepumpe</t>
  </si>
  <si>
    <t>(El.) Nennleistung Luft-Wärmepumpe je HH</t>
  </si>
  <si>
    <t>GLF Luft-Wärmepumpe</t>
  </si>
  <si>
    <t>Haushalte mit Stromheizung</t>
  </si>
  <si>
    <t>Haushalte mit Erdwärmepumpe</t>
  </si>
  <si>
    <t>Haushalte mit stromunabhängiger Heizung</t>
  </si>
  <si>
    <t>Haushalte mit Luftwärmepumpe</t>
  </si>
  <si>
    <t>Haushalte mit Mikro-KWK-Anlage</t>
  </si>
  <si>
    <t>Vorstädtisches Modellnetz</t>
  </si>
  <si>
    <t>HA 1.6</t>
  </si>
  <si>
    <t>HA 1.7</t>
  </si>
  <si>
    <t>HA 1.8</t>
  </si>
  <si>
    <t>HA 1.9</t>
  </si>
  <si>
    <t>HA 1.10</t>
  </si>
  <si>
    <t>HA 1.11</t>
  </si>
  <si>
    <t>HA 1.12</t>
  </si>
  <si>
    <t>HA 1.13</t>
  </si>
  <si>
    <t>HA 1.14</t>
  </si>
  <si>
    <t>HA 1.15</t>
  </si>
  <si>
    <t>HA 1.16</t>
  </si>
  <si>
    <t>HA 1.17</t>
  </si>
  <si>
    <t>HA 1.18</t>
  </si>
  <si>
    <t>HA 1.19</t>
  </si>
  <si>
    <t>HA 1.20</t>
  </si>
  <si>
    <t>HA 2.6</t>
  </si>
  <si>
    <t>HA 2.7</t>
  </si>
  <si>
    <t>HA 2.8</t>
  </si>
  <si>
    <t>HA 2.9</t>
  </si>
  <si>
    <t>HA 2.10</t>
  </si>
  <si>
    <t>HA 2.11</t>
  </si>
  <si>
    <t>HA 2.12</t>
  </si>
  <si>
    <t>HA 2.13</t>
  </si>
  <si>
    <t>HA 2.14</t>
  </si>
  <si>
    <t>HA 2.15</t>
  </si>
  <si>
    <t>HA 2.16</t>
  </si>
  <si>
    <t>HA 2.17</t>
  </si>
  <si>
    <t>HA 2.18</t>
  </si>
  <si>
    <t>HA 2.19</t>
  </si>
  <si>
    <t>HA 2.20</t>
  </si>
  <si>
    <t xml:space="preserve">b   </t>
  </si>
  <si>
    <t>Abgang n [1..2]</t>
  </si>
  <si>
    <t>…</t>
  </si>
  <si>
    <t>HA n.19</t>
  </si>
  <si>
    <t>HA n.20</t>
  </si>
  <si>
    <t>(Leitungslänge zwischen Hausanschlüssen)</t>
  </si>
  <si>
    <t>(Leitungslänge zwischen</t>
  </si>
  <si>
    <t>Hausanschlüssen)</t>
  </si>
  <si>
    <t>Kabel NS-Leitung HA1 - HA10</t>
  </si>
  <si>
    <t>NS-Freileitung HA11 - HA 20</t>
  </si>
  <si>
    <t>Kabel 20kV-Leitung</t>
  </si>
  <si>
    <t>StAlu</t>
  </si>
  <si>
    <t>[6] Südkabel GmbH: "Freileitungsseile", Online verfügbar unter "http://www.suedkabel.de/cms/upload/pdf/Freileitungsseile.pdf" [Letzter Zugriff: 08.05.2017].</t>
  </si>
  <si>
    <t>93-AL1</t>
  </si>
  <si>
    <t xml:space="preserve"> ==&gt; 4. Iterationsschritt (Ergebnis)</t>
  </si>
  <si>
    <t>Ländliches Modellnetz</t>
  </si>
  <si>
    <t>ggfs. weitere Leitungen/Kabel (hier nicht dargestellt)</t>
  </si>
  <si>
    <t>d</t>
  </si>
  <si>
    <t xml:space="preserve">Länge d = </t>
  </si>
  <si>
    <t>c</t>
  </si>
  <si>
    <t xml:space="preserve">Länge c = </t>
  </si>
  <si>
    <t>TR 19</t>
  </si>
  <si>
    <t>TR 20</t>
  </si>
  <si>
    <t>A19</t>
  </si>
  <si>
    <t>A20</t>
  </si>
  <si>
    <t xml:space="preserve">1    </t>
  </si>
  <si>
    <r>
      <t>Abschnitt 1 (Kabel mit Abstand</t>
    </r>
    <r>
      <rPr>
        <i/>
        <sz val="12"/>
        <color theme="1"/>
        <rFont val="Calibri"/>
        <scheme val="minor"/>
      </rPr>
      <t xml:space="preserve"> c</t>
    </r>
    <r>
      <rPr>
        <sz val="12"/>
        <color theme="1"/>
        <rFont val="Calibri"/>
        <family val="2"/>
        <scheme val="minor"/>
      </rPr>
      <t xml:space="preserve"> zwischen ONT's)</t>
    </r>
  </si>
  <si>
    <r>
      <t>Abschnitt 2 (Freileitung mit Abstand</t>
    </r>
    <r>
      <rPr>
        <i/>
        <sz val="12"/>
        <color rgb="FF000000"/>
        <rFont val="Calibri"/>
        <family val="2"/>
        <scheme val="minor"/>
      </rPr>
      <t xml:space="preserve"> d</t>
    </r>
    <r>
      <rPr>
        <sz val="12"/>
        <color rgb="FF000000"/>
        <rFont val="Calibri"/>
        <family val="2"/>
        <scheme val="minor"/>
      </rPr>
      <t xml:space="preserve"> zwischen ONT's)</t>
    </r>
  </si>
  <si>
    <t>Cu</t>
  </si>
  <si>
    <t>MS-Kabel 20kV (Abschnitt 1)</t>
  </si>
  <si>
    <t>MS-Freileitung 20kV (Abschnitt 2)</t>
  </si>
  <si>
    <t>NS-Freileitung HA1 - HA10</t>
  </si>
  <si>
    <t>94-AL1/15-ST1A</t>
  </si>
  <si>
    <t>N2XSY</t>
  </si>
  <si>
    <t>TR1-57</t>
  </si>
  <si>
    <t>TR 58</t>
  </si>
  <si>
    <t>A58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</si>
  <si>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</si>
  <si>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</si>
  <si>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</si>
  <si>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</si>
  <si>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</si>
  <si>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</si>
  <si>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</si>
  <si>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</si>
  <si>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</si>
  <si>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</si>
  <si>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</si>
  <si>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</si>
  <si>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TR22</t>
  </si>
  <si>
    <t>TR23</t>
  </si>
  <si>
    <t>TR24</t>
  </si>
  <si>
    <t>TR25</t>
  </si>
  <si>
    <t>TR26</t>
  </si>
  <si>
    <t>TR27</t>
  </si>
  <si>
    <t>TR28</t>
  </si>
  <si>
    <t>TR29</t>
  </si>
  <si>
    <t>TR30</t>
  </si>
  <si>
    <t>TR31</t>
  </si>
  <si>
    <t>TR32</t>
  </si>
  <si>
    <t>TR33</t>
  </si>
  <si>
    <t>TR34</t>
  </si>
  <si>
    <t>TR35</t>
  </si>
  <si>
    <t>TR36</t>
  </si>
  <si>
    <t>TR37</t>
  </si>
  <si>
    <t>TR38</t>
  </si>
  <si>
    <t>TR39</t>
  </si>
  <si>
    <t>TR40</t>
  </si>
  <si>
    <t>TR41</t>
  </si>
  <si>
    <t>TR42</t>
  </si>
  <si>
    <t>TR43</t>
  </si>
  <si>
    <t>TR44</t>
  </si>
  <si>
    <t>TR45</t>
  </si>
  <si>
    <t>TR46</t>
  </si>
  <si>
    <t>TR47</t>
  </si>
  <si>
    <t>TR48</t>
  </si>
  <si>
    <t>TR49</t>
  </si>
  <si>
    <t>TR50</t>
  </si>
  <si>
    <t>TR51</t>
  </si>
  <si>
    <t>TR52</t>
  </si>
  <si>
    <t>TR53</t>
  </si>
  <si>
    <t>TR54</t>
  </si>
  <si>
    <t>TR55</t>
  </si>
  <si>
    <t>TR56</t>
  </si>
  <si>
    <t>TR57</t>
  </si>
  <si>
    <t>TR58</t>
  </si>
  <si>
    <t>TR 1-58</t>
  </si>
  <si>
    <t>Paralleler Anschluss an TR49</t>
  </si>
  <si>
    <t>Paralleler Anschluss an TR36</t>
  </si>
  <si>
    <t>Paralleler Anschluss an TR21</t>
  </si>
  <si>
    <t>Paralleler Anschluss an TR25</t>
  </si>
  <si>
    <t>Paralleler Anschluss an TR14</t>
  </si>
  <si>
    <t>Paralleler Anschluss an TR10</t>
  </si>
  <si>
    <t>S</t>
  </si>
  <si>
    <t xml:space="preserve"> ==&gt; 2. Iterationsschritt (Hier vereinfacht aufgrund hoher Anzahl an Transformatoren als 'Worst-Case' nur für TR58 berechnet)</t>
  </si>
  <si>
    <t>Σ TR58</t>
  </si>
  <si>
    <t>2. Ermittlung von Leistung, Strom und Spannung im MS-Netz (Vereinfacht aufgrund hoher Anzahl Transformatoren)</t>
  </si>
  <si>
    <t>Die Lastflussberechnung verwendet 4 (Städtisches und Vorstädtisches) bzw. 2 (Ländliches Modellnetz) Iterationsschritte</t>
  </si>
  <si>
    <t>(Berücksichtigt Spannungsfall aus Iterationsschritt 1)</t>
  </si>
  <si>
    <t>(Vereinfachte Annahme)</t>
  </si>
  <si>
    <r>
      <t>U</t>
    </r>
    <r>
      <rPr>
        <sz val="8"/>
        <color theme="1"/>
        <rFont val="Calibri"/>
        <scheme val="minor"/>
      </rPr>
      <t>L,Nenn</t>
    </r>
    <r>
      <rPr>
        <sz val="12"/>
        <color theme="1"/>
        <rFont val="Calibri"/>
        <family val="2"/>
        <scheme val="minor"/>
      </rPr>
      <t xml:space="preserve"> [V]</t>
    </r>
  </si>
  <si>
    <t>dU Gesamt [%]</t>
  </si>
  <si>
    <r>
      <t>U</t>
    </r>
    <r>
      <rPr>
        <sz val="6"/>
        <color theme="1"/>
        <rFont val="Calibri"/>
        <family val="2"/>
        <scheme val="minor"/>
      </rPr>
      <t>NS</t>
    </r>
    <r>
      <rPr>
        <sz val="12"/>
        <color theme="1"/>
        <rFont val="Calibri"/>
        <family val="2"/>
        <scheme val="minor"/>
      </rPr>
      <t xml:space="preserve"> [V]</t>
    </r>
  </si>
  <si>
    <t>[2][6]</t>
  </si>
  <si>
    <r>
      <t xml:space="preserve">Hann Ruppert, Klaus-Martin Graf: "Vereinfachtes Excel-Modell zur statischen Lastflussberechnung in Verteilnetzen bei Nutzung verschiedener elektrifizierter Wärmetechnologien in Haushalten", Hochschule Darmstadt, Fachbereich EIT, </t>
    </r>
    <r>
      <rPr>
        <i/>
        <sz val="12"/>
        <color theme="1"/>
        <rFont val="Calibri"/>
        <scheme val="minor"/>
      </rPr>
      <t>13. Juli</t>
    </r>
    <r>
      <rPr>
        <i/>
        <sz val="12"/>
        <color theme="1"/>
        <rFont val="Calibri"/>
        <scheme val="minor"/>
      </rPr>
      <t xml:space="preserve"> 2017.</t>
    </r>
  </si>
  <si>
    <t>13. Juli 2017</t>
  </si>
  <si>
    <r>
      <t>Für die Induktivität (X</t>
    </r>
    <r>
      <rPr>
        <vertAlign val="subscript"/>
        <sz val="12"/>
        <color theme="1"/>
        <rFont val="Calibri"/>
        <scheme val="minor"/>
      </rPr>
      <t>L</t>
    </r>
    <r>
      <rPr>
        <sz val="12"/>
        <color theme="1"/>
        <rFont val="Calibri"/>
        <family val="2"/>
        <scheme val="minor"/>
      </rPr>
      <t>) der Freileitungen wird näherungsweise der induktive Widerstand von Kupferkabeln mit demselben Querschnitt gewählt</t>
    </r>
  </si>
  <si>
    <t>Für die Kapazität einer MS-Freileitung wird näherungsweise C=12nF/km angenommen</t>
  </si>
  <si>
    <t>In der Lastflussrechnung wird jeweils ein MS-Netzabschnitt eines Regeltransformators berücksichtigt. In der Realität sind mehrerer solcher Netzabschnitte an einen Regeltransformator angeschlossen, weshalb die Auslastung des Regeltransformators hier nicht abgebildet ist</t>
  </si>
  <si>
    <r>
      <t>P</t>
    </r>
    <r>
      <rPr>
        <vertAlign val="subscript"/>
        <sz val="12"/>
        <color theme="1" tint="0.499984740745262"/>
        <rFont val="Calibri"/>
        <scheme val="minor"/>
      </rPr>
      <t>V</t>
    </r>
    <r>
      <rPr>
        <sz val="12"/>
        <color theme="1" tint="0.499984740745262"/>
        <rFont val="Calibri"/>
        <scheme val="minor"/>
      </rPr>
      <t xml:space="preserve"> [kW]</t>
    </r>
  </si>
  <si>
    <r>
      <t>Q</t>
    </r>
    <r>
      <rPr>
        <vertAlign val="subscript"/>
        <sz val="12"/>
        <color theme="1" tint="0.499984740745262"/>
        <rFont val="Calibri"/>
        <scheme val="minor"/>
      </rPr>
      <t>L</t>
    </r>
    <r>
      <rPr>
        <sz val="12"/>
        <color theme="1" tint="0.499984740745262"/>
        <rFont val="Calibri"/>
        <scheme val="minor"/>
      </rPr>
      <t xml:space="preserve"> [kVAr]</t>
    </r>
  </si>
  <si>
    <r>
      <t>Q</t>
    </r>
    <r>
      <rPr>
        <vertAlign val="subscript"/>
        <sz val="12"/>
        <color theme="1" tint="0.499984740745262"/>
        <rFont val="Calibri"/>
        <scheme val="minor"/>
      </rPr>
      <t>C</t>
    </r>
    <r>
      <rPr>
        <sz val="12"/>
        <color theme="1" tint="0.499984740745262"/>
        <rFont val="Calibri"/>
        <scheme val="minor"/>
      </rPr>
      <t xml:space="preserve"> [kVAr]</t>
    </r>
  </si>
  <si>
    <r>
      <t>P</t>
    </r>
    <r>
      <rPr>
        <vertAlign val="subscript"/>
        <sz val="12"/>
        <color theme="1" tint="0.499984740745262"/>
        <rFont val="Calibri"/>
        <scheme val="minor"/>
      </rPr>
      <t>2</t>
    </r>
    <r>
      <rPr>
        <sz val="12"/>
        <color theme="1" tint="0.499984740745262"/>
        <rFont val="Calibri"/>
        <scheme val="minor"/>
      </rPr>
      <t xml:space="preserve"> [kW]</t>
    </r>
  </si>
  <si>
    <r>
      <t>P</t>
    </r>
    <r>
      <rPr>
        <vertAlign val="subscript"/>
        <sz val="12"/>
        <color theme="1" tint="0.499984740745262"/>
        <rFont val="Calibri"/>
        <scheme val="minor"/>
      </rPr>
      <t>1</t>
    </r>
    <r>
      <rPr>
        <sz val="12"/>
        <color theme="1" tint="0.499984740745262"/>
        <rFont val="Calibri"/>
        <scheme val="minor"/>
      </rPr>
      <t xml:space="preserve"> [kW]</t>
    </r>
  </si>
  <si>
    <r>
      <t>Q</t>
    </r>
    <r>
      <rPr>
        <vertAlign val="subscript"/>
        <sz val="12"/>
        <color theme="1" tint="0.499984740745262"/>
        <rFont val="Calibri"/>
        <scheme val="minor"/>
      </rPr>
      <t>2</t>
    </r>
    <r>
      <rPr>
        <sz val="12"/>
        <color theme="1" tint="0.499984740745262"/>
        <rFont val="Calibri"/>
        <scheme val="minor"/>
      </rPr>
      <t xml:space="preserve"> [kVA]</t>
    </r>
  </si>
  <si>
    <r>
      <t>Q</t>
    </r>
    <r>
      <rPr>
        <vertAlign val="subscript"/>
        <sz val="12"/>
        <color theme="1" tint="0.499984740745262"/>
        <rFont val="Calibri"/>
        <scheme val="minor"/>
      </rPr>
      <t>1</t>
    </r>
    <r>
      <rPr>
        <sz val="12"/>
        <color theme="1" tint="0.499984740745262"/>
        <rFont val="Calibri"/>
        <scheme val="minor"/>
      </rPr>
      <t xml:space="preserve"> [kVA]</t>
    </r>
  </si>
  <si>
    <t>Winkeldifferenz der komplexen Spannungen wird vernachlässigt (die Phasenverschiebung der Spannung wird bei der Berechnung der Spannungsbeträge vernachlässigt)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</si>
</sst>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m&quot;"/>
    <numFmt numFmtId="165" formatCode="&quot;U = &quot;#,##0.00&quot;kV&quot;"/>
    <numFmt numFmtId="166" formatCode="#,##0\ &quot;mm2&quot;"/>
    <numFmt numFmtId="167" formatCode="#,##0\ &quot;A&quot;"/>
    <numFmt numFmtId="168" formatCode="#,##0.00\ &quot;Ohm/km&quot;"/>
    <numFmt numFmtId="169" formatCode="#,##0.000\ &quot;Ohm/km&quot;"/>
    <numFmt numFmtId="170" formatCode="0.000"/>
    <numFmt numFmtId="171" formatCode="0.0"/>
    <numFmt numFmtId="172" formatCode="#,##0.000"/>
    <numFmt numFmtId="173" formatCode="&quot;S = &quot;#,##0&quot;kVAr&quot;"/>
    <numFmt numFmtId="174" formatCode="&quot;S = &quot;#,##0&quot; kVAr&quot;"/>
    <numFmt numFmtId="175" formatCode="#,##0&quot;kVA&quot;"/>
    <numFmt numFmtId="176" formatCode="#,##0.000\ &quot;km&quot;"/>
    <numFmt numFmtId="177" formatCode="&quot;dU = &quot;#,##0.0&quot;%&quot;"/>
    <numFmt numFmtId="178" formatCode="&quot;IL = &quot;#,##0&quot;A&quot;"/>
    <numFmt numFmtId="179" formatCode="&quot;(&quot;#,##0\ &quot;MVA)&quot;"/>
    <numFmt numFmtId="180" formatCode="#,##0.0"/>
    <numFmt numFmtId="181" formatCode="#,##0.00\ &quot;uF/km&quot;"/>
    <numFmt numFmtId="182" formatCode="&quot;I = &quot;#,##0&quot;A&quot;"/>
    <numFmt numFmtId="183" formatCode="&quot;U2 = &quot;#,##0.0&quot;V&quot;"/>
    <numFmt numFmtId="184" formatCode="#,##0.00&quot;kV&quot;"/>
    <numFmt numFmtId="185" formatCode="#,##0.0&quot;V&quot;"/>
    <numFmt numFmtId="186" formatCode="#,##0.00\ &quot;kW&quot;"/>
    <numFmt numFmtId="187" formatCode="#,##0&quot; kV&quot;"/>
    <numFmt numFmtId="188" formatCode="#,##0.000\ &quot;kW&quot;"/>
    <numFmt numFmtId="189" formatCode="&quot;I = &quot;#,##0.0&quot;A&quot;"/>
    <numFmt numFmtId="190" formatCode="&quot;U = &quot;#,##0&quot;kV&quot;"/>
    <numFmt numFmtId="191" formatCode="#,##0.000\ &quot;uF/km&quot;"/>
    <numFmt numFmtId="192" formatCode="#,##0.0\ &quot;Ohm*km&quot;"/>
  </numFmts>
  <fonts count="4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vertAlign val="subscript"/>
      <sz val="12"/>
      <color theme="1"/>
      <name val="Calibri"/>
      <scheme val="minor"/>
    </font>
    <font>
      <u/>
      <sz val="16"/>
      <color theme="1"/>
      <name val="Calibri"/>
      <scheme val="minor"/>
    </font>
    <font>
      <i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theme="1"/>
      <name val="Calibri"/>
    </font>
    <font>
      <b/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i/>
      <sz val="12"/>
      <color theme="1"/>
      <name val="Calibri"/>
      <scheme val="minor"/>
    </font>
    <font>
      <sz val="11"/>
      <color theme="1"/>
      <name val="Calibri"/>
    </font>
    <font>
      <b/>
      <u/>
      <sz val="16"/>
      <color theme="1"/>
      <name val="Calibri"/>
      <scheme val="minor"/>
    </font>
    <font>
      <i/>
      <sz val="10"/>
      <color theme="1"/>
      <name val="Calibri"/>
      <scheme val="minor"/>
    </font>
    <font>
      <b/>
      <sz val="12"/>
      <color rgb="FF000000"/>
      <name val="Calibri"/>
      <scheme val="minor"/>
    </font>
    <font>
      <vertAlign val="subscript"/>
      <sz val="12"/>
      <color rgb="FF00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 tint="0.499984740745262"/>
      <name val="Calibri"/>
      <scheme val="minor"/>
    </font>
    <font>
      <vertAlign val="subscript"/>
      <sz val="12"/>
      <color theme="1" tint="0.499984740745262"/>
      <name val="Calibri"/>
      <scheme val="minor"/>
    </font>
    <font>
      <i/>
      <sz val="8"/>
      <color theme="1" tint="0.499984740745262"/>
      <name val="Calibri"/>
      <scheme val="minor"/>
    </font>
    <font>
      <sz val="9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40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0" borderId="0" xfId="0" applyAlignment="1">
      <alignment horizontal="center"/>
    </xf>
    <xf numFmtId="0" fontId="0" fillId="3" borderId="0" xfId="0" applyFill="1"/>
    <xf numFmtId="0" fontId="5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9" fontId="0" fillId="3" borderId="0" xfId="0" applyNumberFormat="1" applyFill="1"/>
    <xf numFmtId="168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9" fontId="8" fillId="2" borderId="0" xfId="0" applyNumberFormat="1" applyFont="1" applyFill="1" applyAlignment="1">
      <alignment horizontal="center"/>
    </xf>
    <xf numFmtId="9" fontId="0" fillId="0" borderId="0" xfId="0" applyNumberFormat="1" applyFill="1"/>
    <xf numFmtId="170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70" fontId="0" fillId="3" borderId="1" xfId="0" applyNumberFormat="1" applyFill="1" applyBorder="1" applyAlignment="1">
      <alignment horizontal="center"/>
    </xf>
    <xf numFmtId="0" fontId="0" fillId="0" borderId="0" xfId="0" applyFont="1"/>
    <xf numFmtId="171" fontId="0" fillId="3" borderId="0" xfId="0" applyNumberFormat="1" applyFill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172" fontId="0" fillId="3" borderId="0" xfId="0" applyNumberFormat="1" applyFill="1" applyAlignment="1">
      <alignment horizontal="center"/>
    </xf>
    <xf numFmtId="2" fontId="0" fillId="3" borderId="0" xfId="0" applyNumberFormat="1" applyFill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76" fontId="0" fillId="3" borderId="0" xfId="0" applyNumberFormat="1" applyFill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3" fontId="14" fillId="2" borderId="0" xfId="0" applyNumberFormat="1" applyFont="1" applyFill="1"/>
    <xf numFmtId="3" fontId="14" fillId="3" borderId="0" xfId="0" applyNumberFormat="1" applyFont="1" applyFill="1"/>
    <xf numFmtId="0" fontId="0" fillId="0" borderId="0" xfId="0" applyAlignment="1">
      <alignment horizontal="center"/>
    </xf>
    <xf numFmtId="0" fontId="0" fillId="0" borderId="0" xfId="0" quotePrefix="1"/>
    <xf numFmtId="0" fontId="11" fillId="0" borderId="1" xfId="0" applyFont="1" applyBorder="1" applyAlignment="1">
      <alignment horizontal="center"/>
    </xf>
    <xf numFmtId="170" fontId="11" fillId="3" borderId="1" xfId="0" applyNumberFormat="1" applyFont="1" applyFill="1" applyBorder="1" applyAlignment="1">
      <alignment horizontal="center"/>
    </xf>
    <xf numFmtId="176" fontId="11" fillId="3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171" fontId="0" fillId="0" borderId="0" xfId="0" applyNumberFormat="1"/>
    <xf numFmtId="2" fontId="0" fillId="3" borderId="1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180" fontId="0" fillId="3" borderId="0" xfId="0" applyNumberFormat="1" applyFill="1" applyAlignment="1">
      <alignment horizontal="center"/>
    </xf>
    <xf numFmtId="180" fontId="0" fillId="3" borderId="1" xfId="0" applyNumberFormat="1" applyFill="1" applyBorder="1" applyAlignment="1">
      <alignment horizontal="center"/>
    </xf>
    <xf numFmtId="0" fontId="17" fillId="0" borderId="0" xfId="0" quotePrefix="1" applyFont="1"/>
    <xf numFmtId="170" fontId="11" fillId="3" borderId="0" xfId="0" applyNumberFormat="1" applyFont="1" applyFill="1" applyBorder="1" applyAlignment="1">
      <alignment horizontal="center"/>
    </xf>
    <xf numFmtId="176" fontId="11" fillId="3" borderId="0" xfId="0" applyNumberFormat="1" applyFont="1" applyFill="1" applyBorder="1" applyAlignment="1">
      <alignment horizontal="center"/>
    </xf>
    <xf numFmtId="170" fontId="0" fillId="3" borderId="1" xfId="0" quotePrefix="1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18" fillId="3" borderId="0" xfId="0" applyNumberFormat="1" applyFont="1" applyFill="1"/>
    <xf numFmtId="0" fontId="0" fillId="0" borderId="0" xfId="0" applyBorder="1"/>
    <xf numFmtId="0" fontId="0" fillId="0" borderId="3" xfId="0" applyBorder="1"/>
    <xf numFmtId="170" fontId="0" fillId="3" borderId="3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70" fontId="0" fillId="0" borderId="3" xfId="0" applyNumberFormat="1" applyFill="1" applyBorder="1" applyAlignment="1">
      <alignment horizontal="center"/>
    </xf>
    <xf numFmtId="171" fontId="0" fillId="0" borderId="0" xfId="0" applyNumberFormat="1" applyFill="1"/>
    <xf numFmtId="1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81" fontId="8" fillId="2" borderId="0" xfId="0" applyNumberFormat="1" applyFont="1" applyFill="1"/>
    <xf numFmtId="0" fontId="0" fillId="0" borderId="0" xfId="0" applyAlignment="1">
      <alignment horizontal="center"/>
    </xf>
    <xf numFmtId="0" fontId="19" fillId="0" borderId="0" xfId="0" applyFont="1"/>
    <xf numFmtId="0" fontId="0" fillId="3" borderId="0" xfId="0" applyFill="1" applyBorder="1" applyAlignment="1">
      <alignment horizontal="center"/>
    </xf>
    <xf numFmtId="0" fontId="0" fillId="5" borderId="0" xfId="0" applyFill="1" applyBorder="1"/>
    <xf numFmtId="0" fontId="2" fillId="5" borderId="0" xfId="0" applyFont="1" applyFill="1" applyBorder="1"/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73" fontId="8" fillId="5" borderId="0" xfId="0" applyNumberFormat="1" applyFont="1" applyFill="1" applyBorder="1" applyAlignment="1">
      <alignment horizontal="center"/>
    </xf>
    <xf numFmtId="178" fontId="8" fillId="5" borderId="0" xfId="0" applyNumberFormat="1" applyFont="1" applyFill="1" applyBorder="1" applyAlignment="1">
      <alignment horizontal="center"/>
    </xf>
    <xf numFmtId="182" fontId="8" fillId="5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77" fontId="8" fillId="5" borderId="0" xfId="0" applyNumberFormat="1" applyFont="1" applyFill="1" applyBorder="1" applyAlignment="1">
      <alignment horizontal="center"/>
    </xf>
    <xf numFmtId="179" fontId="0" fillId="5" borderId="0" xfId="0" applyNumberFormat="1" applyFill="1" applyBorder="1" applyAlignment="1">
      <alignment horizontal="center"/>
    </xf>
    <xf numFmtId="0" fontId="7" fillId="5" borderId="0" xfId="0" applyFont="1" applyFill="1" applyBorder="1"/>
    <xf numFmtId="174" fontId="0" fillId="5" borderId="0" xfId="0" applyNumberFormat="1" applyFill="1" applyBorder="1" applyAlignment="1">
      <alignment horizontal="left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175" fontId="16" fillId="5" borderId="0" xfId="0" applyNumberFormat="1" applyFont="1" applyFill="1" applyBorder="1" applyAlignment="1">
      <alignment horizontal="center"/>
    </xf>
    <xf numFmtId="0" fontId="5" fillId="5" borderId="0" xfId="0" applyFont="1" applyFill="1" applyBorder="1"/>
    <xf numFmtId="0" fontId="16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171" fontId="0" fillId="5" borderId="0" xfId="0" applyNumberForma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0" borderId="0" xfId="0" applyFill="1" applyBorder="1"/>
    <xf numFmtId="0" fontId="0" fillId="5" borderId="5" xfId="0" applyFill="1" applyBorder="1"/>
    <xf numFmtId="0" fontId="0" fillId="5" borderId="1" xfId="0" applyFill="1" applyBorder="1"/>
    <xf numFmtId="0" fontId="15" fillId="5" borderId="1" xfId="0" applyFont="1" applyFill="1" applyBorder="1"/>
    <xf numFmtId="0" fontId="6" fillId="5" borderId="1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10" xfId="0" applyFill="1" applyBorder="1"/>
    <xf numFmtId="0" fontId="0" fillId="2" borderId="4" xfId="0" applyFill="1" applyBorder="1"/>
    <xf numFmtId="9" fontId="0" fillId="3" borderId="4" xfId="0" applyNumberFormat="1" applyFill="1" applyBorder="1"/>
    <xf numFmtId="183" fontId="20" fillId="5" borderId="0" xfId="0" applyNumberFormat="1" applyFont="1" applyFill="1" applyBorder="1" applyAlignment="1">
      <alignment horizontal="right"/>
    </xf>
    <xf numFmtId="184" fontId="8" fillId="5" borderId="0" xfId="0" applyNumberFormat="1" applyFont="1" applyFill="1" applyBorder="1" applyAlignment="1">
      <alignment horizontal="right"/>
    </xf>
    <xf numFmtId="185" fontId="20" fillId="5" borderId="0" xfId="0" applyNumberFormat="1" applyFont="1" applyFill="1" applyBorder="1" applyAlignment="1">
      <alignment horizontal="right"/>
    </xf>
    <xf numFmtId="0" fontId="15" fillId="5" borderId="0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154" applyAlignment="1">
      <alignment vertical="top"/>
    </xf>
    <xf numFmtId="0" fontId="0" fillId="0" borderId="0" xfId="0" quotePrefix="1" applyAlignment="1">
      <alignment vertical="top"/>
    </xf>
    <xf numFmtId="15" fontId="0" fillId="0" borderId="0" xfId="0" quotePrefix="1" applyNumberFormat="1" applyAlignment="1">
      <alignment vertical="top"/>
    </xf>
    <xf numFmtId="0" fontId="5" fillId="0" borderId="0" xfId="0" applyFont="1" applyAlignment="1">
      <alignment vertical="top"/>
    </xf>
    <xf numFmtId="164" fontId="0" fillId="2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0" xfId="1" applyFont="1" applyFill="1"/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vertical="center"/>
    </xf>
    <xf numFmtId="187" fontId="0" fillId="5" borderId="0" xfId="0" applyNumberFormat="1" applyFill="1" applyBorder="1" applyAlignment="1">
      <alignment horizontal="right"/>
    </xf>
    <xf numFmtId="187" fontId="0" fillId="5" borderId="0" xfId="0" applyNumberFormat="1" applyFill="1" applyBorder="1" applyAlignment="1">
      <alignment horizontal="left"/>
    </xf>
    <xf numFmtId="0" fontId="25" fillId="0" borderId="0" xfId="0" applyFont="1"/>
    <xf numFmtId="0" fontId="0" fillId="0" borderId="0" xfId="0" quotePrefix="1" applyFont="1"/>
    <xf numFmtId="0" fontId="26" fillId="5" borderId="0" xfId="0" applyFont="1" applyFill="1" applyBorder="1"/>
    <xf numFmtId="0" fontId="27" fillId="5" borderId="0" xfId="0" applyFont="1" applyFill="1" applyBorder="1" applyAlignment="1">
      <alignment horizontal="center"/>
    </xf>
    <xf numFmtId="174" fontId="0" fillId="5" borderId="0" xfId="0" applyNumberFormat="1" applyFill="1" applyBorder="1" applyAlignment="1">
      <alignment horizontal="left"/>
    </xf>
    <xf numFmtId="175" fontId="28" fillId="5" borderId="0" xfId="0" applyNumberFormat="1" applyFont="1" applyFill="1" applyBorder="1" applyAlignment="1">
      <alignment horizontal="left"/>
    </xf>
    <xf numFmtId="0" fontId="28" fillId="0" borderId="0" xfId="0" applyFont="1"/>
    <xf numFmtId="0" fontId="28" fillId="5" borderId="0" xfId="0" applyFont="1" applyFill="1" applyBorder="1"/>
    <xf numFmtId="0" fontId="2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ont="1" applyFill="1" applyBorder="1" applyAlignment="1">
      <alignment horizontal="center"/>
    </xf>
    <xf numFmtId="0" fontId="32" fillId="0" borderId="0" xfId="0" quotePrefix="1" applyFont="1"/>
    <xf numFmtId="0" fontId="33" fillId="5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3" fillId="5" borderId="0" xfId="0" applyFont="1" applyFill="1" applyBorder="1" applyAlignment="1">
      <alignment horizontal="right"/>
    </xf>
    <xf numFmtId="0" fontId="27" fillId="5" borderId="0" xfId="0" quotePrefix="1" applyFont="1" applyFill="1" applyBorder="1" applyAlignment="1">
      <alignment horizontal="center"/>
    </xf>
    <xf numFmtId="0" fontId="34" fillId="0" borderId="0" xfId="0" applyFont="1"/>
    <xf numFmtId="0" fontId="36" fillId="0" borderId="0" xfId="0" applyFont="1"/>
    <xf numFmtId="0" fontId="0" fillId="0" borderId="2" xfId="0" applyBorder="1" applyAlignment="1">
      <alignment horizontal="center"/>
    </xf>
    <xf numFmtId="4" fontId="0" fillId="3" borderId="0" xfId="0" applyNumberFormat="1" applyFill="1" applyAlignment="1">
      <alignment horizontal="center"/>
    </xf>
    <xf numFmtId="0" fontId="37" fillId="0" borderId="0" xfId="0" applyFont="1" applyAlignment="1">
      <alignment horizontal="center"/>
    </xf>
    <xf numFmtId="170" fontId="37" fillId="3" borderId="0" xfId="0" applyNumberFormat="1" applyFont="1" applyFill="1" applyAlignment="1">
      <alignment horizontal="center"/>
    </xf>
    <xf numFmtId="176" fontId="37" fillId="3" borderId="0" xfId="0" applyNumberFormat="1" applyFont="1" applyFill="1" applyAlignment="1">
      <alignment horizontal="center"/>
    </xf>
    <xf numFmtId="3" fontId="37" fillId="3" borderId="0" xfId="0" applyNumberFormat="1" applyFont="1" applyFill="1" applyAlignment="1">
      <alignment horizontal="center"/>
    </xf>
    <xf numFmtId="2" fontId="37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/>
    <xf numFmtId="0" fontId="37" fillId="0" borderId="0" xfId="0" applyFont="1"/>
    <xf numFmtId="0" fontId="0" fillId="0" borderId="0" xfId="0" applyFill="1" applyAlignment="1">
      <alignment vertical="top"/>
    </xf>
    <xf numFmtId="189" fontId="8" fillId="5" borderId="0" xfId="0" applyNumberFormat="1" applyFont="1" applyFill="1" applyBorder="1" applyAlignment="1">
      <alignment horizontal="center"/>
    </xf>
    <xf numFmtId="170" fontId="0" fillId="0" borderId="0" xfId="0" applyNumberFormat="1"/>
    <xf numFmtId="10" fontId="0" fillId="0" borderId="0" xfId="1" applyNumberFormat="1" applyFont="1"/>
    <xf numFmtId="180" fontId="0" fillId="3" borderId="2" xfId="0" applyNumberFormat="1" applyFill="1" applyBorder="1" applyAlignment="1">
      <alignment horizontal="center"/>
    </xf>
    <xf numFmtId="190" fontId="8" fillId="5" borderId="0" xfId="0" applyNumberFormat="1" applyFont="1" applyFill="1" applyBorder="1" applyAlignment="1">
      <alignment horizontal="center"/>
    </xf>
    <xf numFmtId="178" fontId="28" fillId="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1" fontId="8" fillId="2" borderId="0" xfId="0" applyNumberFormat="1" applyFont="1" applyFill="1"/>
    <xf numFmtId="170" fontId="39" fillId="3" borderId="0" xfId="0" applyNumberFormat="1" applyFont="1" applyFill="1"/>
    <xf numFmtId="170" fontId="39" fillId="3" borderId="1" xfId="0" applyNumberFormat="1" applyFont="1" applyFill="1" applyBorder="1"/>
    <xf numFmtId="170" fontId="39" fillId="3" borderId="2" xfId="0" applyNumberFormat="1" applyFont="1" applyFill="1" applyBorder="1"/>
    <xf numFmtId="0" fontId="39" fillId="0" borderId="0" xfId="0" applyFont="1" applyFill="1" applyAlignment="1">
      <alignment horizontal="center"/>
    </xf>
    <xf numFmtId="170" fontId="0" fillId="3" borderId="0" xfId="0" applyNumberFormat="1" applyFill="1" applyBorder="1" applyAlignment="1">
      <alignment horizontal="center"/>
    </xf>
    <xf numFmtId="170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0" fontId="11" fillId="3" borderId="2" xfId="0" applyNumberFormat="1" applyFont="1" applyFill="1" applyBorder="1" applyAlignment="1">
      <alignment horizontal="center"/>
    </xf>
    <xf numFmtId="170" fontId="41" fillId="3" borderId="0" xfId="0" applyNumberFormat="1" applyFont="1" applyFill="1"/>
    <xf numFmtId="192" fontId="7" fillId="4" borderId="0" xfId="0" applyNumberFormat="1" applyFont="1" applyFill="1" applyAlignment="1">
      <alignment horizontal="center"/>
    </xf>
    <xf numFmtId="192" fontId="29" fillId="4" borderId="0" xfId="0" applyNumberFormat="1" applyFont="1" applyFill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4" fontId="8" fillId="5" borderId="0" xfId="0" applyNumberFormat="1" applyFont="1" applyFill="1" applyBorder="1" applyAlignment="1">
      <alignment horizontal="center"/>
    </xf>
    <xf numFmtId="174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6" fontId="24" fillId="3" borderId="3" xfId="0" applyNumberFormat="1" applyFont="1" applyFill="1" applyBorder="1" applyAlignment="1">
      <alignment horizontal="center" vertical="center"/>
    </xf>
    <xf numFmtId="186" fontId="0" fillId="3" borderId="3" xfId="0" applyNumberFormat="1" applyFill="1" applyBorder="1" applyAlignment="1">
      <alignment horizontal="center" vertical="center"/>
    </xf>
    <xf numFmtId="0" fontId="23" fillId="0" borderId="3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167" fontId="8" fillId="2" borderId="0" xfId="0" applyNumberFormat="1" applyFont="1" applyFill="1" applyAlignment="1">
      <alignment horizontal="center"/>
    </xf>
    <xf numFmtId="174" fontId="8" fillId="5" borderId="0" xfId="0" applyNumberFormat="1" applyFont="1" applyFill="1" applyBorder="1" applyAlignment="1">
      <alignment horizontal="left"/>
    </xf>
    <xf numFmtId="174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88" fontId="24" fillId="3" borderId="3" xfId="0" applyNumberFormat="1" applyFont="1" applyFill="1" applyBorder="1" applyAlignment="1">
      <alignment horizontal="center" vertical="center"/>
    </xf>
    <xf numFmtId="188" fontId="0" fillId="3" borderId="3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0" fillId="0" borderId="0" xfId="0" applyNumberFormat="1"/>
    <xf numFmtId="173" fontId="7" fillId="5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73" fontId="42" fillId="6" borderId="0" xfId="0" applyNumberFormat="1" applyFont="1" applyFill="1" applyBorder="1" applyAlignment="1">
      <alignment horizontal="center"/>
    </xf>
    <xf numFmtId="171" fontId="8" fillId="5" borderId="0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left"/>
    </xf>
  </cellXfs>
  <cellStyles count="7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/>
    <cellStyle name="Normal" xfId="0" builtinId="0"/>
    <cellStyle name="Percent" xfId="1" builtinId="5"/>
  </cellStyles>
  <dxfs count="4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88900</xdr:rowOff>
    </xdr:from>
    <xdr:to>
      <xdr:col>3</xdr:col>
      <xdr:colOff>266700</xdr:colOff>
      <xdr:row>9</xdr:row>
      <xdr:rowOff>165100</xdr:rowOff>
    </xdr:to>
    <xdr:sp macro="" textlink="">
      <xdr:nvSpPr>
        <xdr:cNvPr id="2" name="Rectangle 1"/>
        <xdr:cNvSpPr/>
      </xdr:nvSpPr>
      <xdr:spPr>
        <a:xfrm>
          <a:off x="342900" y="1143000"/>
          <a:ext cx="1079500" cy="647700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lang="en-US" sz="1100">
              <a:solidFill>
                <a:schemeClr val="tx1"/>
              </a:solidFill>
            </a:rPr>
            <a:t>Vorgelagertes</a:t>
          </a:r>
          <a:r>
            <a:rPr lang="en-US" sz="1100" baseline="0">
              <a:solidFill>
                <a:schemeClr val="tx1"/>
              </a:solidFill>
            </a:rPr>
            <a:t> HS-Netz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254000</xdr:colOff>
      <xdr:row>8</xdr:row>
      <xdr:rowOff>25400</xdr:rowOff>
    </xdr:from>
    <xdr:to>
      <xdr:col>4</xdr:col>
      <xdr:colOff>114300</xdr:colOff>
      <xdr:row>8</xdr:row>
      <xdr:rowOff>31750</xdr:rowOff>
    </xdr:to>
    <xdr:cxnSp macro="">
      <xdr:nvCxnSpPr>
        <xdr:cNvPr id="4" name="Straight Connector 3"/>
        <xdr:cNvCxnSpPr/>
      </xdr:nvCxnSpPr>
      <xdr:spPr>
        <a:xfrm flipV="1">
          <a:off x="1409700" y="1460500"/>
          <a:ext cx="685800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101600</xdr:colOff>
      <xdr:row>6</xdr:row>
      <xdr:rowOff>0</xdr:rowOff>
    </xdr:from>
    <xdr:to>
      <xdr:col>4</xdr:col>
      <xdr:colOff>787400</xdr:colOff>
      <xdr:row>10</xdr:row>
      <xdr:rowOff>0</xdr:rowOff>
    </xdr:to>
    <xdr:grpSp>
      <xdr:nvGrpSpPr>
        <xdr:cNvPr id="38" name="Group 37"/>
        <xdr:cNvGrpSpPr/>
      </xdr:nvGrpSpPr>
      <xdr:grpSpPr>
        <a:xfrm>
          <a:off x="2387600" y="1143000"/>
          <a:ext cx="685800" cy="762000"/>
          <a:chOff x="2082800" y="1054100"/>
          <a:chExt cx="685800" cy="762000"/>
        </a:xfrm>
      </xdr:grpSpPr>
      <xdr:sp macro="" textlink="">
        <xdr:nvSpPr>
          <xdr:cNvPr id="5" name="Oval 4"/>
          <xdr:cNvSpPr/>
        </xdr:nvSpPr>
        <xdr:spPr>
          <a:xfrm>
            <a:off x="20828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Oval 5"/>
          <xdr:cNvSpPr/>
        </xdr:nvSpPr>
        <xdr:spPr>
          <a:xfrm>
            <a:off x="22860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8" name="Straight Arrow Connector 7"/>
          <xdr:cNvCxnSpPr/>
        </xdr:nvCxnSpPr>
        <xdr:spPr>
          <a:xfrm flipV="1">
            <a:off x="2095500" y="1054100"/>
            <a:ext cx="279400" cy="762000"/>
          </a:xfrm>
          <a:prstGeom prst="straightConnector1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787400</xdr:colOff>
      <xdr:row>8</xdr:row>
      <xdr:rowOff>25400</xdr:rowOff>
    </xdr:from>
    <xdr:to>
      <xdr:col>6</xdr:col>
      <xdr:colOff>0</xdr:colOff>
      <xdr:row>8</xdr:row>
      <xdr:rowOff>25400</xdr:rowOff>
    </xdr:to>
    <xdr:cxnSp macro="">
      <xdr:nvCxnSpPr>
        <xdr:cNvPr id="9" name="Straight Connector 8"/>
        <xdr:cNvCxnSpPr>
          <a:stCxn id="6" idx="6"/>
        </xdr:cNvCxnSpPr>
      </xdr:nvCxnSpPr>
      <xdr:spPr>
        <a:xfrm>
          <a:off x="2959100" y="1460500"/>
          <a:ext cx="863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5</xdr:row>
      <xdr:rowOff>44450</xdr:rowOff>
    </xdr:from>
    <xdr:to>
      <xdr:col>6</xdr:col>
      <xdr:colOff>12700</xdr:colOff>
      <xdr:row>11</xdr:row>
      <xdr:rowOff>12700</xdr:rowOff>
    </xdr:to>
    <xdr:cxnSp macro="">
      <xdr:nvCxnSpPr>
        <xdr:cNvPr id="11" name="Straight Connector 10"/>
        <xdr:cNvCxnSpPr/>
      </xdr:nvCxnSpPr>
      <xdr:spPr>
        <a:xfrm>
          <a:off x="4013200" y="908050"/>
          <a:ext cx="0" cy="11112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38100</xdr:rowOff>
    </xdr:from>
    <xdr:to>
      <xdr:col>20</xdr:col>
      <xdr:colOff>146050</xdr:colOff>
      <xdr:row>6</xdr:row>
      <xdr:rowOff>38100</xdr:rowOff>
    </xdr:to>
    <xdr:cxnSp macro="">
      <xdr:nvCxnSpPr>
        <xdr:cNvPr id="16" name="Straight Connector 15"/>
        <xdr:cNvCxnSpPr/>
      </xdr:nvCxnSpPr>
      <xdr:spPr>
        <a:xfrm>
          <a:off x="4000500" y="1092200"/>
          <a:ext cx="12439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12700</xdr:rowOff>
    </xdr:from>
    <xdr:to>
      <xdr:col>12</xdr:col>
      <xdr:colOff>0</xdr:colOff>
      <xdr:row>8</xdr:row>
      <xdr:rowOff>139700</xdr:rowOff>
    </xdr:to>
    <xdr:cxnSp macro="">
      <xdr:nvCxnSpPr>
        <xdr:cNvPr id="18" name="Straight Connector 17"/>
        <xdr:cNvCxnSpPr/>
      </xdr:nvCxnSpPr>
      <xdr:spPr>
        <a:xfrm>
          <a:off x="52832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198967</xdr:colOff>
      <xdr:row>20</xdr:row>
      <xdr:rowOff>118534</xdr:rowOff>
    </xdr:from>
    <xdr:to>
      <xdr:col>2</xdr:col>
      <xdr:colOff>488950</xdr:colOff>
      <xdr:row>20</xdr:row>
      <xdr:rowOff>120650</xdr:rowOff>
    </xdr:to>
    <xdr:cxnSp macro="">
      <xdr:nvCxnSpPr>
        <xdr:cNvPr id="58" name="Straight Arrow Connector 57"/>
        <xdr:cNvCxnSpPr/>
      </xdr:nvCxnSpPr>
      <xdr:spPr>
        <a:xfrm>
          <a:off x="833967" y="3928534"/>
          <a:ext cx="289983" cy="2116"/>
        </a:xfrm>
        <a:prstGeom prst="straightConnector1">
          <a:avLst/>
        </a:prstGeom>
        <a:ln w="6350">
          <a:solidFill>
            <a:schemeClr val="tx1"/>
          </a:solidFill>
          <a:tailEnd type="triangle" w="sm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774700</xdr:colOff>
      <xdr:row>8</xdr:row>
      <xdr:rowOff>6350</xdr:rowOff>
    </xdr:from>
    <xdr:to>
      <xdr:col>12</xdr:col>
      <xdr:colOff>742950</xdr:colOff>
      <xdr:row>15</xdr:row>
      <xdr:rowOff>57150</xdr:rowOff>
    </xdr:to>
    <xdr:grpSp>
      <xdr:nvGrpSpPr>
        <xdr:cNvPr id="23" name="Group 22"/>
        <xdr:cNvGrpSpPr/>
      </xdr:nvGrpSpPr>
      <xdr:grpSpPr>
        <a:xfrm>
          <a:off x="9613900" y="1530350"/>
          <a:ext cx="793750" cy="1384300"/>
          <a:chOff x="4419600" y="1454150"/>
          <a:chExt cx="793750" cy="1384300"/>
        </a:xfrm>
      </xdr:grpSpPr>
      <xdr:cxnSp macro="">
        <xdr:nvCxnSpPr>
          <xdr:cNvPr id="25" name="Straight Connector 24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9" name="Group 18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35" name="Oval 34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7" name="Oval 36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9" name="Straight Connector 38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3" name="Group 12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41" name="Straight Connector 40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0" name="Group 9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46" name="Straight Connector 4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0" name="Straight Arrow Connector 49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" name="Straight Arrow Connector 59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" name="Straight Arrow Connector 8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" name="Straight Arrow Connector 91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3" name="Straight Arrow Connector 92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94" name="Group 93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95" name="Straight Connector 94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6" name="Straight Arrow Connector 95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7" name="Straight Arrow Connector 96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8" name="Straight Arrow Connector 97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9" name="Straight Arrow Connector 98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0" name="Straight Arrow Connector 99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1" name="Group 100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02" name="Straight Connector 101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3" name="Straight Arrow Connector 102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4" name="Straight Arrow Connector 103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5" name="Straight Arrow Connector 104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" name="Straight Arrow Connector 105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" name="Straight Arrow Connector 106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08" name="Group 107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09" name="Straight Connector 108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0" name="Straight Arrow Connector 109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1" name="Straight Arrow Connector 110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2" name="Straight Arrow Connector 111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" name="Straight Arrow Connector 112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" name="Straight Arrow Connector 113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15" name="Group 114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16" name="Straight Connector 11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" name="Straight Arrow Connector 116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8" name="Straight Arrow Connector 117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" name="Straight Arrow Connector 11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" name="Straight Arrow Connector 119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" name="Straight Arrow Connector 120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11</xdr:col>
      <xdr:colOff>698500</xdr:colOff>
      <xdr:row>8</xdr:row>
      <xdr:rowOff>69850</xdr:rowOff>
    </xdr:from>
    <xdr:to>
      <xdr:col>12</xdr:col>
      <xdr:colOff>6350</xdr:colOff>
      <xdr:row>16</xdr:row>
      <xdr:rowOff>82550</xdr:rowOff>
    </xdr:to>
    <xdr:grpSp>
      <xdr:nvGrpSpPr>
        <xdr:cNvPr id="22" name="Group 21"/>
        <xdr:cNvGrpSpPr/>
      </xdr:nvGrpSpPr>
      <xdr:grpSpPr>
        <a:xfrm>
          <a:off x="9537700" y="1593850"/>
          <a:ext cx="133350" cy="1536700"/>
          <a:chOff x="4356100" y="1454150"/>
          <a:chExt cx="133350" cy="1536700"/>
        </a:xfrm>
      </xdr:grpSpPr>
      <xdr:cxnSp macro="">
        <xdr:nvCxnSpPr>
          <xdr:cNvPr id="56" name="Straight Connector 55"/>
          <xdr:cNvCxnSpPr/>
        </xdr:nvCxnSpPr>
        <xdr:spPr>
          <a:xfrm>
            <a:off x="4356100" y="146685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/>
          <xdr:cNvCxnSpPr/>
        </xdr:nvCxnSpPr>
        <xdr:spPr>
          <a:xfrm>
            <a:off x="4368800" y="1454150"/>
            <a:ext cx="6350" cy="15367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/>
          <xdr:cNvCxnSpPr/>
        </xdr:nvCxnSpPr>
        <xdr:spPr>
          <a:xfrm>
            <a:off x="4362450" y="298450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19050</xdr:colOff>
      <xdr:row>15</xdr:row>
      <xdr:rowOff>171450</xdr:rowOff>
    </xdr:from>
    <xdr:to>
      <xdr:col>12</xdr:col>
      <xdr:colOff>19050</xdr:colOff>
      <xdr:row>17</xdr:row>
      <xdr:rowOff>107950</xdr:rowOff>
    </xdr:to>
    <xdr:cxnSp macro="">
      <xdr:nvCxnSpPr>
        <xdr:cNvPr id="67" name="Straight Connector 66"/>
        <xdr:cNvCxnSpPr/>
      </xdr:nvCxnSpPr>
      <xdr:spPr>
        <a:xfrm>
          <a:off x="5302250" y="2940050"/>
          <a:ext cx="0" cy="317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711200</xdr:colOff>
      <xdr:row>17</xdr:row>
      <xdr:rowOff>44450</xdr:rowOff>
    </xdr:from>
    <xdr:to>
      <xdr:col>12</xdr:col>
      <xdr:colOff>19050</xdr:colOff>
      <xdr:row>25</xdr:row>
      <xdr:rowOff>57150</xdr:rowOff>
    </xdr:to>
    <xdr:grpSp>
      <xdr:nvGrpSpPr>
        <xdr:cNvPr id="70" name="Group 69"/>
        <xdr:cNvGrpSpPr/>
      </xdr:nvGrpSpPr>
      <xdr:grpSpPr>
        <a:xfrm>
          <a:off x="9550400" y="3282950"/>
          <a:ext cx="133350" cy="1536700"/>
          <a:chOff x="4356100" y="1454150"/>
          <a:chExt cx="133350" cy="1536700"/>
        </a:xfrm>
      </xdr:grpSpPr>
      <xdr:cxnSp macro="">
        <xdr:nvCxnSpPr>
          <xdr:cNvPr id="71" name="Straight Connector 70"/>
          <xdr:cNvCxnSpPr/>
        </xdr:nvCxnSpPr>
        <xdr:spPr>
          <a:xfrm>
            <a:off x="4356100" y="146685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/>
          <xdr:cNvCxnSpPr/>
        </xdr:nvCxnSpPr>
        <xdr:spPr>
          <a:xfrm>
            <a:off x="4368800" y="1454150"/>
            <a:ext cx="6350" cy="15367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/>
          <xdr:cNvCxnSpPr/>
        </xdr:nvCxnSpPr>
        <xdr:spPr>
          <a:xfrm>
            <a:off x="4362450" y="298450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787400</xdr:colOff>
      <xdr:row>16</xdr:row>
      <xdr:rowOff>165100</xdr:rowOff>
    </xdr:from>
    <xdr:to>
      <xdr:col>12</xdr:col>
      <xdr:colOff>755650</xdr:colOff>
      <xdr:row>24</xdr:row>
      <xdr:rowOff>25400</xdr:rowOff>
    </xdr:to>
    <xdr:grpSp>
      <xdr:nvGrpSpPr>
        <xdr:cNvPr id="75" name="Group 74"/>
        <xdr:cNvGrpSpPr/>
      </xdr:nvGrpSpPr>
      <xdr:grpSpPr>
        <a:xfrm>
          <a:off x="9626600" y="3213100"/>
          <a:ext cx="793750" cy="1384300"/>
          <a:chOff x="4419600" y="1454150"/>
          <a:chExt cx="793750" cy="1384300"/>
        </a:xfrm>
      </xdr:grpSpPr>
      <xdr:cxnSp macro="">
        <xdr:nvCxnSpPr>
          <xdr:cNvPr id="76" name="Straight Connector 75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8" name="Group 77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148" name="Oval 147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149" name="Oval 148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79" name="Straight Connector 78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0" name="Group 79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81" name="Straight Connector 80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82" name="Group 81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42" name="Straight Connector 141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3" name="Straight Arrow Connector 142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4" name="Straight Arrow Connector 143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5" name="Straight Arrow Connector 144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6" name="Straight Arrow Connector 145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7" name="Straight Arrow Connector 146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3" name="Group 82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36" name="Straight Connector 13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7" name="Straight Arrow Connector 136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8" name="Straight Arrow Connector 137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9" name="Straight Arrow Connector 13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0" name="Straight Arrow Connector 139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1" name="Straight Arrow Connector 140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4" name="Group 83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30" name="Straight Connector 129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" name="Straight Arrow Connector 130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" name="Straight Arrow Connector 131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3" name="Straight Arrow Connector 132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" name="Straight Arrow Connector 133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" name="Straight Arrow Connector 134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5" name="Group 84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24" name="Straight Connector 123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5" name="Straight Arrow Connector 124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" name="Straight Arrow Connector 125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" name="Straight Arrow Connector 126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" name="Straight Arrow Connector 127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" name="Straight Arrow Connector 128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86" name="Group 85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87" name="Straight Connector 86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" name="Straight Arrow Connector 87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0" name="Straight Arrow Connector 89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" name="Straight Arrow Connector 90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" name="Straight Arrow Connector 121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3" name="Straight Arrow Connector 122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12</xdr:col>
      <xdr:colOff>19050</xdr:colOff>
      <xdr:row>24</xdr:row>
      <xdr:rowOff>158750</xdr:rowOff>
    </xdr:from>
    <xdr:to>
      <xdr:col>12</xdr:col>
      <xdr:colOff>19050</xdr:colOff>
      <xdr:row>26</xdr:row>
      <xdr:rowOff>95250</xdr:rowOff>
    </xdr:to>
    <xdr:cxnSp macro="">
      <xdr:nvCxnSpPr>
        <xdr:cNvPr id="150" name="Straight Connector 149"/>
        <xdr:cNvCxnSpPr/>
      </xdr:nvCxnSpPr>
      <xdr:spPr>
        <a:xfrm>
          <a:off x="5302250" y="4641850"/>
          <a:ext cx="0" cy="317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787400</xdr:colOff>
      <xdr:row>26</xdr:row>
      <xdr:rowOff>12700</xdr:rowOff>
    </xdr:from>
    <xdr:to>
      <xdr:col>12</xdr:col>
      <xdr:colOff>755650</xdr:colOff>
      <xdr:row>33</xdr:row>
      <xdr:rowOff>63500</xdr:rowOff>
    </xdr:to>
    <xdr:grpSp>
      <xdr:nvGrpSpPr>
        <xdr:cNvPr id="151" name="Group 150"/>
        <xdr:cNvGrpSpPr/>
      </xdr:nvGrpSpPr>
      <xdr:grpSpPr>
        <a:xfrm>
          <a:off x="9626600" y="4965700"/>
          <a:ext cx="793750" cy="1384300"/>
          <a:chOff x="4419600" y="1454150"/>
          <a:chExt cx="793750" cy="1384300"/>
        </a:xfrm>
      </xdr:grpSpPr>
      <xdr:cxnSp macro="">
        <xdr:nvCxnSpPr>
          <xdr:cNvPr id="152" name="Straight Connector 151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54" name="Group 153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193" name="Oval 19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194" name="Oval 19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155" name="Straight Connector 154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56" name="Group 155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157" name="Straight Connector 156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58" name="Group 157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87" name="Straight Connector 186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8" name="Straight Arrow Connector 187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9" name="Straight Arrow Connector 188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0" name="Straight Arrow Connector 189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" name="Straight Arrow Connector 190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2" name="Straight Arrow Connector 191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59" name="Group 158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81" name="Straight Connector 180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" name="Straight Arrow Connector 18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" name="Straight Arrow Connector 18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4" name="Straight Arrow Connector 183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5" name="Straight Arrow Connector 18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6" name="Straight Arrow Connector 18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0" name="Group 159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75" name="Straight Connector 174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6" name="Straight Arrow Connector 175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7" name="Straight Arrow Connector 176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8" name="Straight Arrow Connector 177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" name="Straight Arrow Connector 178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" name="Straight Arrow Connector 179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1" name="Group 160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69" name="Straight Connector 168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0" name="Straight Arrow Connector 169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1" name="Straight Arrow Connector 170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2" name="Straight Arrow Connector 171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3" name="Straight Arrow Connector 172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4" name="Straight Arrow Connector 173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2" name="Group 161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163" name="Straight Connector 162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4" name="Straight Arrow Connector 163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" name="Straight Arrow Connector 164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6" name="Straight Arrow Connector 165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7" name="Straight Arrow Connector 166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8" name="Straight Arrow Connector 167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10</xdr:col>
      <xdr:colOff>12700</xdr:colOff>
      <xdr:row>5</xdr:row>
      <xdr:rowOff>12700</xdr:rowOff>
    </xdr:from>
    <xdr:to>
      <xdr:col>10</xdr:col>
      <xdr:colOff>12700</xdr:colOff>
      <xdr:row>8</xdr:row>
      <xdr:rowOff>139700</xdr:rowOff>
    </xdr:to>
    <xdr:cxnSp macro="">
      <xdr:nvCxnSpPr>
        <xdr:cNvPr id="195" name="Straight Connector 194"/>
        <xdr:cNvCxnSpPr/>
      </xdr:nvCxnSpPr>
      <xdr:spPr>
        <a:xfrm>
          <a:off x="52959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787400</xdr:colOff>
      <xdr:row>8</xdr:row>
      <xdr:rowOff>6350</xdr:rowOff>
    </xdr:from>
    <xdr:to>
      <xdr:col>10</xdr:col>
      <xdr:colOff>755650</xdr:colOff>
      <xdr:row>15</xdr:row>
      <xdr:rowOff>57150</xdr:rowOff>
    </xdr:to>
    <xdr:grpSp>
      <xdr:nvGrpSpPr>
        <xdr:cNvPr id="196" name="Group 195"/>
        <xdr:cNvGrpSpPr/>
      </xdr:nvGrpSpPr>
      <xdr:grpSpPr>
        <a:xfrm>
          <a:off x="7747000" y="1530350"/>
          <a:ext cx="819150" cy="1384300"/>
          <a:chOff x="4419600" y="1454150"/>
          <a:chExt cx="793750" cy="1384300"/>
        </a:xfrm>
      </xdr:grpSpPr>
      <xdr:cxnSp macro="">
        <xdr:nvCxnSpPr>
          <xdr:cNvPr id="197" name="Straight Connector 196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99" name="Group 198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238" name="Oval 237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239" name="Oval 238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200" name="Straight Connector 199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01" name="Group 200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202" name="Straight Connector 201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03" name="Group 202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32" name="Straight Connector 231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3" name="Straight Arrow Connector 232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4" name="Straight Arrow Connector 233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5" name="Straight Arrow Connector 234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6" name="Straight Arrow Connector 235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7" name="Straight Arrow Connector 236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4" name="Group 203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26" name="Straight Connector 22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7" name="Straight Arrow Connector 226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8" name="Straight Arrow Connector 227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9" name="Straight Arrow Connector 22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0" name="Straight Arrow Connector 229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1" name="Straight Arrow Connector 230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5" name="Group 204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20" name="Straight Connector 219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1" name="Straight Arrow Connector 220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2" name="Straight Arrow Connector 221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3" name="Straight Arrow Connector 222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4" name="Straight Arrow Connector 223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25" name="Straight Arrow Connector 224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6" name="Group 205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14" name="Straight Connector 213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5" name="Straight Arrow Connector 214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6" name="Straight Arrow Connector 215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7" name="Straight Arrow Connector 216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8" name="Straight Arrow Connector 217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9" name="Straight Arrow Connector 218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7" name="Group 206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08" name="Straight Connector 207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9" name="Straight Arrow Connector 208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0" name="Straight Arrow Connector 209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1" name="Straight Arrow Connector 210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Straight Arrow Connector 211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3" name="Straight Arrow Connector 212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8</xdr:col>
      <xdr:colOff>25400</xdr:colOff>
      <xdr:row>5</xdr:row>
      <xdr:rowOff>12700</xdr:rowOff>
    </xdr:from>
    <xdr:to>
      <xdr:col>8</xdr:col>
      <xdr:colOff>25400</xdr:colOff>
      <xdr:row>8</xdr:row>
      <xdr:rowOff>139700</xdr:rowOff>
    </xdr:to>
    <xdr:cxnSp macro="">
      <xdr:nvCxnSpPr>
        <xdr:cNvPr id="240" name="Straight Connector 239"/>
        <xdr:cNvCxnSpPr/>
      </xdr:nvCxnSpPr>
      <xdr:spPr>
        <a:xfrm>
          <a:off x="53086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838200</xdr:colOff>
      <xdr:row>8</xdr:row>
      <xdr:rowOff>6350</xdr:rowOff>
    </xdr:from>
    <xdr:to>
      <xdr:col>8</xdr:col>
      <xdr:colOff>806450</xdr:colOff>
      <xdr:row>15</xdr:row>
      <xdr:rowOff>57150</xdr:rowOff>
    </xdr:to>
    <xdr:grpSp>
      <xdr:nvGrpSpPr>
        <xdr:cNvPr id="241" name="Group 240"/>
        <xdr:cNvGrpSpPr/>
      </xdr:nvGrpSpPr>
      <xdr:grpSpPr>
        <a:xfrm>
          <a:off x="5981700" y="1530350"/>
          <a:ext cx="882650" cy="1384300"/>
          <a:chOff x="4419600" y="1454150"/>
          <a:chExt cx="793750" cy="1384300"/>
        </a:xfrm>
      </xdr:grpSpPr>
      <xdr:cxnSp macro="">
        <xdr:nvCxnSpPr>
          <xdr:cNvPr id="242" name="Straight Connector 241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Connector 242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44" name="Group 243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283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284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245" name="Straight Connector 244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46" name="Group 245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247" name="Straight Connector 246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48" name="Group 247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77" name="Straight Connector 276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8" name="Straight Arrow Connector 277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9" name="Straight Arrow Connector 278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0" name="Straight Arrow Connector 279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1" name="Straight Arrow Connector 280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2" name="Straight Arrow Connector 281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49" name="Group 248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71" name="Straight Connector 270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2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3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4" name="Straight Arrow Connector 273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5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6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50" name="Group 249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65" name="Straight Connector 264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6" name="Straight Arrow Connector 265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7" name="Straight Arrow Connector 266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8" name="Straight Arrow Connector 267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9" name="Straight Arrow Connector 268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70" name="Straight Arrow Connector 269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51" name="Group 250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59" name="Straight Connector 258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0" name="Straight Arrow Connector 259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1" name="Straight Arrow Connector 260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2" name="Straight Arrow Connector 261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3" name="Straight Arrow Connector 262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64" name="Straight Arrow Connector 263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52" name="Group 251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53" name="Straight Connector 252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4" name="Straight Arrow Connector 253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5" name="Straight Arrow Connector 254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6" name="Straight Arrow Connector 255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7" name="Straight Arrow Connector 256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8" name="Straight Arrow Connector 257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14</xdr:col>
      <xdr:colOff>12700</xdr:colOff>
      <xdr:row>5</xdr:row>
      <xdr:rowOff>12700</xdr:rowOff>
    </xdr:from>
    <xdr:to>
      <xdr:col>14</xdr:col>
      <xdr:colOff>12700</xdr:colOff>
      <xdr:row>8</xdr:row>
      <xdr:rowOff>139700</xdr:rowOff>
    </xdr:to>
    <xdr:cxnSp macro="">
      <xdr:nvCxnSpPr>
        <xdr:cNvPr id="285" name="Straight Connector 284"/>
        <xdr:cNvCxnSpPr/>
      </xdr:nvCxnSpPr>
      <xdr:spPr>
        <a:xfrm>
          <a:off x="102489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796925</xdr:colOff>
      <xdr:row>8</xdr:row>
      <xdr:rowOff>6350</xdr:rowOff>
    </xdr:from>
    <xdr:to>
      <xdr:col>14</xdr:col>
      <xdr:colOff>688975</xdr:colOff>
      <xdr:row>15</xdr:row>
      <xdr:rowOff>57150</xdr:rowOff>
    </xdr:to>
    <xdr:grpSp>
      <xdr:nvGrpSpPr>
        <xdr:cNvPr id="286" name="Group 285"/>
        <xdr:cNvGrpSpPr/>
      </xdr:nvGrpSpPr>
      <xdr:grpSpPr>
        <a:xfrm>
          <a:off x="11337925" y="1530350"/>
          <a:ext cx="844550" cy="1384300"/>
          <a:chOff x="4419600" y="1454150"/>
          <a:chExt cx="793750" cy="1384300"/>
        </a:xfrm>
      </xdr:grpSpPr>
      <xdr:cxnSp macro="">
        <xdr:nvCxnSpPr>
          <xdr:cNvPr id="287" name="Straight Connector 286"/>
          <xdr:cNvCxnSpPr/>
        </xdr:nvCxnSpPr>
        <xdr:spPr>
          <a:xfrm>
            <a:off x="4579852" y="1466266"/>
            <a:ext cx="1427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Connector 287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89" name="Group 288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328" name="Oval 327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29" name="Oval 328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290" name="Straight Connector 289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91" name="Group 290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292" name="Straight Connector 291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93" name="Group 292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22" name="Straight Connector 321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3" name="Straight Arrow Connector 322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4" name="Straight Arrow Connector 323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5" name="Straight Arrow Connector 324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6" name="Straight Arrow Connector 325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7" name="Straight Arrow Connector 326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94" name="Group 293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16" name="Straight Connector 31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7" name="Straight Arrow Connector 316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8" name="Straight Arrow Connector 317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9" name="Straight Arrow Connector 31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0" name="Straight Arrow Connector 319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1" name="Straight Arrow Connector 320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95" name="Group 294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10" name="Straight Connector 309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1" name="Straight Arrow Connector 310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2" name="Straight Arrow Connector 311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3" name="Straight Arrow Connector 312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4" name="Straight Arrow Connector 313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5" name="Straight Arrow Connector 314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96" name="Group 295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04" name="Straight Connector 303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5" name="Straight Arrow Connector 304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6" name="Straight Arrow Connector 305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7" name="Straight Arrow Connector 306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8" name="Straight Arrow Connector 307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9" name="Straight Arrow Connector 308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97" name="Group 296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298" name="Straight Connector 297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9" name="Straight Arrow Connector 298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0" name="Straight Arrow Connector 299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1" name="Straight Arrow Connector 300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2" name="Straight Arrow Connector 301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3" name="Straight Arrow Connector 302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16</xdr:col>
      <xdr:colOff>12700</xdr:colOff>
      <xdr:row>5</xdr:row>
      <xdr:rowOff>12700</xdr:rowOff>
    </xdr:from>
    <xdr:to>
      <xdr:col>16</xdr:col>
      <xdr:colOff>12700</xdr:colOff>
      <xdr:row>8</xdr:row>
      <xdr:rowOff>139700</xdr:rowOff>
    </xdr:to>
    <xdr:cxnSp macro="">
      <xdr:nvCxnSpPr>
        <xdr:cNvPr id="330" name="Straight Connector 329"/>
        <xdr:cNvCxnSpPr/>
      </xdr:nvCxnSpPr>
      <xdr:spPr>
        <a:xfrm>
          <a:off x="118999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787400</xdr:colOff>
      <xdr:row>8</xdr:row>
      <xdr:rowOff>6350</xdr:rowOff>
    </xdr:from>
    <xdr:to>
      <xdr:col>16</xdr:col>
      <xdr:colOff>755650</xdr:colOff>
      <xdr:row>15</xdr:row>
      <xdr:rowOff>57150</xdr:rowOff>
    </xdr:to>
    <xdr:grpSp>
      <xdr:nvGrpSpPr>
        <xdr:cNvPr id="331" name="Group 330"/>
        <xdr:cNvGrpSpPr/>
      </xdr:nvGrpSpPr>
      <xdr:grpSpPr>
        <a:xfrm>
          <a:off x="13106400" y="1530350"/>
          <a:ext cx="806450" cy="1384300"/>
          <a:chOff x="4419600" y="1454150"/>
          <a:chExt cx="793750" cy="1384300"/>
        </a:xfrm>
      </xdr:grpSpPr>
      <xdr:cxnSp macro="">
        <xdr:nvCxnSpPr>
          <xdr:cNvPr id="332" name="Straight Connector 331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34" name="Group 333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373" name="Oval 37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74" name="Oval 37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35" name="Straight Connector 334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36" name="Group 335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337" name="Straight Connector 336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38" name="Group 337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67" name="Straight Connector 366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8" name="Straight Arrow Connector 367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9" name="Straight Arrow Connector 368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0" name="Straight Arrow Connector 369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1" name="Straight Arrow Connector 370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2" name="Straight Arrow Connector 371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39" name="Group 338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61" name="Straight Connector 360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2" name="Straight Arrow Connector 36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3" name="Straight Arrow Connector 36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4" name="Straight Arrow Connector 363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5" name="Straight Arrow Connector 36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6" name="Straight Arrow Connector 36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40" name="Group 339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55" name="Straight Connector 354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6" name="Straight Arrow Connector 355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7" name="Straight Arrow Connector 356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8" name="Straight Arrow Connector 357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9" name="Straight Arrow Connector 358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0" name="Straight Arrow Connector 359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41" name="Group 340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49" name="Straight Connector 348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0" name="Straight Arrow Connector 349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" name="Straight Arrow Connector 350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2" name="Straight Arrow Connector 351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3" name="Straight Arrow Connector 352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4" name="Straight Arrow Connector 353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42" name="Group 341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43" name="Straight Connector 342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4" name="Straight Arrow Connector 343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5" name="Straight Arrow Connector 344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6" name="Straight Arrow Connector 345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7" name="Straight Arrow Connector 346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48" name="Straight Arrow Connector 347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18</xdr:col>
      <xdr:colOff>12700</xdr:colOff>
      <xdr:row>5</xdr:row>
      <xdr:rowOff>12700</xdr:rowOff>
    </xdr:from>
    <xdr:to>
      <xdr:col>18</xdr:col>
      <xdr:colOff>12700</xdr:colOff>
      <xdr:row>8</xdr:row>
      <xdr:rowOff>139700</xdr:rowOff>
    </xdr:to>
    <xdr:cxnSp macro="">
      <xdr:nvCxnSpPr>
        <xdr:cNvPr id="375" name="Straight Connector 374"/>
        <xdr:cNvCxnSpPr/>
      </xdr:nvCxnSpPr>
      <xdr:spPr>
        <a:xfrm>
          <a:off x="13550900" y="876300"/>
          <a:ext cx="0" cy="698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787400</xdr:colOff>
      <xdr:row>8</xdr:row>
      <xdr:rowOff>6350</xdr:rowOff>
    </xdr:from>
    <xdr:to>
      <xdr:col>18</xdr:col>
      <xdr:colOff>755650</xdr:colOff>
      <xdr:row>15</xdr:row>
      <xdr:rowOff>57150</xdr:rowOff>
    </xdr:to>
    <xdr:grpSp>
      <xdr:nvGrpSpPr>
        <xdr:cNvPr id="376" name="Group 375"/>
        <xdr:cNvGrpSpPr/>
      </xdr:nvGrpSpPr>
      <xdr:grpSpPr>
        <a:xfrm>
          <a:off x="14820900" y="1530350"/>
          <a:ext cx="806450" cy="1384300"/>
          <a:chOff x="4419600" y="1454150"/>
          <a:chExt cx="793750" cy="1384300"/>
        </a:xfrm>
      </xdr:grpSpPr>
      <xdr:cxnSp macro="">
        <xdr:nvCxnSpPr>
          <xdr:cNvPr id="377" name="Straight Connector 376"/>
          <xdr:cNvCxnSpPr/>
        </xdr:nvCxnSpPr>
        <xdr:spPr>
          <a:xfrm>
            <a:off x="44831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/>
          <xdr:cNvCxnSpPr/>
        </xdr:nvCxnSpPr>
        <xdr:spPr>
          <a:xfrm>
            <a:off x="47244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79" name="Group 378"/>
          <xdr:cNvGrpSpPr/>
        </xdr:nvGrpSpPr>
        <xdr:grpSpPr>
          <a:xfrm>
            <a:off x="45593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418" name="Oval 417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419" name="Oval 418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80" name="Straight Connector 379"/>
          <xdr:cNvCxnSpPr/>
        </xdr:nvCxnSpPr>
        <xdr:spPr>
          <a:xfrm>
            <a:off x="4724400" y="2133600"/>
            <a:ext cx="0" cy="2159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81" name="Group 380"/>
          <xdr:cNvGrpSpPr/>
        </xdr:nvGrpSpPr>
        <xdr:grpSpPr>
          <a:xfrm>
            <a:off x="4419600" y="2355850"/>
            <a:ext cx="793750" cy="482600"/>
            <a:chOff x="4597400" y="2501900"/>
            <a:chExt cx="793750" cy="482600"/>
          </a:xfrm>
        </xdr:grpSpPr>
        <xdr:cxnSp macro="">
          <xdr:nvCxnSpPr>
            <xdr:cNvPr id="382" name="Straight Connector 381"/>
            <xdr:cNvCxnSpPr/>
          </xdr:nvCxnSpPr>
          <xdr:spPr>
            <a:xfrm>
              <a:off x="4597400" y="2501900"/>
              <a:ext cx="711200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83" name="Group 382"/>
            <xdr:cNvGrpSpPr/>
          </xdr:nvGrpSpPr>
          <xdr:grpSpPr>
            <a:xfrm>
              <a:off x="4635500" y="250190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412" name="Straight Connector 411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3" name="Straight Arrow Connector 412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4" name="Straight Arrow Connector 413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5" name="Straight Arrow Connector 414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6" name="Straight Arrow Connector 415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7" name="Straight Arrow Connector 416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84" name="Group 383"/>
            <xdr:cNvGrpSpPr/>
          </xdr:nvGrpSpPr>
          <xdr:grpSpPr>
            <a:xfrm>
              <a:off x="47879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406" name="Straight Connector 405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7" name="Straight Arrow Connector 406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8" name="Straight Arrow Connector 407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9" name="Straight Arrow Connector 408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0" name="Straight Arrow Connector 409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1" name="Straight Arrow Connector 410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85" name="Group 384"/>
            <xdr:cNvGrpSpPr/>
          </xdr:nvGrpSpPr>
          <xdr:grpSpPr>
            <a:xfrm>
              <a:off x="49403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400" name="Straight Connector 399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1" name="Straight Arrow Connector 400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2" name="Straight Arrow Connector 401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3" name="Straight Arrow Connector 402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4" name="Straight Arrow Connector 403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5" name="Straight Arrow Connector 404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86" name="Group 385"/>
            <xdr:cNvGrpSpPr/>
          </xdr:nvGrpSpPr>
          <xdr:grpSpPr>
            <a:xfrm>
              <a:off x="50927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94" name="Straight Connector 393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5" name="Straight Arrow Connector 394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6" name="Straight Arrow Connector 395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7" name="Straight Arrow Connector 396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8" name="Straight Arrow Connector 397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9" name="Straight Arrow Connector 398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387" name="Group 386"/>
            <xdr:cNvGrpSpPr/>
          </xdr:nvGrpSpPr>
          <xdr:grpSpPr>
            <a:xfrm>
              <a:off x="5245100" y="2508250"/>
              <a:ext cx="146050" cy="476250"/>
              <a:chOff x="4635500" y="2501900"/>
              <a:chExt cx="146050" cy="476250"/>
            </a:xfrm>
          </xdr:grpSpPr>
          <xdr:cxnSp macro="">
            <xdr:nvCxnSpPr>
              <xdr:cNvPr id="388" name="Straight Connector 387"/>
              <xdr:cNvCxnSpPr/>
            </xdr:nvCxnSpPr>
            <xdr:spPr>
              <a:xfrm>
                <a:off x="4635500" y="2501900"/>
                <a:ext cx="0" cy="47625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9" name="Straight Arrow Connector 388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0" name="Straight Arrow Connector 389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1" name="Straight Arrow Connector 390"/>
              <xdr:cNvCxnSpPr/>
            </xdr:nvCxnSpPr>
            <xdr:spPr>
              <a:xfrm>
                <a:off x="4641850" y="27495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2" name="Straight Arrow Connector 391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93" name="Straight Arrow Connector 392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  <xdr:twoCellAnchor>
    <xdr:from>
      <xdr:col>20</xdr:col>
      <xdr:colOff>0</xdr:colOff>
      <xdr:row>5</xdr:row>
      <xdr:rowOff>44450</xdr:rowOff>
    </xdr:from>
    <xdr:to>
      <xdr:col>20</xdr:col>
      <xdr:colOff>419100</xdr:colOff>
      <xdr:row>16</xdr:row>
      <xdr:rowOff>12700</xdr:rowOff>
    </xdr:to>
    <xdr:grpSp>
      <xdr:nvGrpSpPr>
        <xdr:cNvPr id="63" name="Group 62"/>
        <xdr:cNvGrpSpPr/>
      </xdr:nvGrpSpPr>
      <xdr:grpSpPr>
        <a:xfrm>
          <a:off x="16586200" y="996950"/>
          <a:ext cx="419100" cy="2063750"/>
          <a:chOff x="15201900" y="889000"/>
          <a:chExt cx="419100" cy="2063750"/>
        </a:xfrm>
      </xdr:grpSpPr>
      <xdr:cxnSp macro="">
        <xdr:nvCxnSpPr>
          <xdr:cNvPr id="420" name="Straight Connector 419"/>
          <xdr:cNvCxnSpPr/>
        </xdr:nvCxnSpPr>
        <xdr:spPr>
          <a:xfrm>
            <a:off x="15201900" y="889000"/>
            <a:ext cx="0" cy="698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Straight Connector 421"/>
          <xdr:cNvCxnSpPr/>
        </xdr:nvCxnSpPr>
        <xdr:spPr>
          <a:xfrm>
            <a:off x="152146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Connector 422"/>
          <xdr:cNvCxnSpPr/>
        </xdr:nvCxnSpPr>
        <xdr:spPr>
          <a:xfrm>
            <a:off x="154559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424" name="Group 423"/>
          <xdr:cNvGrpSpPr/>
        </xdr:nvGrpSpPr>
        <xdr:grpSpPr>
          <a:xfrm>
            <a:off x="152908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463" name="Oval 46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464" name="Oval 46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425" name="Straight Connector 424"/>
          <xdr:cNvCxnSpPr/>
        </xdr:nvCxnSpPr>
        <xdr:spPr>
          <a:xfrm flipH="1">
            <a:off x="15449550" y="2133600"/>
            <a:ext cx="6350" cy="8191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654050</xdr:colOff>
      <xdr:row>16</xdr:row>
      <xdr:rowOff>6350</xdr:rowOff>
    </xdr:from>
    <xdr:to>
      <xdr:col>24</xdr:col>
      <xdr:colOff>152400</xdr:colOff>
      <xdr:row>16</xdr:row>
      <xdr:rowOff>6350</xdr:rowOff>
    </xdr:to>
    <xdr:cxnSp macro="">
      <xdr:nvCxnSpPr>
        <xdr:cNvPr id="427" name="Straight Connector 426"/>
        <xdr:cNvCxnSpPr/>
      </xdr:nvCxnSpPr>
      <xdr:spPr>
        <a:xfrm>
          <a:off x="15017750" y="2965450"/>
          <a:ext cx="20510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768350</xdr:colOff>
      <xdr:row>16</xdr:row>
      <xdr:rowOff>12700</xdr:rowOff>
    </xdr:from>
    <xdr:to>
      <xdr:col>20</xdr:col>
      <xdr:colOff>111125</xdr:colOff>
      <xdr:row>22</xdr:row>
      <xdr:rowOff>50798</xdr:rowOff>
    </xdr:to>
    <xdr:grpSp>
      <xdr:nvGrpSpPr>
        <xdr:cNvPr id="68" name="Group 67"/>
        <xdr:cNvGrpSpPr/>
      </xdr:nvGrpSpPr>
      <xdr:grpSpPr>
        <a:xfrm>
          <a:off x="16516350" y="3060700"/>
          <a:ext cx="180975" cy="1181098"/>
          <a:chOff x="15189200" y="2965450"/>
          <a:chExt cx="168275" cy="1181098"/>
        </a:xfrm>
      </xdr:grpSpPr>
      <xdr:cxnSp macro="">
        <xdr:nvCxnSpPr>
          <xdr:cNvPr id="457" name="Straight Connector 456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57" name="Group 56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458" name="Straight Arrow Connector 457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0" name="Group 39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469" name="Straight Connector 468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0" name="Straight Connector 469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1" name="Straight Connector 470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59" name="Group 58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472" name="Straight Connector 471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4" name="Straight Connector 473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5" name="Straight Connector 474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6" name="Straight Connector 475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7" name="Straight Arrow Connector 476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78" name="Group 477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479" name="Straight Connector 47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0" name="Straight Connector 47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1" name="Straight Connector 48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2" name="Straight Connector 48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3" name="Straight Arrow Connector 48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4" name="Group 483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485" name="Straight Connector 484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6" name="Straight Connector 485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7" name="Straight Connector 486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8" name="Straight Connector 487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9" name="Straight Arrow Connector 488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2" name="Group 61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491" name="Straight Connector 490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2" name="Straight Connector 491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3" name="Straight Connector 492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95" name="Straight Arrow Connector 494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6" name="Oval 495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20</xdr:col>
      <xdr:colOff>381000</xdr:colOff>
      <xdr:row>16</xdr:row>
      <xdr:rowOff>6350</xdr:rowOff>
    </xdr:from>
    <xdr:to>
      <xdr:col>21</xdr:col>
      <xdr:colOff>117475</xdr:colOff>
      <xdr:row>22</xdr:row>
      <xdr:rowOff>44448</xdr:rowOff>
    </xdr:to>
    <xdr:grpSp>
      <xdr:nvGrpSpPr>
        <xdr:cNvPr id="497" name="Group 496"/>
        <xdr:cNvGrpSpPr/>
      </xdr:nvGrpSpPr>
      <xdr:grpSpPr>
        <a:xfrm>
          <a:off x="16967200" y="3054350"/>
          <a:ext cx="307975" cy="1181098"/>
          <a:chOff x="15189200" y="2965450"/>
          <a:chExt cx="168275" cy="1181098"/>
        </a:xfrm>
      </xdr:grpSpPr>
      <xdr:cxnSp macro="">
        <xdr:nvCxnSpPr>
          <xdr:cNvPr id="498" name="Straight Connector 497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499" name="Group 498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524" name="Straight Arrow Connector 523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25" name="Group 524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526" name="Straight Connector 525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7" name="Straight Connector 526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28" name="Straight Connector 527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500" name="Group 499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519" name="Straight Connector 51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0" name="Straight Connector 51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1" name="Straight Connector 52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2" name="Straight Connector 52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3" name="Straight Arrow Connector 52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1" name="Group 500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514" name="Straight Connector 513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5" name="Straight Connector 514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6" name="Straight Connector 515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7" name="Straight Connector 516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8" name="Straight Arrow Connector 517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2" name="Group 501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509" name="Straight Connector 50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0" name="Straight Connector 50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1" name="Straight Connector 51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2" name="Straight Connector 51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3" name="Straight Arrow Connector 51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03" name="Group 502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504" name="Straight Connector 503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5" name="Straight Connector 504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6" name="Straight Connector 505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7" name="Straight Arrow Connector 506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8" name="Oval 507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21</xdr:col>
      <xdr:colOff>374650</xdr:colOff>
      <xdr:row>16</xdr:row>
      <xdr:rowOff>0</xdr:rowOff>
    </xdr:from>
    <xdr:to>
      <xdr:col>22</xdr:col>
      <xdr:colOff>111125</xdr:colOff>
      <xdr:row>22</xdr:row>
      <xdr:rowOff>38098</xdr:rowOff>
    </xdr:to>
    <xdr:grpSp>
      <xdr:nvGrpSpPr>
        <xdr:cNvPr id="529" name="Group 528"/>
        <xdr:cNvGrpSpPr/>
      </xdr:nvGrpSpPr>
      <xdr:grpSpPr>
        <a:xfrm>
          <a:off x="17532350" y="3048000"/>
          <a:ext cx="307975" cy="1181098"/>
          <a:chOff x="15189200" y="2965450"/>
          <a:chExt cx="168275" cy="1181098"/>
        </a:xfrm>
      </xdr:grpSpPr>
      <xdr:cxnSp macro="">
        <xdr:nvCxnSpPr>
          <xdr:cNvPr id="530" name="Straight Connector 529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531" name="Group 530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556" name="Straight Arrow Connector 555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57" name="Group 556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558" name="Straight Connector 557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9" name="Straight Connector 558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0" name="Straight Connector 559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532" name="Group 531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551" name="Straight Connector 550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" name="Straight Connector 551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3" name="Straight Connector 552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4" name="Straight Connector 553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5" name="Straight Arrow Connector 554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3" name="Group 532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546" name="Straight Connector 545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7" name="Straight Connector 546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8" name="Straight Connector 547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9" name="Straight Connector 548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0" name="Straight Arrow Connector 549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4" name="Group 533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541" name="Straight Connector 540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2" name="Straight Connector 541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3" name="Straight Connector 542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4" name="Straight Connector 543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45" name="Straight Arrow Connector 544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35" name="Group 534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536" name="Straight Connector 535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7" name="Straight Connector 536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8" name="Straight Connector 537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9" name="Straight Arrow Connector 538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0" name="Oval 539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22</xdr:col>
      <xdr:colOff>374650</xdr:colOff>
      <xdr:row>16</xdr:row>
      <xdr:rowOff>6350</xdr:rowOff>
    </xdr:from>
    <xdr:to>
      <xdr:col>23</xdr:col>
      <xdr:colOff>111125</xdr:colOff>
      <xdr:row>22</xdr:row>
      <xdr:rowOff>44448</xdr:rowOff>
    </xdr:to>
    <xdr:grpSp>
      <xdr:nvGrpSpPr>
        <xdr:cNvPr id="561" name="Group 560"/>
        <xdr:cNvGrpSpPr/>
      </xdr:nvGrpSpPr>
      <xdr:grpSpPr>
        <a:xfrm>
          <a:off x="18103850" y="3054350"/>
          <a:ext cx="307975" cy="1181098"/>
          <a:chOff x="15189200" y="2965450"/>
          <a:chExt cx="168275" cy="1181098"/>
        </a:xfrm>
      </xdr:grpSpPr>
      <xdr:cxnSp macro="">
        <xdr:nvCxnSpPr>
          <xdr:cNvPr id="562" name="Straight Connector 561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563" name="Group 562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588" name="Straight Arrow Connector 587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589" name="Group 588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590" name="Straight Connector 589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1" name="Straight Connector 590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2" name="Straight Connector 591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564" name="Group 563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583" name="Straight Connector 582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4" name="Straight Connector 583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5" name="Straight Connector 584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6" name="Straight Connector 585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7" name="Straight Arrow Connector 586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65" name="Group 564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578" name="Straight Connector 577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9" name="Straight Connector 578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0" name="Straight Connector 579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1" name="Straight Connector 580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2" name="Straight Arrow Connector 581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66" name="Group 565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573" name="Straight Connector 572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4" name="Straight Connector 573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5" name="Straight Connector 574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6" name="Straight Connector 575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7" name="Straight Arrow Connector 576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67" name="Group 566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568" name="Straight Connector 567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9" name="Straight Connector 568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0" name="Straight Connector 569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1" name="Straight Arrow Connector 570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72" name="Oval 571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23</xdr:col>
      <xdr:colOff>374650</xdr:colOff>
      <xdr:row>16</xdr:row>
      <xdr:rowOff>0</xdr:rowOff>
    </xdr:from>
    <xdr:to>
      <xdr:col>23</xdr:col>
      <xdr:colOff>374650</xdr:colOff>
      <xdr:row>17</xdr:row>
      <xdr:rowOff>50800</xdr:rowOff>
    </xdr:to>
    <xdr:cxnSp macro="">
      <xdr:nvCxnSpPr>
        <xdr:cNvPr id="594" name="Straight Connector 593"/>
        <xdr:cNvCxnSpPr/>
      </xdr:nvCxnSpPr>
      <xdr:spPr>
        <a:xfrm>
          <a:off x="16859250" y="2959100"/>
          <a:ext cx="0" cy="241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3175</xdr:colOff>
      <xdr:row>17</xdr:row>
      <xdr:rowOff>82550</xdr:rowOff>
    </xdr:from>
    <xdr:to>
      <xdr:col>24</xdr:col>
      <xdr:colOff>104775</xdr:colOff>
      <xdr:row>17</xdr:row>
      <xdr:rowOff>82550</xdr:rowOff>
    </xdr:to>
    <xdr:cxnSp macro="">
      <xdr:nvCxnSpPr>
        <xdr:cNvPr id="620" name="Straight Arrow Connector 619"/>
        <xdr:cNvCxnSpPr/>
      </xdr:nvCxnSpPr>
      <xdr:spPr>
        <a:xfrm>
          <a:off x="16919575" y="3232150"/>
          <a:ext cx="101600" cy="0"/>
        </a:xfrm>
        <a:prstGeom prst="straightConnector1">
          <a:avLst/>
        </a:prstGeom>
        <a:ln w="6350">
          <a:solidFill>
            <a:schemeClr val="tx1"/>
          </a:solidFill>
          <a:tailEnd type="triangle" w="sm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17</xdr:row>
      <xdr:rowOff>6350</xdr:rowOff>
    </xdr:from>
    <xdr:to>
      <xdr:col>24</xdr:col>
      <xdr:colOff>0</xdr:colOff>
      <xdr:row>17</xdr:row>
      <xdr:rowOff>171450</xdr:rowOff>
    </xdr:to>
    <xdr:cxnSp macro="">
      <xdr:nvCxnSpPr>
        <xdr:cNvPr id="622" name="Straight Connector 621"/>
        <xdr:cNvCxnSpPr/>
      </xdr:nvCxnSpPr>
      <xdr:spPr>
        <a:xfrm>
          <a:off x="16916400" y="3155950"/>
          <a:ext cx="0" cy="1651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374650</xdr:colOff>
      <xdr:row>17</xdr:row>
      <xdr:rowOff>44450</xdr:rowOff>
    </xdr:from>
    <xdr:to>
      <xdr:col>23</xdr:col>
      <xdr:colOff>425451</xdr:colOff>
      <xdr:row>17</xdr:row>
      <xdr:rowOff>44451</xdr:rowOff>
    </xdr:to>
    <xdr:cxnSp macro="">
      <xdr:nvCxnSpPr>
        <xdr:cNvPr id="623" name="Straight Connector 622"/>
        <xdr:cNvCxnSpPr/>
      </xdr:nvCxnSpPr>
      <xdr:spPr>
        <a:xfrm flipH="1" flipV="1">
          <a:off x="16859250" y="3194050"/>
          <a:ext cx="50801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410210</xdr:colOff>
      <xdr:row>17</xdr:row>
      <xdr:rowOff>167004</xdr:rowOff>
    </xdr:from>
    <xdr:to>
      <xdr:col>24</xdr:col>
      <xdr:colOff>24129</xdr:colOff>
      <xdr:row>18</xdr:row>
      <xdr:rowOff>22223</xdr:rowOff>
    </xdr:to>
    <xdr:sp macro="" textlink="">
      <xdr:nvSpPr>
        <xdr:cNvPr id="604" name="Oval 603"/>
        <xdr:cNvSpPr/>
      </xdr:nvSpPr>
      <xdr:spPr>
        <a:xfrm flipV="1">
          <a:off x="16894810" y="3316604"/>
          <a:ext cx="45719" cy="45719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12</xdr:col>
      <xdr:colOff>19050</xdr:colOff>
      <xdr:row>15</xdr:row>
      <xdr:rowOff>158750</xdr:rowOff>
    </xdr:from>
    <xdr:to>
      <xdr:col>12</xdr:col>
      <xdr:colOff>19050</xdr:colOff>
      <xdr:row>17</xdr:row>
      <xdr:rowOff>95250</xdr:rowOff>
    </xdr:to>
    <xdr:cxnSp macro="">
      <xdr:nvCxnSpPr>
        <xdr:cNvPr id="625" name="Straight Connector 624"/>
        <xdr:cNvCxnSpPr/>
      </xdr:nvCxnSpPr>
      <xdr:spPr>
        <a:xfrm>
          <a:off x="8604250" y="4641850"/>
          <a:ext cx="0" cy="3175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22</xdr:row>
      <xdr:rowOff>101600</xdr:rowOff>
    </xdr:from>
    <xdr:to>
      <xdr:col>2</xdr:col>
      <xdr:colOff>482600</xdr:colOff>
      <xdr:row>22</xdr:row>
      <xdr:rowOff>101600</xdr:rowOff>
    </xdr:to>
    <xdr:cxnSp macro="">
      <xdr:nvCxnSpPr>
        <xdr:cNvPr id="634" name="Straight Connector 633"/>
        <xdr:cNvCxnSpPr/>
      </xdr:nvCxnSpPr>
      <xdr:spPr>
        <a:xfrm>
          <a:off x="825500" y="4292600"/>
          <a:ext cx="292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635000</xdr:colOff>
      <xdr:row>5</xdr:row>
      <xdr:rowOff>38100</xdr:rowOff>
    </xdr:from>
    <xdr:to>
      <xdr:col>6</xdr:col>
      <xdr:colOff>609600</xdr:colOff>
      <xdr:row>6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200" y="1092200"/>
          <a:ext cx="889000" cy="20320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7</xdr:row>
      <xdr:rowOff>177800</xdr:rowOff>
    </xdr:from>
    <xdr:to>
      <xdr:col>6</xdr:col>
      <xdr:colOff>685800</xdr:colOff>
      <xdr:row>7</xdr:row>
      <xdr:rowOff>184150</xdr:rowOff>
    </xdr:to>
    <xdr:cxnSp macro="">
      <xdr:nvCxnSpPr>
        <xdr:cNvPr id="595" name="Straight Connector 594"/>
        <xdr:cNvCxnSpPr/>
      </xdr:nvCxnSpPr>
      <xdr:spPr>
        <a:xfrm flipV="1">
          <a:off x="4000500" y="1422400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9</xdr:row>
      <xdr:rowOff>165100</xdr:rowOff>
    </xdr:from>
    <xdr:to>
      <xdr:col>6</xdr:col>
      <xdr:colOff>698500</xdr:colOff>
      <xdr:row>9</xdr:row>
      <xdr:rowOff>171450</xdr:rowOff>
    </xdr:to>
    <xdr:cxnSp macro="">
      <xdr:nvCxnSpPr>
        <xdr:cNvPr id="596" name="Straight Connector 595"/>
        <xdr:cNvCxnSpPr/>
      </xdr:nvCxnSpPr>
      <xdr:spPr>
        <a:xfrm flipV="1">
          <a:off x="4013200" y="1790700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11</xdr:row>
      <xdr:rowOff>50800</xdr:rowOff>
    </xdr:from>
    <xdr:to>
      <xdr:col>6</xdr:col>
      <xdr:colOff>12700</xdr:colOff>
      <xdr:row>13</xdr:row>
      <xdr:rowOff>146050</xdr:rowOff>
    </xdr:to>
    <xdr:cxnSp macro="">
      <xdr:nvCxnSpPr>
        <xdr:cNvPr id="597" name="Straight Connector 596"/>
        <xdr:cNvCxnSpPr/>
      </xdr:nvCxnSpPr>
      <xdr:spPr>
        <a:xfrm>
          <a:off x="4013200" y="2057400"/>
          <a:ext cx="0" cy="4762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23</xdr:row>
      <xdr:rowOff>101600</xdr:rowOff>
    </xdr:from>
    <xdr:to>
      <xdr:col>2</xdr:col>
      <xdr:colOff>482600</xdr:colOff>
      <xdr:row>23</xdr:row>
      <xdr:rowOff>101600</xdr:rowOff>
    </xdr:to>
    <xdr:cxnSp macro="">
      <xdr:nvCxnSpPr>
        <xdr:cNvPr id="598" name="Straight Connector 597"/>
        <xdr:cNvCxnSpPr/>
      </xdr:nvCxnSpPr>
      <xdr:spPr>
        <a:xfrm>
          <a:off x="825500" y="4483100"/>
          <a:ext cx="2921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88900</xdr:rowOff>
    </xdr:from>
    <xdr:to>
      <xdr:col>3</xdr:col>
      <xdr:colOff>266700</xdr:colOff>
      <xdr:row>9</xdr:row>
      <xdr:rowOff>165100</xdr:rowOff>
    </xdr:to>
    <xdr:sp macro="" textlink="">
      <xdr:nvSpPr>
        <xdr:cNvPr id="2" name="Rectangle 1"/>
        <xdr:cNvSpPr/>
      </xdr:nvSpPr>
      <xdr:spPr>
        <a:xfrm>
          <a:off x="650875" y="1270000"/>
          <a:ext cx="1092200" cy="67627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lang="en-US" sz="1100">
              <a:solidFill>
                <a:schemeClr val="tx1"/>
              </a:solidFill>
            </a:rPr>
            <a:t>Vorgelagertes</a:t>
          </a:r>
          <a:r>
            <a:rPr lang="en-US" sz="1100" baseline="0">
              <a:solidFill>
                <a:schemeClr val="tx1"/>
              </a:solidFill>
            </a:rPr>
            <a:t> HS-Netz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254000</xdr:colOff>
      <xdr:row>8</xdr:row>
      <xdr:rowOff>25400</xdr:rowOff>
    </xdr:from>
    <xdr:to>
      <xdr:col>4</xdr:col>
      <xdr:colOff>114300</xdr:colOff>
      <xdr:row>8</xdr:row>
      <xdr:rowOff>31750</xdr:rowOff>
    </xdr:to>
    <xdr:cxnSp macro="">
      <xdr:nvCxnSpPr>
        <xdr:cNvPr id="3" name="Straight Connector 3"/>
        <xdr:cNvCxnSpPr/>
      </xdr:nvCxnSpPr>
      <xdr:spPr>
        <a:xfrm flipV="1">
          <a:off x="1730375" y="1606550"/>
          <a:ext cx="698500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101600</xdr:colOff>
      <xdr:row>6</xdr:row>
      <xdr:rowOff>0</xdr:rowOff>
    </xdr:from>
    <xdr:to>
      <xdr:col>4</xdr:col>
      <xdr:colOff>787400</xdr:colOff>
      <xdr:row>10</xdr:row>
      <xdr:rowOff>0</xdr:rowOff>
    </xdr:to>
    <xdr:grpSp>
      <xdr:nvGrpSpPr>
        <xdr:cNvPr id="4" name="Group 37"/>
        <xdr:cNvGrpSpPr/>
      </xdr:nvGrpSpPr>
      <xdr:grpSpPr>
        <a:xfrm>
          <a:off x="2387600" y="1143000"/>
          <a:ext cx="685800" cy="762000"/>
          <a:chOff x="2082800" y="1054100"/>
          <a:chExt cx="685800" cy="762000"/>
        </a:xfrm>
      </xdr:grpSpPr>
      <xdr:sp macro="" textlink="">
        <xdr:nvSpPr>
          <xdr:cNvPr id="5" name="Oval 4"/>
          <xdr:cNvSpPr/>
        </xdr:nvSpPr>
        <xdr:spPr>
          <a:xfrm>
            <a:off x="20828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Oval 5"/>
          <xdr:cNvSpPr/>
        </xdr:nvSpPr>
        <xdr:spPr>
          <a:xfrm>
            <a:off x="22860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7" name="Straight Arrow Connector 7"/>
          <xdr:cNvCxnSpPr/>
        </xdr:nvCxnSpPr>
        <xdr:spPr>
          <a:xfrm flipV="1">
            <a:off x="2095500" y="1054100"/>
            <a:ext cx="279400" cy="762000"/>
          </a:xfrm>
          <a:prstGeom prst="straightConnector1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787400</xdr:colOff>
      <xdr:row>8</xdr:row>
      <xdr:rowOff>25400</xdr:rowOff>
    </xdr:from>
    <xdr:to>
      <xdr:col>6</xdr:col>
      <xdr:colOff>0</xdr:colOff>
      <xdr:row>8</xdr:row>
      <xdr:rowOff>25400</xdr:rowOff>
    </xdr:to>
    <xdr:cxnSp macro="">
      <xdr:nvCxnSpPr>
        <xdr:cNvPr id="8" name="Straight Connector 8"/>
        <xdr:cNvCxnSpPr>
          <a:stCxn id="6" idx="6"/>
        </xdr:cNvCxnSpPr>
      </xdr:nvCxnSpPr>
      <xdr:spPr>
        <a:xfrm>
          <a:off x="3101975" y="1606550"/>
          <a:ext cx="1241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5</xdr:row>
      <xdr:rowOff>44450</xdr:rowOff>
    </xdr:from>
    <xdr:to>
      <xdr:col>6</xdr:col>
      <xdr:colOff>12700</xdr:colOff>
      <xdr:row>11</xdr:row>
      <xdr:rowOff>12700</xdr:rowOff>
    </xdr:to>
    <xdr:cxnSp macro="">
      <xdr:nvCxnSpPr>
        <xdr:cNvPr id="9" name="Straight Connector 10"/>
        <xdr:cNvCxnSpPr/>
      </xdr:nvCxnSpPr>
      <xdr:spPr>
        <a:xfrm>
          <a:off x="4356100" y="1025525"/>
          <a:ext cx="0" cy="11684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38100</xdr:rowOff>
    </xdr:from>
    <xdr:to>
      <xdr:col>20</xdr:col>
      <xdr:colOff>146050</xdr:colOff>
      <xdr:row>6</xdr:row>
      <xdr:rowOff>38100</xdr:rowOff>
    </xdr:to>
    <xdr:cxnSp macro="">
      <xdr:nvCxnSpPr>
        <xdr:cNvPr id="10" name="Straight Connector 15"/>
        <xdr:cNvCxnSpPr/>
      </xdr:nvCxnSpPr>
      <xdr:spPr>
        <a:xfrm>
          <a:off x="4343400" y="1219200"/>
          <a:ext cx="12499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12700</xdr:rowOff>
    </xdr:from>
    <xdr:to>
      <xdr:col>12</xdr:col>
      <xdr:colOff>0</xdr:colOff>
      <xdr:row>8</xdr:row>
      <xdr:rowOff>139700</xdr:rowOff>
    </xdr:to>
    <xdr:cxnSp macro="">
      <xdr:nvCxnSpPr>
        <xdr:cNvPr id="11" name="Straight Connector 17"/>
        <xdr:cNvCxnSpPr/>
      </xdr:nvCxnSpPr>
      <xdr:spPr>
        <a:xfrm>
          <a:off x="9639300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198967</xdr:colOff>
      <xdr:row>20</xdr:row>
      <xdr:rowOff>118534</xdr:rowOff>
    </xdr:from>
    <xdr:to>
      <xdr:col>2</xdr:col>
      <xdr:colOff>488950</xdr:colOff>
      <xdr:row>20</xdr:row>
      <xdr:rowOff>120650</xdr:rowOff>
    </xdr:to>
    <xdr:cxnSp macro="">
      <xdr:nvCxnSpPr>
        <xdr:cNvPr id="12" name="Straight Arrow Connector 57"/>
        <xdr:cNvCxnSpPr/>
      </xdr:nvCxnSpPr>
      <xdr:spPr>
        <a:xfrm>
          <a:off x="837142" y="4099984"/>
          <a:ext cx="289983" cy="2116"/>
        </a:xfrm>
        <a:prstGeom prst="straightConnector1">
          <a:avLst/>
        </a:prstGeom>
        <a:ln w="6350">
          <a:solidFill>
            <a:schemeClr val="tx1"/>
          </a:solidFill>
          <a:tailEnd type="triangle" w="sm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698500</xdr:colOff>
      <xdr:row>8</xdr:row>
      <xdr:rowOff>69850</xdr:rowOff>
    </xdr:from>
    <xdr:to>
      <xdr:col>12</xdr:col>
      <xdr:colOff>6350</xdr:colOff>
      <xdr:row>16</xdr:row>
      <xdr:rowOff>82550</xdr:rowOff>
    </xdr:to>
    <xdr:grpSp>
      <xdr:nvGrpSpPr>
        <xdr:cNvPr id="57" name="Group 21"/>
        <xdr:cNvGrpSpPr/>
      </xdr:nvGrpSpPr>
      <xdr:grpSpPr>
        <a:xfrm>
          <a:off x="9448800" y="1593850"/>
          <a:ext cx="133350" cy="1536700"/>
          <a:chOff x="4356100" y="1454150"/>
          <a:chExt cx="133350" cy="1536700"/>
        </a:xfrm>
      </xdr:grpSpPr>
      <xdr:cxnSp macro="">
        <xdr:nvCxnSpPr>
          <xdr:cNvPr id="58" name="Straight Connector 55"/>
          <xdr:cNvCxnSpPr/>
        </xdr:nvCxnSpPr>
        <xdr:spPr>
          <a:xfrm>
            <a:off x="4356100" y="146685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60"/>
          <xdr:cNvCxnSpPr/>
        </xdr:nvCxnSpPr>
        <xdr:spPr>
          <a:xfrm>
            <a:off x="4368800" y="1454150"/>
            <a:ext cx="6350" cy="15367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65"/>
          <xdr:cNvCxnSpPr/>
        </xdr:nvCxnSpPr>
        <xdr:spPr>
          <a:xfrm>
            <a:off x="4362450" y="298450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19050</xdr:colOff>
      <xdr:row>15</xdr:row>
      <xdr:rowOff>171450</xdr:rowOff>
    </xdr:from>
    <xdr:to>
      <xdr:col>12</xdr:col>
      <xdr:colOff>19050</xdr:colOff>
      <xdr:row>17</xdr:row>
      <xdr:rowOff>107950</xdr:rowOff>
    </xdr:to>
    <xdr:cxnSp macro="">
      <xdr:nvCxnSpPr>
        <xdr:cNvPr id="61" name="Straight Connector 66"/>
        <xdr:cNvCxnSpPr/>
      </xdr:nvCxnSpPr>
      <xdr:spPr>
        <a:xfrm>
          <a:off x="9658350" y="3152775"/>
          <a:ext cx="0" cy="3365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711200</xdr:colOff>
      <xdr:row>17</xdr:row>
      <xdr:rowOff>44450</xdr:rowOff>
    </xdr:from>
    <xdr:to>
      <xdr:col>12</xdr:col>
      <xdr:colOff>19050</xdr:colOff>
      <xdr:row>25</xdr:row>
      <xdr:rowOff>57150</xdr:rowOff>
    </xdr:to>
    <xdr:grpSp>
      <xdr:nvGrpSpPr>
        <xdr:cNvPr id="62" name="Group 69"/>
        <xdr:cNvGrpSpPr/>
      </xdr:nvGrpSpPr>
      <xdr:grpSpPr>
        <a:xfrm>
          <a:off x="9461500" y="3282950"/>
          <a:ext cx="133350" cy="1536700"/>
          <a:chOff x="4356100" y="1454150"/>
          <a:chExt cx="133350" cy="1536700"/>
        </a:xfrm>
      </xdr:grpSpPr>
      <xdr:cxnSp macro="">
        <xdr:nvCxnSpPr>
          <xdr:cNvPr id="63" name="Straight Connector 70"/>
          <xdr:cNvCxnSpPr/>
        </xdr:nvCxnSpPr>
        <xdr:spPr>
          <a:xfrm>
            <a:off x="4356100" y="146685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71"/>
          <xdr:cNvCxnSpPr/>
        </xdr:nvCxnSpPr>
        <xdr:spPr>
          <a:xfrm>
            <a:off x="4368800" y="1454150"/>
            <a:ext cx="6350" cy="15367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72"/>
          <xdr:cNvCxnSpPr/>
        </xdr:nvCxnSpPr>
        <xdr:spPr>
          <a:xfrm>
            <a:off x="4362450" y="2984500"/>
            <a:ext cx="127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19050</xdr:colOff>
      <xdr:row>24</xdr:row>
      <xdr:rowOff>158750</xdr:rowOff>
    </xdr:from>
    <xdr:to>
      <xdr:col>12</xdr:col>
      <xdr:colOff>19050</xdr:colOff>
      <xdr:row>26</xdr:row>
      <xdr:rowOff>95250</xdr:rowOff>
    </xdr:to>
    <xdr:cxnSp macro="">
      <xdr:nvCxnSpPr>
        <xdr:cNvPr id="110" name="Straight Connector 149"/>
        <xdr:cNvCxnSpPr/>
      </xdr:nvCxnSpPr>
      <xdr:spPr>
        <a:xfrm>
          <a:off x="9658350" y="4940300"/>
          <a:ext cx="0" cy="3365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5</xdr:row>
      <xdr:rowOff>12700</xdr:rowOff>
    </xdr:from>
    <xdr:to>
      <xdr:col>10</xdr:col>
      <xdr:colOff>12700</xdr:colOff>
      <xdr:row>8</xdr:row>
      <xdr:rowOff>139700</xdr:rowOff>
    </xdr:to>
    <xdr:cxnSp macro="">
      <xdr:nvCxnSpPr>
        <xdr:cNvPr id="155" name="Straight Connector 194"/>
        <xdr:cNvCxnSpPr/>
      </xdr:nvCxnSpPr>
      <xdr:spPr>
        <a:xfrm>
          <a:off x="77946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5</xdr:row>
      <xdr:rowOff>12700</xdr:rowOff>
    </xdr:from>
    <xdr:to>
      <xdr:col>8</xdr:col>
      <xdr:colOff>25400</xdr:colOff>
      <xdr:row>8</xdr:row>
      <xdr:rowOff>139700</xdr:rowOff>
    </xdr:to>
    <xdr:cxnSp macro="">
      <xdr:nvCxnSpPr>
        <xdr:cNvPr id="200" name="Straight Connector 239"/>
        <xdr:cNvCxnSpPr/>
      </xdr:nvCxnSpPr>
      <xdr:spPr>
        <a:xfrm>
          <a:off x="60928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12700</xdr:colOff>
      <xdr:row>5</xdr:row>
      <xdr:rowOff>12700</xdr:rowOff>
    </xdr:from>
    <xdr:to>
      <xdr:col>14</xdr:col>
      <xdr:colOff>12700</xdr:colOff>
      <xdr:row>8</xdr:row>
      <xdr:rowOff>139700</xdr:rowOff>
    </xdr:to>
    <xdr:cxnSp macro="">
      <xdr:nvCxnSpPr>
        <xdr:cNvPr id="245" name="Straight Connector 284"/>
        <xdr:cNvCxnSpPr/>
      </xdr:nvCxnSpPr>
      <xdr:spPr>
        <a:xfrm>
          <a:off x="115665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5</xdr:row>
      <xdr:rowOff>12700</xdr:rowOff>
    </xdr:from>
    <xdr:to>
      <xdr:col>16</xdr:col>
      <xdr:colOff>12700</xdr:colOff>
      <xdr:row>8</xdr:row>
      <xdr:rowOff>139700</xdr:rowOff>
    </xdr:to>
    <xdr:cxnSp macro="">
      <xdr:nvCxnSpPr>
        <xdr:cNvPr id="290" name="Straight Connector 329"/>
        <xdr:cNvCxnSpPr/>
      </xdr:nvCxnSpPr>
      <xdr:spPr>
        <a:xfrm>
          <a:off x="132810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12700</xdr:colOff>
      <xdr:row>5</xdr:row>
      <xdr:rowOff>12700</xdr:rowOff>
    </xdr:from>
    <xdr:to>
      <xdr:col>18</xdr:col>
      <xdr:colOff>12700</xdr:colOff>
      <xdr:row>8</xdr:row>
      <xdr:rowOff>139700</xdr:rowOff>
    </xdr:to>
    <xdr:cxnSp macro="">
      <xdr:nvCxnSpPr>
        <xdr:cNvPr id="335" name="Straight Connector 374"/>
        <xdr:cNvCxnSpPr/>
      </xdr:nvCxnSpPr>
      <xdr:spPr>
        <a:xfrm>
          <a:off x="149955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44450</xdr:rowOff>
    </xdr:from>
    <xdr:to>
      <xdr:col>20</xdr:col>
      <xdr:colOff>419100</xdr:colOff>
      <xdr:row>16</xdr:row>
      <xdr:rowOff>12700</xdr:rowOff>
    </xdr:to>
    <xdr:grpSp>
      <xdr:nvGrpSpPr>
        <xdr:cNvPr id="380" name="Group 62"/>
        <xdr:cNvGrpSpPr/>
      </xdr:nvGrpSpPr>
      <xdr:grpSpPr>
        <a:xfrm>
          <a:off x="16497300" y="996950"/>
          <a:ext cx="419100" cy="2063750"/>
          <a:chOff x="15201900" y="889000"/>
          <a:chExt cx="419100" cy="2063750"/>
        </a:xfrm>
      </xdr:grpSpPr>
      <xdr:cxnSp macro="">
        <xdr:nvCxnSpPr>
          <xdr:cNvPr id="381" name="Straight Connector 419"/>
          <xdr:cNvCxnSpPr/>
        </xdr:nvCxnSpPr>
        <xdr:spPr>
          <a:xfrm>
            <a:off x="15201900" y="889000"/>
            <a:ext cx="0" cy="698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421"/>
          <xdr:cNvCxnSpPr/>
        </xdr:nvCxnSpPr>
        <xdr:spPr>
          <a:xfrm>
            <a:off x="152146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422"/>
          <xdr:cNvCxnSpPr/>
        </xdr:nvCxnSpPr>
        <xdr:spPr>
          <a:xfrm>
            <a:off x="154559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84" name="Group 423"/>
          <xdr:cNvGrpSpPr/>
        </xdr:nvGrpSpPr>
        <xdr:grpSpPr>
          <a:xfrm>
            <a:off x="152908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386" name="Oval 46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87" name="Oval 46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85" name="Straight Connector 424"/>
          <xdr:cNvCxnSpPr/>
        </xdr:nvCxnSpPr>
        <xdr:spPr>
          <a:xfrm flipH="1">
            <a:off x="15449550" y="2133600"/>
            <a:ext cx="6350" cy="8191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654050</xdr:colOff>
      <xdr:row>16</xdr:row>
      <xdr:rowOff>6350</xdr:rowOff>
    </xdr:from>
    <xdr:to>
      <xdr:col>21</xdr:col>
      <xdr:colOff>372341</xdr:colOff>
      <xdr:row>16</xdr:row>
      <xdr:rowOff>8659</xdr:rowOff>
    </xdr:to>
    <xdr:cxnSp macro="">
      <xdr:nvCxnSpPr>
        <xdr:cNvPr id="388" name="Straight Connector 426"/>
        <xdr:cNvCxnSpPr/>
      </xdr:nvCxnSpPr>
      <xdr:spPr>
        <a:xfrm>
          <a:off x="16759959" y="3175577"/>
          <a:ext cx="986848" cy="23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768350</xdr:colOff>
      <xdr:row>16</xdr:row>
      <xdr:rowOff>12700</xdr:rowOff>
    </xdr:from>
    <xdr:to>
      <xdr:col>20</xdr:col>
      <xdr:colOff>111125</xdr:colOff>
      <xdr:row>22</xdr:row>
      <xdr:rowOff>50798</xdr:rowOff>
    </xdr:to>
    <xdr:grpSp>
      <xdr:nvGrpSpPr>
        <xdr:cNvPr id="389" name="Group 67"/>
        <xdr:cNvGrpSpPr/>
      </xdr:nvGrpSpPr>
      <xdr:grpSpPr>
        <a:xfrm>
          <a:off x="16427450" y="3060700"/>
          <a:ext cx="180975" cy="1181098"/>
          <a:chOff x="15189200" y="2965450"/>
          <a:chExt cx="168275" cy="1181098"/>
        </a:xfrm>
      </xdr:grpSpPr>
      <xdr:cxnSp macro="">
        <xdr:nvCxnSpPr>
          <xdr:cNvPr id="390" name="Straight Connector 456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91" name="Group 56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416" name="Straight Arrow Connector 457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17" name="Group 39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418" name="Straight Connector 468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19" name="Straight Connector 469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0" name="Straight Connector 470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392" name="Group 58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411" name="Straight Connector 471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2" name="Straight Connector 473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3" name="Straight Connector 474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" name="Straight Connector 475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5" name="Straight Arrow Connector 476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93" name="Group 477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406" name="Straight Connector 47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7" name="Straight Connector 47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8" name="Straight Connector 48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9" name="Straight Connector 48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0" name="Straight Arrow Connector 48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94" name="Group 483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401" name="Straight Connector 484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2" name="Straight Connector 485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3" name="Straight Connector 486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4" name="Straight Connector 487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5" name="Straight Arrow Connector 488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95" name="Group 61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396" name="Straight Connector 490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7" name="Straight Connector 491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8" name="Straight Connector 492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9" name="Straight Arrow Connector 494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00" name="Oval 495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20</xdr:col>
      <xdr:colOff>381000</xdr:colOff>
      <xdr:row>16</xdr:row>
      <xdr:rowOff>6350</xdr:rowOff>
    </xdr:from>
    <xdr:to>
      <xdr:col>21</xdr:col>
      <xdr:colOff>117475</xdr:colOff>
      <xdr:row>22</xdr:row>
      <xdr:rowOff>44448</xdr:rowOff>
    </xdr:to>
    <xdr:grpSp>
      <xdr:nvGrpSpPr>
        <xdr:cNvPr id="421" name="Group 496"/>
        <xdr:cNvGrpSpPr/>
      </xdr:nvGrpSpPr>
      <xdr:grpSpPr>
        <a:xfrm>
          <a:off x="16878300" y="3054350"/>
          <a:ext cx="168275" cy="1181098"/>
          <a:chOff x="15189200" y="2965450"/>
          <a:chExt cx="168275" cy="1181098"/>
        </a:xfrm>
      </xdr:grpSpPr>
      <xdr:cxnSp macro="">
        <xdr:nvCxnSpPr>
          <xdr:cNvPr id="422" name="Straight Connector 497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423" name="Group 498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448" name="Straight Arrow Connector 523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449" name="Group 524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450" name="Straight Connector 525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1" name="Straight Connector 526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52" name="Straight Connector 527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24" name="Group 499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443" name="Straight Connector 51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4" name="Straight Connector 51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5" name="Straight Connector 52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6" name="Straight Connector 52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7" name="Straight Arrow Connector 52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5" name="Group 500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438" name="Straight Connector 513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9" name="Straight Connector 514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0" name="Straight Connector 515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1" name="Straight Connector 516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2" name="Straight Arrow Connector 517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6" name="Group 501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433" name="Straight Connector 50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4" name="Straight Connector 50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5" name="Straight Connector 51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6" name="Straight Connector 51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7" name="Straight Arrow Connector 51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7" name="Group 502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428" name="Straight Connector 503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9" name="Straight Connector 504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0" name="Straight Connector 505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1" name="Straight Arrow Connector 506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2" name="Oval 507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12</xdr:col>
      <xdr:colOff>19050</xdr:colOff>
      <xdr:row>15</xdr:row>
      <xdr:rowOff>158750</xdr:rowOff>
    </xdr:from>
    <xdr:to>
      <xdr:col>12</xdr:col>
      <xdr:colOff>19050</xdr:colOff>
      <xdr:row>17</xdr:row>
      <xdr:rowOff>95250</xdr:rowOff>
    </xdr:to>
    <xdr:cxnSp macro="">
      <xdr:nvCxnSpPr>
        <xdr:cNvPr id="522" name="Straight Connector 624"/>
        <xdr:cNvCxnSpPr/>
      </xdr:nvCxnSpPr>
      <xdr:spPr>
        <a:xfrm>
          <a:off x="9658350" y="3140075"/>
          <a:ext cx="0" cy="3365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22</xdr:row>
      <xdr:rowOff>101600</xdr:rowOff>
    </xdr:from>
    <xdr:to>
      <xdr:col>2</xdr:col>
      <xdr:colOff>482600</xdr:colOff>
      <xdr:row>22</xdr:row>
      <xdr:rowOff>101600</xdr:rowOff>
    </xdr:to>
    <xdr:cxnSp macro="">
      <xdr:nvCxnSpPr>
        <xdr:cNvPr id="523" name="Straight Connector 633"/>
        <xdr:cNvCxnSpPr/>
      </xdr:nvCxnSpPr>
      <xdr:spPr>
        <a:xfrm>
          <a:off x="828675" y="4483100"/>
          <a:ext cx="292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177800</xdr:rowOff>
    </xdr:from>
    <xdr:to>
      <xdr:col>6</xdr:col>
      <xdr:colOff>685800</xdr:colOff>
      <xdr:row>7</xdr:row>
      <xdr:rowOff>184150</xdr:rowOff>
    </xdr:to>
    <xdr:cxnSp macro="">
      <xdr:nvCxnSpPr>
        <xdr:cNvPr id="525" name="Straight Connector 594"/>
        <xdr:cNvCxnSpPr/>
      </xdr:nvCxnSpPr>
      <xdr:spPr>
        <a:xfrm flipV="1">
          <a:off x="4343400" y="1558925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9</xdr:row>
      <xdr:rowOff>165100</xdr:rowOff>
    </xdr:from>
    <xdr:to>
      <xdr:col>6</xdr:col>
      <xdr:colOff>698500</xdr:colOff>
      <xdr:row>9</xdr:row>
      <xdr:rowOff>171450</xdr:rowOff>
    </xdr:to>
    <xdr:cxnSp macro="">
      <xdr:nvCxnSpPr>
        <xdr:cNvPr id="526" name="Straight Connector 595"/>
        <xdr:cNvCxnSpPr/>
      </xdr:nvCxnSpPr>
      <xdr:spPr>
        <a:xfrm flipV="1">
          <a:off x="4356100" y="1946275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11</xdr:row>
      <xdr:rowOff>50800</xdr:rowOff>
    </xdr:from>
    <xdr:to>
      <xdr:col>6</xdr:col>
      <xdr:colOff>12700</xdr:colOff>
      <xdr:row>13</xdr:row>
      <xdr:rowOff>146050</xdr:rowOff>
    </xdr:to>
    <xdr:cxnSp macro="">
      <xdr:nvCxnSpPr>
        <xdr:cNvPr id="527" name="Straight Connector 596"/>
        <xdr:cNvCxnSpPr/>
      </xdr:nvCxnSpPr>
      <xdr:spPr>
        <a:xfrm>
          <a:off x="4356100" y="2232025"/>
          <a:ext cx="0" cy="49530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23</xdr:row>
      <xdr:rowOff>101600</xdr:rowOff>
    </xdr:from>
    <xdr:to>
      <xdr:col>2</xdr:col>
      <xdr:colOff>482600</xdr:colOff>
      <xdr:row>23</xdr:row>
      <xdr:rowOff>101600</xdr:rowOff>
    </xdr:to>
    <xdr:cxnSp macro="">
      <xdr:nvCxnSpPr>
        <xdr:cNvPr id="528" name="Straight Connector 597"/>
        <xdr:cNvCxnSpPr/>
      </xdr:nvCxnSpPr>
      <xdr:spPr>
        <a:xfrm>
          <a:off x="828675" y="4683125"/>
          <a:ext cx="2921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33333</xdr:colOff>
      <xdr:row>8</xdr:row>
      <xdr:rowOff>114604</xdr:rowOff>
    </xdr:from>
    <xdr:to>
      <xdr:col>8</xdr:col>
      <xdr:colOff>514350</xdr:colOff>
      <xdr:row>15</xdr:row>
      <xdr:rowOff>158637</xdr:rowOff>
    </xdr:to>
    <xdr:grpSp>
      <xdr:nvGrpSpPr>
        <xdr:cNvPr id="743" name="Gruppieren 742"/>
        <xdr:cNvGrpSpPr/>
      </xdr:nvGrpSpPr>
      <xdr:grpSpPr>
        <a:xfrm>
          <a:off x="6078533" y="1638604"/>
          <a:ext cx="481017" cy="1377533"/>
          <a:chOff x="6104808" y="1694499"/>
          <a:chExt cx="481017" cy="1441413"/>
        </a:xfrm>
      </xdr:grpSpPr>
      <xdr:cxnSp macro="">
        <xdr:nvCxnSpPr>
          <xdr:cNvPr id="202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204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243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244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205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33" name="Gruppieren 732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209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231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2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3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5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6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30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2" name="Straight Connector 270"/>
            <xdr:cNvCxnSpPr/>
          </xdr:nvCxnSpPr>
          <xdr:spPr>
            <a:xfrm>
              <a:off x="6199323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34" name="Gruppieren 733"/>
          <xdr:cNvGrpSpPr/>
        </xdr:nvGrpSpPr>
        <xdr:grpSpPr>
          <a:xfrm>
            <a:off x="6411571" y="2625812"/>
            <a:ext cx="157150" cy="508503"/>
            <a:chOff x="6190728" y="2627409"/>
            <a:chExt cx="157150" cy="508503"/>
          </a:xfrm>
        </xdr:grpSpPr>
        <xdr:grpSp>
          <xdr:nvGrpSpPr>
            <xdr:cNvPr id="735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738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9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0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1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2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36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37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367</xdr:colOff>
      <xdr:row>8</xdr:row>
      <xdr:rowOff>115858</xdr:rowOff>
    </xdr:from>
    <xdr:to>
      <xdr:col>10</xdr:col>
      <xdr:colOff>481384</xdr:colOff>
      <xdr:row>15</xdr:row>
      <xdr:rowOff>159891</xdr:rowOff>
    </xdr:to>
    <xdr:grpSp>
      <xdr:nvGrpSpPr>
        <xdr:cNvPr id="744" name="Gruppieren 743"/>
        <xdr:cNvGrpSpPr/>
      </xdr:nvGrpSpPr>
      <xdr:grpSpPr>
        <a:xfrm>
          <a:off x="7874367" y="1639858"/>
          <a:ext cx="481017" cy="1377533"/>
          <a:chOff x="6104808" y="1694499"/>
          <a:chExt cx="481017" cy="1441413"/>
        </a:xfrm>
      </xdr:grpSpPr>
      <xdr:cxnSp macro="">
        <xdr:nvCxnSpPr>
          <xdr:cNvPr id="745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47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768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769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748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50" name="Gruppieren 749"/>
          <xdr:cNvGrpSpPr/>
        </xdr:nvGrpSpPr>
        <xdr:grpSpPr>
          <a:xfrm>
            <a:off x="6190741" y="2627409"/>
            <a:ext cx="154299" cy="508503"/>
            <a:chOff x="6190741" y="2627409"/>
            <a:chExt cx="154299" cy="508503"/>
          </a:xfrm>
        </xdr:grpSpPr>
        <xdr:grpSp>
          <xdr:nvGrpSpPr>
            <xdr:cNvPr id="760" name="Group 248"/>
            <xdr:cNvGrpSpPr/>
          </xdr:nvGrpSpPr>
          <xdr:grpSpPr>
            <a:xfrm>
              <a:off x="6190741" y="2724369"/>
              <a:ext cx="154299" cy="411543"/>
              <a:chOff x="4635500" y="2584450"/>
              <a:chExt cx="143400" cy="393700"/>
            </a:xfrm>
          </xdr:grpSpPr>
          <xdr:cxnSp macro="">
            <xdr:nvCxnSpPr>
              <xdr:cNvPr id="763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4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5" name="Straight Arrow Connector 272"/>
              <xdr:cNvCxnSpPr/>
            </xdr:nvCxnSpPr>
            <xdr:spPr>
              <a:xfrm>
                <a:off x="463920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6" name="Straight Arrow Connector 274"/>
              <xdr:cNvCxnSpPr/>
            </xdr:nvCxnSpPr>
            <xdr:spPr>
              <a:xfrm>
                <a:off x="463920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67" name="Straight Arrow Connector 275"/>
              <xdr:cNvCxnSpPr/>
            </xdr:nvCxnSpPr>
            <xdr:spPr>
              <a:xfrm>
                <a:off x="463920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61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62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51" name="Gruppieren 750"/>
          <xdr:cNvGrpSpPr/>
        </xdr:nvGrpSpPr>
        <xdr:grpSpPr>
          <a:xfrm>
            <a:off x="6411571" y="2625812"/>
            <a:ext cx="157150" cy="508503"/>
            <a:chOff x="6190728" y="2627409"/>
            <a:chExt cx="157150" cy="508503"/>
          </a:xfrm>
        </xdr:grpSpPr>
        <xdr:grpSp>
          <xdr:nvGrpSpPr>
            <xdr:cNvPr id="752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755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6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7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8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9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53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4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11</xdr:col>
      <xdr:colOff>817235</xdr:colOff>
      <xdr:row>8</xdr:row>
      <xdr:rowOff>117114</xdr:rowOff>
    </xdr:from>
    <xdr:to>
      <xdr:col>12</xdr:col>
      <xdr:colOff>468380</xdr:colOff>
      <xdr:row>15</xdr:row>
      <xdr:rowOff>161147</xdr:rowOff>
    </xdr:to>
    <xdr:grpSp>
      <xdr:nvGrpSpPr>
        <xdr:cNvPr id="770" name="Gruppieren 769"/>
        <xdr:cNvGrpSpPr/>
      </xdr:nvGrpSpPr>
      <xdr:grpSpPr>
        <a:xfrm>
          <a:off x="9567535" y="1641114"/>
          <a:ext cx="476645" cy="1377533"/>
          <a:chOff x="6104808" y="1694499"/>
          <a:chExt cx="481017" cy="1441413"/>
        </a:xfrm>
      </xdr:grpSpPr>
      <xdr:cxnSp macro="">
        <xdr:nvCxnSpPr>
          <xdr:cNvPr id="771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73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794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795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774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76" name="Gruppieren 775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786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789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0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1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2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93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87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8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777" name="Gruppieren 776"/>
          <xdr:cNvGrpSpPr/>
        </xdr:nvGrpSpPr>
        <xdr:grpSpPr>
          <a:xfrm>
            <a:off x="6410495" y="2625812"/>
            <a:ext cx="155388" cy="508503"/>
            <a:chOff x="6189652" y="2627409"/>
            <a:chExt cx="155388" cy="508503"/>
          </a:xfrm>
        </xdr:grpSpPr>
        <xdr:grpSp>
          <xdr:nvGrpSpPr>
            <xdr:cNvPr id="778" name="Group 248"/>
            <xdr:cNvGrpSpPr/>
          </xdr:nvGrpSpPr>
          <xdr:grpSpPr>
            <a:xfrm>
              <a:off x="6190741" y="2724369"/>
              <a:ext cx="154299" cy="411543"/>
              <a:chOff x="4635500" y="2584450"/>
              <a:chExt cx="143400" cy="393700"/>
            </a:xfrm>
          </xdr:grpSpPr>
          <xdr:cxnSp macro="">
            <xdr:nvCxnSpPr>
              <xdr:cNvPr id="781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2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3" name="Straight Arrow Connector 272"/>
              <xdr:cNvCxnSpPr/>
            </xdr:nvCxnSpPr>
            <xdr:spPr>
              <a:xfrm>
                <a:off x="463920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4" name="Straight Arrow Connector 274"/>
              <xdr:cNvCxnSpPr/>
            </xdr:nvCxnSpPr>
            <xdr:spPr>
              <a:xfrm>
                <a:off x="463920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5" name="Straight Arrow Connector 275"/>
              <xdr:cNvCxnSpPr/>
            </xdr:nvCxnSpPr>
            <xdr:spPr>
              <a:xfrm>
                <a:off x="463920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779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80" name="Straight Connector 270"/>
            <xdr:cNvCxnSpPr/>
          </xdr:nvCxnSpPr>
          <xdr:spPr>
            <a:xfrm>
              <a:off x="6189652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12</xdr:col>
      <xdr:colOff>14284</xdr:colOff>
      <xdr:row>17</xdr:row>
      <xdr:rowOff>84148</xdr:rowOff>
    </xdr:from>
    <xdr:to>
      <xdr:col>12</xdr:col>
      <xdr:colOff>495301</xdr:colOff>
      <xdr:row>24</xdr:row>
      <xdr:rowOff>128181</xdr:rowOff>
    </xdr:to>
    <xdr:grpSp>
      <xdr:nvGrpSpPr>
        <xdr:cNvPr id="796" name="Gruppieren 795"/>
        <xdr:cNvGrpSpPr/>
      </xdr:nvGrpSpPr>
      <xdr:grpSpPr>
        <a:xfrm>
          <a:off x="9590084" y="3322648"/>
          <a:ext cx="481017" cy="1377533"/>
          <a:chOff x="6104808" y="1694499"/>
          <a:chExt cx="481017" cy="1441413"/>
        </a:xfrm>
      </xdr:grpSpPr>
      <xdr:cxnSp macro="">
        <xdr:nvCxnSpPr>
          <xdr:cNvPr id="797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799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820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821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800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02" name="Gruppieren 801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812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15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6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7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8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9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13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4" name="Straight Connector 270"/>
            <xdr:cNvCxnSpPr/>
          </xdr:nvCxnSpPr>
          <xdr:spPr>
            <a:xfrm>
              <a:off x="6199177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03" name="Gruppieren 802"/>
          <xdr:cNvGrpSpPr/>
        </xdr:nvGrpSpPr>
        <xdr:grpSpPr>
          <a:xfrm>
            <a:off x="6411571" y="2625812"/>
            <a:ext cx="157150" cy="508503"/>
            <a:chOff x="6190728" y="2627409"/>
            <a:chExt cx="157150" cy="508503"/>
          </a:xfrm>
        </xdr:grpSpPr>
        <xdr:grpSp>
          <xdr:nvGrpSpPr>
            <xdr:cNvPr id="804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07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08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09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0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1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05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6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12</xdr:col>
      <xdr:colOff>26946</xdr:colOff>
      <xdr:row>26</xdr:row>
      <xdr:rowOff>71144</xdr:rowOff>
    </xdr:from>
    <xdr:to>
      <xdr:col>12</xdr:col>
      <xdr:colOff>507963</xdr:colOff>
      <xdr:row>33</xdr:row>
      <xdr:rowOff>115177</xdr:rowOff>
    </xdr:to>
    <xdr:grpSp>
      <xdr:nvGrpSpPr>
        <xdr:cNvPr id="822" name="Gruppieren 821"/>
        <xdr:cNvGrpSpPr/>
      </xdr:nvGrpSpPr>
      <xdr:grpSpPr>
        <a:xfrm>
          <a:off x="9602746" y="5024144"/>
          <a:ext cx="481017" cy="1377533"/>
          <a:chOff x="6104808" y="1694499"/>
          <a:chExt cx="481017" cy="1441413"/>
        </a:xfrm>
      </xdr:grpSpPr>
      <xdr:cxnSp macro="">
        <xdr:nvCxnSpPr>
          <xdr:cNvPr id="823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25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846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847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826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28" name="Gruppieren 827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838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41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2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3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4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45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39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0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29" name="Gruppieren 828"/>
          <xdr:cNvGrpSpPr/>
        </xdr:nvGrpSpPr>
        <xdr:grpSpPr>
          <a:xfrm>
            <a:off x="6411571" y="2625812"/>
            <a:ext cx="157150" cy="508503"/>
            <a:chOff x="6190728" y="2627409"/>
            <a:chExt cx="157150" cy="508503"/>
          </a:xfrm>
        </xdr:grpSpPr>
        <xdr:grpSp>
          <xdr:nvGrpSpPr>
            <xdr:cNvPr id="830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33" name="Straight Connector 270"/>
              <xdr:cNvCxnSpPr/>
            </xdr:nvCxnSpPr>
            <xdr:spPr>
              <a:xfrm flipH="1">
                <a:off x="4638015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4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5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6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7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31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2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2852</xdr:colOff>
      <xdr:row>8</xdr:row>
      <xdr:rowOff>116924</xdr:rowOff>
    </xdr:from>
    <xdr:to>
      <xdr:col>14</xdr:col>
      <xdr:colOff>483869</xdr:colOff>
      <xdr:row>15</xdr:row>
      <xdr:rowOff>160957</xdr:rowOff>
    </xdr:to>
    <xdr:grpSp>
      <xdr:nvGrpSpPr>
        <xdr:cNvPr id="848" name="Gruppieren 847"/>
        <xdr:cNvGrpSpPr/>
      </xdr:nvGrpSpPr>
      <xdr:grpSpPr>
        <a:xfrm>
          <a:off x="11356652" y="1640924"/>
          <a:ext cx="481017" cy="1377533"/>
          <a:chOff x="6104808" y="1694499"/>
          <a:chExt cx="481017" cy="1441413"/>
        </a:xfrm>
      </xdr:grpSpPr>
      <xdr:cxnSp macro="">
        <xdr:nvCxnSpPr>
          <xdr:cNvPr id="849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51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872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873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852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54" name="Gruppieren 853"/>
          <xdr:cNvGrpSpPr/>
        </xdr:nvGrpSpPr>
        <xdr:grpSpPr>
          <a:xfrm>
            <a:off x="6182979" y="2627409"/>
            <a:ext cx="164899" cy="508503"/>
            <a:chOff x="6182979" y="2627409"/>
            <a:chExt cx="164899" cy="508503"/>
          </a:xfrm>
        </xdr:grpSpPr>
        <xdr:grpSp>
          <xdr:nvGrpSpPr>
            <xdr:cNvPr id="864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67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8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9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0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71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65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6" name="Straight Connector 270"/>
            <xdr:cNvCxnSpPr/>
          </xdr:nvCxnSpPr>
          <xdr:spPr>
            <a:xfrm>
              <a:off x="6182979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55" name="Gruppieren 854"/>
          <xdr:cNvGrpSpPr/>
        </xdr:nvGrpSpPr>
        <xdr:grpSpPr>
          <a:xfrm>
            <a:off x="6402066" y="2628510"/>
            <a:ext cx="163824" cy="505805"/>
            <a:chOff x="6181223" y="2630107"/>
            <a:chExt cx="163824" cy="505805"/>
          </a:xfrm>
        </xdr:grpSpPr>
        <xdr:grpSp>
          <xdr:nvGrpSpPr>
            <xdr:cNvPr id="856" name="Group 248"/>
            <xdr:cNvGrpSpPr/>
          </xdr:nvGrpSpPr>
          <xdr:grpSpPr>
            <a:xfrm>
              <a:off x="6181223" y="2724369"/>
              <a:ext cx="163824" cy="411543"/>
              <a:chOff x="4626648" y="2584450"/>
              <a:chExt cx="152252" cy="393700"/>
            </a:xfrm>
          </xdr:grpSpPr>
          <xdr:cxnSp macro="">
            <xdr:nvCxnSpPr>
              <xdr:cNvPr id="859" name="Straight Connector 270"/>
              <xdr:cNvCxnSpPr/>
            </xdr:nvCxnSpPr>
            <xdr:spPr>
              <a:xfrm flipH="1">
                <a:off x="4626648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0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1" name="Straight Arrow Connector 272"/>
              <xdr:cNvCxnSpPr/>
            </xdr:nvCxnSpPr>
            <xdr:spPr>
              <a:xfrm>
                <a:off x="463920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2" name="Straight Arrow Connector 274"/>
              <xdr:cNvCxnSpPr/>
            </xdr:nvCxnSpPr>
            <xdr:spPr>
              <a:xfrm>
                <a:off x="463920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3" name="Straight Arrow Connector 275"/>
              <xdr:cNvCxnSpPr/>
            </xdr:nvCxnSpPr>
            <xdr:spPr>
              <a:xfrm>
                <a:off x="463920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57" name="Straight Connector 270"/>
            <xdr:cNvCxnSpPr/>
          </xdr:nvCxnSpPr>
          <xdr:spPr>
            <a:xfrm>
              <a:off x="6188544" y="2630107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8" name="Straight Connector 270"/>
            <xdr:cNvCxnSpPr/>
          </xdr:nvCxnSpPr>
          <xdr:spPr>
            <a:xfrm>
              <a:off x="6189652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6958</xdr:colOff>
      <xdr:row>8</xdr:row>
      <xdr:rowOff>115328</xdr:rowOff>
    </xdr:from>
    <xdr:to>
      <xdr:col>16</xdr:col>
      <xdr:colOff>487975</xdr:colOff>
      <xdr:row>15</xdr:row>
      <xdr:rowOff>159361</xdr:rowOff>
    </xdr:to>
    <xdr:grpSp>
      <xdr:nvGrpSpPr>
        <xdr:cNvPr id="874" name="Gruppieren 873"/>
        <xdr:cNvGrpSpPr/>
      </xdr:nvGrpSpPr>
      <xdr:grpSpPr>
        <a:xfrm>
          <a:off x="13075258" y="1639328"/>
          <a:ext cx="481017" cy="1377533"/>
          <a:chOff x="6104808" y="1694499"/>
          <a:chExt cx="481017" cy="1441413"/>
        </a:xfrm>
      </xdr:grpSpPr>
      <xdr:cxnSp macro="">
        <xdr:nvCxnSpPr>
          <xdr:cNvPr id="875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77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898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899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878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80" name="Gruppieren 879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890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893" name="Straight Connector 270"/>
              <xdr:cNvCxnSpPr/>
            </xdr:nvCxnSpPr>
            <xdr:spPr>
              <a:xfrm flipH="1">
                <a:off x="4638015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4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5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6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97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91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2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81" name="Gruppieren 880"/>
          <xdr:cNvGrpSpPr/>
        </xdr:nvGrpSpPr>
        <xdr:grpSpPr>
          <a:xfrm>
            <a:off x="6410495" y="2625812"/>
            <a:ext cx="155388" cy="508503"/>
            <a:chOff x="6189652" y="2627409"/>
            <a:chExt cx="155388" cy="508503"/>
          </a:xfrm>
        </xdr:grpSpPr>
        <xdr:grpSp>
          <xdr:nvGrpSpPr>
            <xdr:cNvPr id="882" name="Group 248"/>
            <xdr:cNvGrpSpPr/>
          </xdr:nvGrpSpPr>
          <xdr:grpSpPr>
            <a:xfrm>
              <a:off x="6190741" y="2724369"/>
              <a:ext cx="154299" cy="411543"/>
              <a:chOff x="4635500" y="2584450"/>
              <a:chExt cx="143400" cy="393700"/>
            </a:xfrm>
          </xdr:grpSpPr>
          <xdr:cxnSp macro="">
            <xdr:nvCxnSpPr>
              <xdr:cNvPr id="885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6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7" name="Straight Arrow Connector 272"/>
              <xdr:cNvCxnSpPr/>
            </xdr:nvCxnSpPr>
            <xdr:spPr>
              <a:xfrm>
                <a:off x="463920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8" name="Straight Arrow Connector 274"/>
              <xdr:cNvCxnSpPr/>
            </xdr:nvCxnSpPr>
            <xdr:spPr>
              <a:xfrm>
                <a:off x="463920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89" name="Straight Arrow Connector 275"/>
              <xdr:cNvCxnSpPr/>
            </xdr:nvCxnSpPr>
            <xdr:spPr>
              <a:xfrm>
                <a:off x="463920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83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4" name="Straight Connector 270"/>
            <xdr:cNvCxnSpPr/>
          </xdr:nvCxnSpPr>
          <xdr:spPr>
            <a:xfrm>
              <a:off x="6189652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2509</xdr:colOff>
      <xdr:row>8</xdr:row>
      <xdr:rowOff>116583</xdr:rowOff>
    </xdr:from>
    <xdr:to>
      <xdr:col>18</xdr:col>
      <xdr:colOff>483526</xdr:colOff>
      <xdr:row>15</xdr:row>
      <xdr:rowOff>160616</xdr:rowOff>
    </xdr:to>
    <xdr:grpSp>
      <xdr:nvGrpSpPr>
        <xdr:cNvPr id="900" name="Gruppieren 899"/>
        <xdr:cNvGrpSpPr/>
      </xdr:nvGrpSpPr>
      <xdr:grpSpPr>
        <a:xfrm>
          <a:off x="14785309" y="1640583"/>
          <a:ext cx="481017" cy="1377533"/>
          <a:chOff x="6104808" y="1694499"/>
          <a:chExt cx="481017" cy="1441413"/>
        </a:xfrm>
      </xdr:grpSpPr>
      <xdr:cxnSp macro="">
        <xdr:nvCxnSpPr>
          <xdr:cNvPr id="901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903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924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925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904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906" name="Gruppieren 905"/>
          <xdr:cNvGrpSpPr/>
        </xdr:nvGrpSpPr>
        <xdr:grpSpPr>
          <a:xfrm>
            <a:off x="6190728" y="2627409"/>
            <a:ext cx="157150" cy="508503"/>
            <a:chOff x="6190728" y="2627409"/>
            <a:chExt cx="157150" cy="508503"/>
          </a:xfrm>
        </xdr:grpSpPr>
        <xdr:grpSp>
          <xdr:nvGrpSpPr>
            <xdr:cNvPr id="916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919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0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1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2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23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917" name="Straight Connector 270"/>
            <xdr:cNvCxnSpPr/>
          </xdr:nvCxnSpPr>
          <xdr:spPr>
            <a:xfrm>
              <a:off x="6191250" y="262740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8" name="Straight Connector 270"/>
            <xdr:cNvCxnSpPr/>
          </xdr:nvCxnSpPr>
          <xdr:spPr>
            <a:xfrm>
              <a:off x="6192504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07" name="Gruppieren 906"/>
          <xdr:cNvGrpSpPr/>
        </xdr:nvGrpSpPr>
        <xdr:grpSpPr>
          <a:xfrm>
            <a:off x="6402568" y="2635319"/>
            <a:ext cx="163315" cy="498996"/>
            <a:chOff x="6181725" y="2636916"/>
            <a:chExt cx="163315" cy="498996"/>
          </a:xfrm>
        </xdr:grpSpPr>
        <xdr:grpSp>
          <xdr:nvGrpSpPr>
            <xdr:cNvPr id="908" name="Group 248"/>
            <xdr:cNvGrpSpPr/>
          </xdr:nvGrpSpPr>
          <xdr:grpSpPr>
            <a:xfrm>
              <a:off x="6190741" y="2724369"/>
              <a:ext cx="154299" cy="411543"/>
              <a:chOff x="4635500" y="2584450"/>
              <a:chExt cx="143400" cy="393700"/>
            </a:xfrm>
          </xdr:grpSpPr>
          <xdr:cxnSp macro="">
            <xdr:nvCxnSpPr>
              <xdr:cNvPr id="911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2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3" name="Straight Arrow Connector 272"/>
              <xdr:cNvCxnSpPr/>
            </xdr:nvCxnSpPr>
            <xdr:spPr>
              <a:xfrm>
                <a:off x="463920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4" name="Straight Arrow Connector 274"/>
              <xdr:cNvCxnSpPr/>
            </xdr:nvCxnSpPr>
            <xdr:spPr>
              <a:xfrm>
                <a:off x="463920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15" name="Straight Arrow Connector 275"/>
              <xdr:cNvCxnSpPr/>
            </xdr:nvCxnSpPr>
            <xdr:spPr>
              <a:xfrm>
                <a:off x="463920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909" name="Straight Connector 270"/>
            <xdr:cNvCxnSpPr/>
          </xdr:nvCxnSpPr>
          <xdr:spPr>
            <a:xfrm>
              <a:off x="6181725" y="2636916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0" name="Straight Connector 270"/>
            <xdr:cNvCxnSpPr/>
          </xdr:nvCxnSpPr>
          <xdr:spPr>
            <a:xfrm>
              <a:off x="6189652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88900</xdr:rowOff>
    </xdr:from>
    <xdr:to>
      <xdr:col>3</xdr:col>
      <xdr:colOff>266700</xdr:colOff>
      <xdr:row>9</xdr:row>
      <xdr:rowOff>165100</xdr:rowOff>
    </xdr:to>
    <xdr:sp macro="" textlink="">
      <xdr:nvSpPr>
        <xdr:cNvPr id="2" name="Rectangle 1"/>
        <xdr:cNvSpPr/>
      </xdr:nvSpPr>
      <xdr:spPr>
        <a:xfrm>
          <a:off x="650875" y="1270000"/>
          <a:ext cx="1092200" cy="67627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1"/>
        <a:lstStyle/>
        <a:p>
          <a:pPr algn="l"/>
          <a:r>
            <a:rPr lang="en-US" sz="1100">
              <a:solidFill>
                <a:schemeClr val="tx1"/>
              </a:solidFill>
            </a:rPr>
            <a:t>Vorgelagertes</a:t>
          </a:r>
          <a:r>
            <a:rPr lang="en-US" sz="1100" baseline="0">
              <a:solidFill>
                <a:schemeClr val="tx1"/>
              </a:solidFill>
            </a:rPr>
            <a:t> HS-Netz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254000</xdr:colOff>
      <xdr:row>8</xdr:row>
      <xdr:rowOff>25400</xdr:rowOff>
    </xdr:from>
    <xdr:to>
      <xdr:col>4</xdr:col>
      <xdr:colOff>114300</xdr:colOff>
      <xdr:row>8</xdr:row>
      <xdr:rowOff>31750</xdr:rowOff>
    </xdr:to>
    <xdr:cxnSp macro="">
      <xdr:nvCxnSpPr>
        <xdr:cNvPr id="3" name="Straight Connector 3"/>
        <xdr:cNvCxnSpPr/>
      </xdr:nvCxnSpPr>
      <xdr:spPr>
        <a:xfrm flipV="1">
          <a:off x="1730375" y="1606550"/>
          <a:ext cx="698500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101600</xdr:colOff>
      <xdr:row>6</xdr:row>
      <xdr:rowOff>0</xdr:rowOff>
    </xdr:from>
    <xdr:to>
      <xdr:col>4</xdr:col>
      <xdr:colOff>787400</xdr:colOff>
      <xdr:row>10</xdr:row>
      <xdr:rowOff>0</xdr:rowOff>
    </xdr:to>
    <xdr:grpSp>
      <xdr:nvGrpSpPr>
        <xdr:cNvPr id="4" name="Group 37"/>
        <xdr:cNvGrpSpPr/>
      </xdr:nvGrpSpPr>
      <xdr:grpSpPr>
        <a:xfrm>
          <a:off x="2387600" y="1143000"/>
          <a:ext cx="685800" cy="762000"/>
          <a:chOff x="2082800" y="1054100"/>
          <a:chExt cx="685800" cy="762000"/>
        </a:xfrm>
      </xdr:grpSpPr>
      <xdr:sp macro="" textlink="">
        <xdr:nvSpPr>
          <xdr:cNvPr id="5" name="Oval 4"/>
          <xdr:cNvSpPr/>
        </xdr:nvSpPr>
        <xdr:spPr>
          <a:xfrm>
            <a:off x="20828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Oval 5"/>
          <xdr:cNvSpPr/>
        </xdr:nvSpPr>
        <xdr:spPr>
          <a:xfrm>
            <a:off x="2286000" y="1231900"/>
            <a:ext cx="482600" cy="4572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7" name="Straight Arrow Connector 7"/>
          <xdr:cNvCxnSpPr/>
        </xdr:nvCxnSpPr>
        <xdr:spPr>
          <a:xfrm flipV="1">
            <a:off x="2095500" y="1054100"/>
            <a:ext cx="279400" cy="762000"/>
          </a:xfrm>
          <a:prstGeom prst="straightConnector1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787400</xdr:colOff>
      <xdr:row>8</xdr:row>
      <xdr:rowOff>25400</xdr:rowOff>
    </xdr:from>
    <xdr:to>
      <xdr:col>6</xdr:col>
      <xdr:colOff>0</xdr:colOff>
      <xdr:row>8</xdr:row>
      <xdr:rowOff>25400</xdr:rowOff>
    </xdr:to>
    <xdr:cxnSp macro="">
      <xdr:nvCxnSpPr>
        <xdr:cNvPr id="8" name="Straight Connector 8"/>
        <xdr:cNvCxnSpPr>
          <a:stCxn id="6" idx="6"/>
        </xdr:cNvCxnSpPr>
      </xdr:nvCxnSpPr>
      <xdr:spPr>
        <a:xfrm>
          <a:off x="3101975" y="1606550"/>
          <a:ext cx="1241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5</xdr:row>
      <xdr:rowOff>44450</xdr:rowOff>
    </xdr:from>
    <xdr:to>
      <xdr:col>6</xdr:col>
      <xdr:colOff>12700</xdr:colOff>
      <xdr:row>11</xdr:row>
      <xdr:rowOff>12700</xdr:rowOff>
    </xdr:to>
    <xdr:cxnSp macro="">
      <xdr:nvCxnSpPr>
        <xdr:cNvPr id="9" name="Straight Connector 10"/>
        <xdr:cNvCxnSpPr/>
      </xdr:nvCxnSpPr>
      <xdr:spPr>
        <a:xfrm>
          <a:off x="4356100" y="1025525"/>
          <a:ext cx="0" cy="116840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38100</xdr:rowOff>
    </xdr:from>
    <xdr:to>
      <xdr:col>11</xdr:col>
      <xdr:colOff>8072</xdr:colOff>
      <xdr:row>6</xdr:row>
      <xdr:rowOff>40360</xdr:rowOff>
    </xdr:to>
    <xdr:cxnSp macro="">
      <xdr:nvCxnSpPr>
        <xdr:cNvPr id="10" name="Straight Connector 15"/>
        <xdr:cNvCxnSpPr/>
      </xdr:nvCxnSpPr>
      <xdr:spPr>
        <a:xfrm>
          <a:off x="4342754" y="1232761"/>
          <a:ext cx="4415403" cy="226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198967</xdr:colOff>
      <xdr:row>20</xdr:row>
      <xdr:rowOff>118534</xdr:rowOff>
    </xdr:from>
    <xdr:to>
      <xdr:col>2</xdr:col>
      <xdr:colOff>488950</xdr:colOff>
      <xdr:row>20</xdr:row>
      <xdr:rowOff>120650</xdr:rowOff>
    </xdr:to>
    <xdr:cxnSp macro="">
      <xdr:nvCxnSpPr>
        <xdr:cNvPr id="12" name="Straight Arrow Connector 57"/>
        <xdr:cNvCxnSpPr/>
      </xdr:nvCxnSpPr>
      <xdr:spPr>
        <a:xfrm>
          <a:off x="837142" y="4099984"/>
          <a:ext cx="289983" cy="2116"/>
        </a:xfrm>
        <a:prstGeom prst="straightConnector1">
          <a:avLst/>
        </a:prstGeom>
        <a:ln w="6350">
          <a:solidFill>
            <a:schemeClr val="tx1"/>
          </a:solidFill>
          <a:tailEnd type="triangle" w="sm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5</xdr:row>
      <xdr:rowOff>12700</xdr:rowOff>
    </xdr:from>
    <xdr:to>
      <xdr:col>10</xdr:col>
      <xdr:colOff>12700</xdr:colOff>
      <xdr:row>8</xdr:row>
      <xdr:rowOff>139700</xdr:rowOff>
    </xdr:to>
    <xdr:cxnSp macro="">
      <xdr:nvCxnSpPr>
        <xdr:cNvPr id="23" name="Straight Connector 194"/>
        <xdr:cNvCxnSpPr/>
      </xdr:nvCxnSpPr>
      <xdr:spPr>
        <a:xfrm>
          <a:off x="7880350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5</xdr:row>
      <xdr:rowOff>12700</xdr:rowOff>
    </xdr:from>
    <xdr:to>
      <xdr:col>8</xdr:col>
      <xdr:colOff>25400</xdr:colOff>
      <xdr:row>8</xdr:row>
      <xdr:rowOff>139700</xdr:rowOff>
    </xdr:to>
    <xdr:cxnSp macro="">
      <xdr:nvCxnSpPr>
        <xdr:cNvPr id="24" name="Straight Connector 239"/>
        <xdr:cNvCxnSpPr/>
      </xdr:nvCxnSpPr>
      <xdr:spPr>
        <a:xfrm>
          <a:off x="6092825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12700</xdr:colOff>
      <xdr:row>5</xdr:row>
      <xdr:rowOff>12700</xdr:rowOff>
    </xdr:from>
    <xdr:to>
      <xdr:col>14</xdr:col>
      <xdr:colOff>12700</xdr:colOff>
      <xdr:row>8</xdr:row>
      <xdr:rowOff>139700</xdr:rowOff>
    </xdr:to>
    <xdr:cxnSp macro="">
      <xdr:nvCxnSpPr>
        <xdr:cNvPr id="25" name="Straight Connector 284"/>
        <xdr:cNvCxnSpPr/>
      </xdr:nvCxnSpPr>
      <xdr:spPr>
        <a:xfrm>
          <a:off x="11366500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5</xdr:row>
      <xdr:rowOff>12700</xdr:rowOff>
    </xdr:from>
    <xdr:to>
      <xdr:col>16</xdr:col>
      <xdr:colOff>12700</xdr:colOff>
      <xdr:row>8</xdr:row>
      <xdr:rowOff>139700</xdr:rowOff>
    </xdr:to>
    <xdr:cxnSp macro="">
      <xdr:nvCxnSpPr>
        <xdr:cNvPr id="26" name="Straight Connector 329"/>
        <xdr:cNvCxnSpPr/>
      </xdr:nvCxnSpPr>
      <xdr:spPr>
        <a:xfrm>
          <a:off x="13081000" y="993775"/>
          <a:ext cx="0" cy="7270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44450</xdr:rowOff>
    </xdr:from>
    <xdr:to>
      <xdr:col>20</xdr:col>
      <xdr:colOff>419100</xdr:colOff>
      <xdr:row>16</xdr:row>
      <xdr:rowOff>12700</xdr:rowOff>
    </xdr:to>
    <xdr:grpSp>
      <xdr:nvGrpSpPr>
        <xdr:cNvPr id="28" name="Group 62"/>
        <xdr:cNvGrpSpPr/>
      </xdr:nvGrpSpPr>
      <xdr:grpSpPr>
        <a:xfrm>
          <a:off x="16548100" y="996950"/>
          <a:ext cx="419100" cy="2063750"/>
          <a:chOff x="15201900" y="889000"/>
          <a:chExt cx="419100" cy="2063750"/>
        </a:xfrm>
      </xdr:grpSpPr>
      <xdr:cxnSp macro="">
        <xdr:nvCxnSpPr>
          <xdr:cNvPr id="29" name="Straight Connector 419"/>
          <xdr:cNvCxnSpPr/>
        </xdr:nvCxnSpPr>
        <xdr:spPr>
          <a:xfrm>
            <a:off x="15201900" y="889000"/>
            <a:ext cx="0" cy="6985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421"/>
          <xdr:cNvCxnSpPr/>
        </xdr:nvCxnSpPr>
        <xdr:spPr>
          <a:xfrm>
            <a:off x="15214600" y="1466850"/>
            <a:ext cx="25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422"/>
          <xdr:cNvCxnSpPr/>
        </xdr:nvCxnSpPr>
        <xdr:spPr>
          <a:xfrm>
            <a:off x="15455900" y="1454150"/>
            <a:ext cx="0" cy="2095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2" name="Group 423"/>
          <xdr:cNvGrpSpPr/>
        </xdr:nvGrpSpPr>
        <xdr:grpSpPr>
          <a:xfrm>
            <a:off x="15290800" y="1657350"/>
            <a:ext cx="330200" cy="469900"/>
            <a:chOff x="4546600" y="1873250"/>
            <a:chExt cx="330200" cy="469900"/>
          </a:xfrm>
        </xdr:grpSpPr>
        <xdr:sp macro="" textlink="">
          <xdr:nvSpPr>
            <xdr:cNvPr id="34" name="Oval 46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5" name="Oval 46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3" name="Straight Connector 424"/>
          <xdr:cNvCxnSpPr/>
        </xdr:nvCxnSpPr>
        <xdr:spPr>
          <a:xfrm flipH="1">
            <a:off x="15449550" y="2133600"/>
            <a:ext cx="6350" cy="81915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683358</xdr:colOff>
      <xdr:row>16</xdr:row>
      <xdr:rowOff>13677</xdr:rowOff>
    </xdr:from>
    <xdr:to>
      <xdr:col>20</xdr:col>
      <xdr:colOff>356503</xdr:colOff>
      <xdr:row>16</xdr:row>
      <xdr:rowOff>14598</xdr:rowOff>
    </xdr:to>
    <xdr:cxnSp macro="">
      <xdr:nvCxnSpPr>
        <xdr:cNvPr id="36" name="Straight Connector 426"/>
        <xdr:cNvCxnSpPr/>
      </xdr:nvCxnSpPr>
      <xdr:spPr>
        <a:xfrm>
          <a:off x="16355646" y="3164254"/>
          <a:ext cx="508415" cy="92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768350</xdr:colOff>
      <xdr:row>16</xdr:row>
      <xdr:rowOff>12700</xdr:rowOff>
    </xdr:from>
    <xdr:to>
      <xdr:col>20</xdr:col>
      <xdr:colOff>111125</xdr:colOff>
      <xdr:row>22</xdr:row>
      <xdr:rowOff>50798</xdr:rowOff>
    </xdr:to>
    <xdr:grpSp>
      <xdr:nvGrpSpPr>
        <xdr:cNvPr id="37" name="Group 67"/>
        <xdr:cNvGrpSpPr/>
      </xdr:nvGrpSpPr>
      <xdr:grpSpPr>
        <a:xfrm>
          <a:off x="16478250" y="3060700"/>
          <a:ext cx="180975" cy="1181098"/>
          <a:chOff x="15189200" y="2965450"/>
          <a:chExt cx="168275" cy="1181098"/>
        </a:xfrm>
      </xdr:grpSpPr>
      <xdr:cxnSp macro="">
        <xdr:nvCxnSpPr>
          <xdr:cNvPr id="38" name="Straight Connector 456"/>
          <xdr:cNvCxnSpPr/>
        </xdr:nvCxnSpPr>
        <xdr:spPr>
          <a:xfrm>
            <a:off x="15189200" y="2965450"/>
            <a:ext cx="0" cy="24130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9" name="Group 56"/>
          <xdr:cNvGrpSpPr/>
        </xdr:nvGrpSpPr>
        <xdr:grpSpPr>
          <a:xfrm>
            <a:off x="15189200" y="3162300"/>
            <a:ext cx="161925" cy="165100"/>
            <a:chOff x="15189200" y="3162300"/>
            <a:chExt cx="161925" cy="165100"/>
          </a:xfrm>
        </xdr:grpSpPr>
        <xdr:cxnSp macro="">
          <xdr:nvCxnSpPr>
            <xdr:cNvPr id="64" name="Straight Arrow Connector 457"/>
            <xdr:cNvCxnSpPr/>
          </xdr:nvCxnSpPr>
          <xdr:spPr>
            <a:xfrm>
              <a:off x="15249525" y="32385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65" name="Group 39"/>
            <xdr:cNvGrpSpPr/>
          </xdr:nvGrpSpPr>
          <xdr:grpSpPr>
            <a:xfrm>
              <a:off x="15189200" y="3162300"/>
              <a:ext cx="57150" cy="165100"/>
              <a:chOff x="15189200" y="3162300"/>
              <a:chExt cx="57150" cy="165100"/>
            </a:xfrm>
          </xdr:grpSpPr>
          <xdr:cxnSp macro="">
            <xdr:nvCxnSpPr>
              <xdr:cNvPr id="66" name="Straight Connector 468"/>
              <xdr:cNvCxnSpPr/>
            </xdr:nvCxnSpPr>
            <xdr:spPr>
              <a:xfrm>
                <a:off x="15246350" y="3162300"/>
                <a:ext cx="0" cy="165100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" name="Straight Connector 469"/>
              <xdr:cNvCxnSpPr/>
            </xdr:nvCxnSpPr>
            <xdr:spPr>
              <a:xfrm flipH="1" flipV="1">
                <a:off x="15189200" y="320040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" name="Straight Connector 470"/>
              <xdr:cNvCxnSpPr/>
            </xdr:nvCxnSpPr>
            <xdr:spPr>
              <a:xfrm flipH="1" flipV="1">
                <a:off x="15192375" y="3295650"/>
                <a:ext cx="50801" cy="1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40" name="Group 58"/>
          <xdr:cNvGrpSpPr/>
        </xdr:nvGrpSpPr>
        <xdr:grpSpPr>
          <a:xfrm>
            <a:off x="15192375" y="3289300"/>
            <a:ext cx="158750" cy="234950"/>
            <a:chOff x="15192375" y="3289300"/>
            <a:chExt cx="158750" cy="234950"/>
          </a:xfrm>
        </xdr:grpSpPr>
        <xdr:cxnSp macro="">
          <xdr:nvCxnSpPr>
            <xdr:cNvPr id="59" name="Straight Connector 471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" name="Straight Connector 473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1" name="Straight Connector 474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Straight Connector 475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Straight Arrow Connector 476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1" name="Group 477"/>
          <xdr:cNvGrpSpPr/>
        </xdr:nvGrpSpPr>
        <xdr:grpSpPr>
          <a:xfrm>
            <a:off x="15198725" y="3486150"/>
            <a:ext cx="158750" cy="234950"/>
            <a:chOff x="15192375" y="3289300"/>
            <a:chExt cx="158750" cy="234950"/>
          </a:xfrm>
        </xdr:grpSpPr>
        <xdr:cxnSp macro="">
          <xdr:nvCxnSpPr>
            <xdr:cNvPr id="54" name="Straight Connector 478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" name="Straight Connector 479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" name="Straight Connector 480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" name="Straight Connector 481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" name="Straight Arrow Connector 482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2" name="Group 483"/>
          <xdr:cNvGrpSpPr/>
        </xdr:nvGrpSpPr>
        <xdr:grpSpPr>
          <a:xfrm>
            <a:off x="15198725" y="3683000"/>
            <a:ext cx="158750" cy="234950"/>
            <a:chOff x="15192375" y="3289300"/>
            <a:chExt cx="158750" cy="234950"/>
          </a:xfrm>
        </xdr:grpSpPr>
        <xdr:cxnSp macro="">
          <xdr:nvCxnSpPr>
            <xdr:cNvPr id="49" name="Straight Connector 484"/>
            <xdr:cNvCxnSpPr/>
          </xdr:nvCxnSpPr>
          <xdr:spPr>
            <a:xfrm>
              <a:off x="15192375" y="328930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0" name="Straight Connector 485"/>
            <xdr:cNvCxnSpPr/>
          </xdr:nvCxnSpPr>
          <xdr:spPr>
            <a:xfrm>
              <a:off x="15249525" y="335915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1" name="Straight Connector 486"/>
            <xdr:cNvCxnSpPr/>
          </xdr:nvCxnSpPr>
          <xdr:spPr>
            <a:xfrm flipH="1" flipV="1">
              <a:off x="15192375" y="339407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" name="Straight Connector 487"/>
            <xdr:cNvCxnSpPr/>
          </xdr:nvCxnSpPr>
          <xdr:spPr>
            <a:xfrm flipH="1" flipV="1">
              <a:off x="15195550" y="3492500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" name="Straight Arrow Connector 488"/>
            <xdr:cNvCxnSpPr/>
          </xdr:nvCxnSpPr>
          <xdr:spPr>
            <a:xfrm>
              <a:off x="15249525" y="344170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3" name="Group 61"/>
          <xdr:cNvGrpSpPr/>
        </xdr:nvGrpSpPr>
        <xdr:grpSpPr>
          <a:xfrm>
            <a:off x="15198725" y="3879850"/>
            <a:ext cx="158750" cy="266698"/>
            <a:chOff x="15198725" y="3879850"/>
            <a:chExt cx="158750" cy="266698"/>
          </a:xfrm>
        </xdr:grpSpPr>
        <xdr:cxnSp macro="">
          <xdr:nvCxnSpPr>
            <xdr:cNvPr id="44" name="Straight Connector 490"/>
            <xdr:cNvCxnSpPr/>
          </xdr:nvCxnSpPr>
          <xdr:spPr>
            <a:xfrm>
              <a:off x="15198725" y="3879850"/>
              <a:ext cx="0" cy="11112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Straight Connector 491"/>
            <xdr:cNvCxnSpPr/>
          </xdr:nvCxnSpPr>
          <xdr:spPr>
            <a:xfrm>
              <a:off x="15255875" y="3949700"/>
              <a:ext cx="0" cy="16510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" name="Straight Connector 492"/>
            <xdr:cNvCxnSpPr/>
          </xdr:nvCxnSpPr>
          <xdr:spPr>
            <a:xfrm flipH="1" flipV="1">
              <a:off x="15198725" y="3984625"/>
              <a:ext cx="50801" cy="1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Straight Arrow Connector 494"/>
            <xdr:cNvCxnSpPr/>
          </xdr:nvCxnSpPr>
          <xdr:spPr>
            <a:xfrm>
              <a:off x="15255875" y="4032250"/>
              <a:ext cx="101600" cy="0"/>
            </a:xfrm>
            <a:prstGeom prst="straightConnector1">
              <a:avLst/>
            </a:prstGeom>
            <a:ln w="6350">
              <a:solidFill>
                <a:schemeClr val="tx1"/>
              </a:solidFill>
              <a:tailEnd type="triangle" w="sm" len="med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8" name="Oval 495"/>
            <xdr:cNvSpPr/>
          </xdr:nvSpPr>
          <xdr:spPr>
            <a:xfrm flipV="1">
              <a:off x="15231110" y="4100829"/>
              <a:ext cx="45719" cy="45719"/>
            </a:xfrm>
            <a:prstGeom prst="ellipse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</xdr:grpSp>
    </xdr:grpSp>
    <xdr:clientData/>
  </xdr:twoCellAnchor>
  <xdr:twoCellAnchor>
    <xdr:from>
      <xdr:col>2</xdr:col>
      <xdr:colOff>190500</xdr:colOff>
      <xdr:row>22</xdr:row>
      <xdr:rowOff>101600</xdr:rowOff>
    </xdr:from>
    <xdr:to>
      <xdr:col>2</xdr:col>
      <xdr:colOff>482600</xdr:colOff>
      <xdr:row>22</xdr:row>
      <xdr:rowOff>101600</xdr:rowOff>
    </xdr:to>
    <xdr:cxnSp macro="">
      <xdr:nvCxnSpPr>
        <xdr:cNvPr id="102" name="Straight Connector 633"/>
        <xdr:cNvCxnSpPr/>
      </xdr:nvCxnSpPr>
      <xdr:spPr>
        <a:xfrm>
          <a:off x="828675" y="4483100"/>
          <a:ext cx="292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177800</xdr:rowOff>
    </xdr:from>
    <xdr:to>
      <xdr:col>6</xdr:col>
      <xdr:colOff>685800</xdr:colOff>
      <xdr:row>7</xdr:row>
      <xdr:rowOff>184150</xdr:rowOff>
    </xdr:to>
    <xdr:cxnSp macro="">
      <xdr:nvCxnSpPr>
        <xdr:cNvPr id="103" name="Straight Connector 594"/>
        <xdr:cNvCxnSpPr/>
      </xdr:nvCxnSpPr>
      <xdr:spPr>
        <a:xfrm flipV="1">
          <a:off x="4343400" y="1558925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9</xdr:row>
      <xdr:rowOff>165100</xdr:rowOff>
    </xdr:from>
    <xdr:to>
      <xdr:col>6</xdr:col>
      <xdr:colOff>698500</xdr:colOff>
      <xdr:row>9</xdr:row>
      <xdr:rowOff>171450</xdr:rowOff>
    </xdr:to>
    <xdr:cxnSp macro="">
      <xdr:nvCxnSpPr>
        <xdr:cNvPr id="104" name="Straight Connector 595"/>
        <xdr:cNvCxnSpPr/>
      </xdr:nvCxnSpPr>
      <xdr:spPr>
        <a:xfrm flipV="1">
          <a:off x="4356100" y="1946275"/>
          <a:ext cx="685800" cy="63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12700</xdr:colOff>
      <xdr:row>11</xdr:row>
      <xdr:rowOff>50800</xdr:rowOff>
    </xdr:from>
    <xdr:to>
      <xdr:col>6</xdr:col>
      <xdr:colOff>12700</xdr:colOff>
      <xdr:row>13</xdr:row>
      <xdr:rowOff>146050</xdr:rowOff>
    </xdr:to>
    <xdr:cxnSp macro="">
      <xdr:nvCxnSpPr>
        <xdr:cNvPr id="105" name="Straight Connector 596"/>
        <xdr:cNvCxnSpPr/>
      </xdr:nvCxnSpPr>
      <xdr:spPr>
        <a:xfrm>
          <a:off x="4356100" y="2232025"/>
          <a:ext cx="0" cy="49530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23</xdr:row>
      <xdr:rowOff>101600</xdr:rowOff>
    </xdr:from>
    <xdr:to>
      <xdr:col>2</xdr:col>
      <xdr:colOff>482600</xdr:colOff>
      <xdr:row>23</xdr:row>
      <xdr:rowOff>101600</xdr:rowOff>
    </xdr:to>
    <xdr:cxnSp macro="">
      <xdr:nvCxnSpPr>
        <xdr:cNvPr id="106" name="Straight Connector 597"/>
        <xdr:cNvCxnSpPr/>
      </xdr:nvCxnSpPr>
      <xdr:spPr>
        <a:xfrm>
          <a:off x="828675" y="4683125"/>
          <a:ext cx="292100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33333</xdr:colOff>
      <xdr:row>8</xdr:row>
      <xdr:rowOff>114604</xdr:rowOff>
    </xdr:from>
    <xdr:to>
      <xdr:col>8</xdr:col>
      <xdr:colOff>514350</xdr:colOff>
      <xdr:row>15</xdr:row>
      <xdr:rowOff>157037</xdr:rowOff>
    </xdr:to>
    <xdr:grpSp>
      <xdr:nvGrpSpPr>
        <xdr:cNvPr id="107" name="Gruppieren 106"/>
        <xdr:cNvGrpSpPr/>
      </xdr:nvGrpSpPr>
      <xdr:grpSpPr>
        <a:xfrm>
          <a:off x="6065833" y="1638604"/>
          <a:ext cx="481017" cy="1375933"/>
          <a:chOff x="6104808" y="1694499"/>
          <a:chExt cx="481017" cy="1439816"/>
        </a:xfrm>
      </xdr:grpSpPr>
      <xdr:cxnSp macro="">
        <xdr:nvCxnSpPr>
          <xdr:cNvPr id="108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10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131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132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111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114" name="Gruppieren 113"/>
          <xdr:cNvGrpSpPr/>
        </xdr:nvGrpSpPr>
        <xdr:grpSpPr>
          <a:xfrm>
            <a:off x="6411571" y="2635319"/>
            <a:ext cx="157150" cy="498996"/>
            <a:chOff x="6190728" y="2636916"/>
            <a:chExt cx="157150" cy="498996"/>
          </a:xfrm>
        </xdr:grpSpPr>
        <xdr:grpSp>
          <xdr:nvGrpSpPr>
            <xdr:cNvPr id="115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118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1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16" name="Straight Connector 270"/>
            <xdr:cNvCxnSpPr/>
          </xdr:nvCxnSpPr>
          <xdr:spPr>
            <a:xfrm>
              <a:off x="6191250" y="2636916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7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14</xdr:col>
      <xdr:colOff>4757</xdr:colOff>
      <xdr:row>8</xdr:row>
      <xdr:rowOff>130748</xdr:rowOff>
    </xdr:from>
    <xdr:to>
      <xdr:col>14</xdr:col>
      <xdr:colOff>485774</xdr:colOff>
      <xdr:row>15</xdr:row>
      <xdr:rowOff>173181</xdr:rowOff>
    </xdr:to>
    <xdr:grpSp>
      <xdr:nvGrpSpPr>
        <xdr:cNvPr id="315" name="Gruppieren 314"/>
        <xdr:cNvGrpSpPr/>
      </xdr:nvGrpSpPr>
      <xdr:grpSpPr>
        <a:xfrm>
          <a:off x="11422057" y="1654748"/>
          <a:ext cx="481017" cy="1375933"/>
          <a:chOff x="6104808" y="1694499"/>
          <a:chExt cx="481017" cy="1439816"/>
        </a:xfrm>
      </xdr:grpSpPr>
      <xdr:cxnSp macro="">
        <xdr:nvCxnSpPr>
          <xdr:cNvPr id="316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18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330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31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19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21" name="Gruppieren 320"/>
          <xdr:cNvGrpSpPr/>
        </xdr:nvGrpSpPr>
        <xdr:grpSpPr>
          <a:xfrm>
            <a:off x="6411571" y="2635319"/>
            <a:ext cx="157150" cy="498996"/>
            <a:chOff x="6190728" y="2636916"/>
            <a:chExt cx="157150" cy="498996"/>
          </a:xfrm>
        </xdr:grpSpPr>
        <xdr:grpSp>
          <xdr:nvGrpSpPr>
            <xdr:cNvPr id="322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325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6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7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8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29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23" name="Straight Connector 270"/>
            <xdr:cNvCxnSpPr/>
          </xdr:nvCxnSpPr>
          <xdr:spPr>
            <a:xfrm>
              <a:off x="6191250" y="2636916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4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870811</xdr:colOff>
      <xdr:row>6</xdr:row>
      <xdr:rowOff>37131</xdr:rowOff>
    </xdr:from>
    <xdr:to>
      <xdr:col>12</xdr:col>
      <xdr:colOff>657225</xdr:colOff>
      <xdr:row>6</xdr:row>
      <xdr:rowOff>38100</xdr:rowOff>
    </xdr:to>
    <xdr:cxnSp macro="">
      <xdr:nvCxnSpPr>
        <xdr:cNvPr id="335" name="Straight Connector 15"/>
        <xdr:cNvCxnSpPr/>
      </xdr:nvCxnSpPr>
      <xdr:spPr>
        <a:xfrm>
          <a:off x="8738461" y="1218231"/>
          <a:ext cx="1491389" cy="969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6</xdr:row>
      <xdr:rowOff>38100</xdr:rowOff>
    </xdr:from>
    <xdr:to>
      <xdr:col>16</xdr:col>
      <xdr:colOff>668374</xdr:colOff>
      <xdr:row>6</xdr:row>
      <xdr:rowOff>39182</xdr:rowOff>
    </xdr:to>
    <xdr:cxnSp macro="">
      <xdr:nvCxnSpPr>
        <xdr:cNvPr id="337" name="Straight Connector 15"/>
        <xdr:cNvCxnSpPr/>
      </xdr:nvCxnSpPr>
      <xdr:spPr>
        <a:xfrm>
          <a:off x="10258425" y="1219200"/>
          <a:ext cx="3478249" cy="1082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23808</xdr:colOff>
      <xdr:row>8</xdr:row>
      <xdr:rowOff>112828</xdr:rowOff>
    </xdr:from>
    <xdr:to>
      <xdr:col>10</xdr:col>
      <xdr:colOff>504825</xdr:colOff>
      <xdr:row>15</xdr:row>
      <xdr:rowOff>155262</xdr:rowOff>
    </xdr:to>
    <xdr:grpSp>
      <xdr:nvGrpSpPr>
        <xdr:cNvPr id="339" name="Gruppieren 338"/>
        <xdr:cNvGrpSpPr/>
      </xdr:nvGrpSpPr>
      <xdr:grpSpPr>
        <a:xfrm>
          <a:off x="7961308" y="1636828"/>
          <a:ext cx="481017" cy="1375934"/>
          <a:chOff x="6104808" y="1694499"/>
          <a:chExt cx="481017" cy="1439816"/>
        </a:xfrm>
      </xdr:grpSpPr>
      <xdr:cxnSp macro="">
        <xdr:nvCxnSpPr>
          <xdr:cNvPr id="340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42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354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55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43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45" name="Gruppieren 344"/>
          <xdr:cNvGrpSpPr/>
        </xdr:nvGrpSpPr>
        <xdr:grpSpPr>
          <a:xfrm>
            <a:off x="6411571" y="2635319"/>
            <a:ext cx="157150" cy="498996"/>
            <a:chOff x="6190728" y="2636916"/>
            <a:chExt cx="157150" cy="498996"/>
          </a:xfrm>
        </xdr:grpSpPr>
        <xdr:grpSp>
          <xdr:nvGrpSpPr>
            <xdr:cNvPr id="346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349" name="Straight Connector 270"/>
              <xdr:cNvCxnSpPr/>
            </xdr:nvCxnSpPr>
            <xdr:spPr>
              <a:xfrm flipH="1">
                <a:off x="4635500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0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1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2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53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47" name="Straight Connector 270"/>
            <xdr:cNvCxnSpPr/>
          </xdr:nvCxnSpPr>
          <xdr:spPr>
            <a:xfrm>
              <a:off x="6191250" y="2636916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11861</xdr:colOff>
      <xdr:row>8</xdr:row>
      <xdr:rowOff>129779</xdr:rowOff>
    </xdr:from>
    <xdr:to>
      <xdr:col>16</xdr:col>
      <xdr:colOff>492878</xdr:colOff>
      <xdr:row>15</xdr:row>
      <xdr:rowOff>172212</xdr:rowOff>
    </xdr:to>
    <xdr:grpSp>
      <xdr:nvGrpSpPr>
        <xdr:cNvPr id="356" name="Gruppieren 355"/>
        <xdr:cNvGrpSpPr/>
      </xdr:nvGrpSpPr>
      <xdr:grpSpPr>
        <a:xfrm>
          <a:off x="13143661" y="1653779"/>
          <a:ext cx="481017" cy="1375933"/>
          <a:chOff x="6104808" y="1694499"/>
          <a:chExt cx="481017" cy="1439816"/>
        </a:xfrm>
      </xdr:grpSpPr>
      <xdr:cxnSp macro="">
        <xdr:nvCxnSpPr>
          <xdr:cNvPr id="357" name="Straight Connector 241"/>
          <xdr:cNvCxnSpPr/>
        </xdr:nvCxnSpPr>
        <xdr:spPr>
          <a:xfrm>
            <a:off x="6104808" y="1704876"/>
            <a:ext cx="216868" cy="14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242"/>
          <xdr:cNvCxnSpPr/>
        </xdr:nvCxnSpPr>
        <xdr:spPr>
          <a:xfrm>
            <a:off x="6313715" y="1694499"/>
            <a:ext cx="0" cy="219301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59" name="Group 243"/>
          <xdr:cNvGrpSpPr/>
        </xdr:nvGrpSpPr>
        <xdr:grpSpPr>
          <a:xfrm>
            <a:off x="6136067" y="1909965"/>
            <a:ext cx="355295" cy="491691"/>
            <a:chOff x="4546600" y="1873250"/>
            <a:chExt cx="330200" cy="469900"/>
          </a:xfrm>
        </xdr:grpSpPr>
        <xdr:sp macro="" textlink="">
          <xdr:nvSpPr>
            <xdr:cNvPr id="371" name="Oval 282"/>
            <xdr:cNvSpPr/>
          </xdr:nvSpPr>
          <xdr:spPr>
            <a:xfrm>
              <a:off x="4546600" y="18732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..----</a:t>
              </a:r>
            </a:p>
          </xdr:txBody>
        </xdr:sp>
        <xdr:sp macro="" textlink="">
          <xdr:nvSpPr>
            <xdr:cNvPr id="372" name="Oval 283"/>
            <xdr:cNvSpPr/>
          </xdr:nvSpPr>
          <xdr:spPr>
            <a:xfrm>
              <a:off x="4546600" y="2012950"/>
              <a:ext cx="330200" cy="330200"/>
            </a:xfrm>
            <a:prstGeom prst="ellips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.--</a:t>
              </a:r>
            </a:p>
          </xdr:txBody>
        </xdr:sp>
      </xdr:grpSp>
      <xdr:cxnSp macro="">
        <xdr:nvCxnSpPr>
          <xdr:cNvPr id="360" name="Straight Connector 244"/>
          <xdr:cNvCxnSpPr/>
        </xdr:nvCxnSpPr>
        <xdr:spPr>
          <a:xfrm>
            <a:off x="6313715" y="2402639"/>
            <a:ext cx="0" cy="225987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246"/>
          <xdr:cNvCxnSpPr/>
        </xdr:nvCxnSpPr>
        <xdr:spPr>
          <a:xfrm>
            <a:off x="6118319" y="2632256"/>
            <a:ext cx="467506" cy="159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62" name="Gruppieren 361"/>
          <xdr:cNvGrpSpPr/>
        </xdr:nvGrpSpPr>
        <xdr:grpSpPr>
          <a:xfrm>
            <a:off x="6411571" y="2635319"/>
            <a:ext cx="157150" cy="498996"/>
            <a:chOff x="6190728" y="2636916"/>
            <a:chExt cx="157150" cy="498996"/>
          </a:xfrm>
        </xdr:grpSpPr>
        <xdr:grpSp>
          <xdr:nvGrpSpPr>
            <xdr:cNvPr id="363" name="Group 248"/>
            <xdr:cNvGrpSpPr/>
          </xdr:nvGrpSpPr>
          <xdr:grpSpPr>
            <a:xfrm>
              <a:off x="6190728" y="2724369"/>
              <a:ext cx="157150" cy="411543"/>
              <a:chOff x="4635500" y="2584450"/>
              <a:chExt cx="146050" cy="393700"/>
            </a:xfrm>
          </xdr:grpSpPr>
          <xdr:cxnSp macro="">
            <xdr:nvCxnSpPr>
              <xdr:cNvPr id="366" name="Straight Connector 270"/>
              <xdr:cNvCxnSpPr/>
            </xdr:nvCxnSpPr>
            <xdr:spPr>
              <a:xfrm flipH="1">
                <a:off x="4644352" y="2812752"/>
                <a:ext cx="485" cy="165398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7" name="Straight Arrow Connector 271"/>
              <xdr:cNvCxnSpPr/>
            </xdr:nvCxnSpPr>
            <xdr:spPr>
              <a:xfrm>
                <a:off x="4635500" y="25844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8" name="Straight Arrow Connector 272"/>
              <xdr:cNvCxnSpPr/>
            </xdr:nvCxnSpPr>
            <xdr:spPr>
              <a:xfrm>
                <a:off x="4641850" y="26670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9" name="Straight Arrow Connector 274"/>
              <xdr:cNvCxnSpPr/>
            </xdr:nvCxnSpPr>
            <xdr:spPr>
              <a:xfrm>
                <a:off x="4641850" y="283210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0" name="Straight Arrow Connector 275"/>
              <xdr:cNvCxnSpPr/>
            </xdr:nvCxnSpPr>
            <xdr:spPr>
              <a:xfrm>
                <a:off x="4641850" y="2914650"/>
                <a:ext cx="139700" cy="0"/>
              </a:xfrm>
              <a:prstGeom prst="straightConnector1">
                <a:avLst/>
              </a:prstGeom>
              <a:ln w="6350">
                <a:solidFill>
                  <a:schemeClr val="tx1"/>
                </a:solidFill>
                <a:tailEnd type="triangle" w="sm" len="med"/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364" name="Straight Connector 270"/>
            <xdr:cNvCxnSpPr/>
          </xdr:nvCxnSpPr>
          <xdr:spPr>
            <a:xfrm>
              <a:off x="6191250" y="2636916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5" name="Straight Connector 270"/>
            <xdr:cNvCxnSpPr/>
          </xdr:nvCxnSpPr>
          <xdr:spPr>
            <a:xfrm>
              <a:off x="6192358" y="2765549"/>
              <a:ext cx="0" cy="207277"/>
            </a:xfrm>
            <a:prstGeom prst="line">
              <a:avLst/>
            </a:prstGeom>
            <a:ln w="12700">
              <a:solidFill>
                <a:schemeClr val="tx1"/>
              </a:solidFill>
              <a:prstDash val="sysDash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377825</xdr:colOff>
      <xdr:row>6</xdr:row>
      <xdr:rowOff>36440</xdr:rowOff>
    </xdr:from>
    <xdr:to>
      <xdr:col>20</xdr:col>
      <xdr:colOff>9670</xdr:colOff>
      <xdr:row>6</xdr:row>
      <xdr:rowOff>38680</xdr:rowOff>
    </xdr:to>
    <xdr:cxnSp macro="">
      <xdr:nvCxnSpPr>
        <xdr:cNvPr id="377" name="Straight Connector 15"/>
        <xdr:cNvCxnSpPr/>
      </xdr:nvCxnSpPr>
      <xdr:spPr>
        <a:xfrm>
          <a:off x="15181935" y="1231101"/>
          <a:ext cx="1351188" cy="2240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676275</xdr:colOff>
      <xdr:row>6</xdr:row>
      <xdr:rowOff>34809</xdr:rowOff>
    </xdr:from>
    <xdr:to>
      <xdr:col>18</xdr:col>
      <xdr:colOff>408560</xdr:colOff>
      <xdr:row>6</xdr:row>
      <xdr:rowOff>36647</xdr:rowOff>
    </xdr:to>
    <xdr:cxnSp macro="">
      <xdr:nvCxnSpPr>
        <xdr:cNvPr id="379" name="Straight Connector 15"/>
        <xdr:cNvCxnSpPr/>
      </xdr:nvCxnSpPr>
      <xdr:spPr>
        <a:xfrm flipV="1">
          <a:off x="13744575" y="1215909"/>
          <a:ext cx="1446785" cy="1838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ann.ruppert@h-da.de" TargetMode="External"/><Relationship Id="rId2" Type="http://schemas.openxmlformats.org/officeDocument/2006/relationships/hyperlink" Target="mailto:klaus-martin.graf@h-da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tabSelected="1" workbookViewId="0">
      <selection activeCell="B5" sqref="B5"/>
    </sheetView>
  </sheetViews>
  <sheetFormatPr baseColWidth="10" defaultColWidth="10.83203125" defaultRowHeight="15" x14ac:dyDescent="0"/>
  <cols>
    <col min="1" max="1" width="4.5" style="109" customWidth="1"/>
    <col min="2" max="16384" width="10.83203125" style="109"/>
  </cols>
  <sheetData>
    <row r="2" spans="2:14" ht="20">
      <c r="B2" s="108" t="s">
        <v>83</v>
      </c>
    </row>
    <row r="4" spans="2:14">
      <c r="B4" s="109" t="s">
        <v>141</v>
      </c>
      <c r="C4" s="109" t="s">
        <v>76</v>
      </c>
      <c r="H4" s="109" t="s">
        <v>131</v>
      </c>
    </row>
    <row r="5" spans="2:14">
      <c r="C5" s="109" t="s">
        <v>80</v>
      </c>
      <c r="H5" s="109" t="s">
        <v>80</v>
      </c>
    </row>
    <row r="6" spans="2:14">
      <c r="C6" s="109" t="s">
        <v>132</v>
      </c>
      <c r="H6" s="109" t="s">
        <v>132</v>
      </c>
    </row>
    <row r="7" spans="2:14">
      <c r="C7" s="110" t="s">
        <v>137</v>
      </c>
      <c r="H7" s="110" t="s">
        <v>138</v>
      </c>
    </row>
    <row r="8" spans="2:14">
      <c r="C8" s="111" t="s">
        <v>139</v>
      </c>
      <c r="H8" s="111" t="s">
        <v>140</v>
      </c>
    </row>
    <row r="10" spans="2:14">
      <c r="B10" s="109" t="s">
        <v>77</v>
      </c>
      <c r="C10" s="112" t="s">
        <v>355</v>
      </c>
    </row>
    <row r="12" spans="2:14" ht="31" customHeight="1">
      <c r="B12" s="109" t="s">
        <v>78</v>
      </c>
      <c r="E12" s="176" t="s">
        <v>354</v>
      </c>
      <c r="F12" s="177"/>
      <c r="G12" s="177"/>
      <c r="H12" s="177"/>
      <c r="I12" s="177"/>
      <c r="J12" s="177"/>
      <c r="K12" s="177"/>
      <c r="L12" s="177"/>
      <c r="M12" s="177"/>
      <c r="N12" s="177"/>
    </row>
    <row r="14" spans="2:14">
      <c r="B14" s="113" t="s">
        <v>92</v>
      </c>
    </row>
    <row r="15" spans="2:14">
      <c r="B15" s="109" t="s">
        <v>145</v>
      </c>
    </row>
    <row r="16" spans="2:14">
      <c r="B16" s="109" t="s">
        <v>79</v>
      </c>
    </row>
    <row r="17" spans="2:14">
      <c r="B17" s="156" t="s">
        <v>81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2:14">
      <c r="B18" s="109" t="s">
        <v>202</v>
      </c>
    </row>
    <row r="19" spans="2:14">
      <c r="B19" s="109" t="s">
        <v>93</v>
      </c>
    </row>
    <row r="20" spans="2:14">
      <c r="B20" s="109" t="s">
        <v>84</v>
      </c>
    </row>
    <row r="21" spans="2:14">
      <c r="B21" s="109" t="s">
        <v>142</v>
      </c>
    </row>
    <row r="22" spans="2:14">
      <c r="B22" s="156" t="s">
        <v>358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2:14">
      <c r="B23" s="109" t="s">
        <v>347</v>
      </c>
    </row>
    <row r="25" spans="2:14">
      <c r="B25" s="113" t="s">
        <v>144</v>
      </c>
    </row>
    <row r="26" spans="2:14">
      <c r="B26" s="109" t="s">
        <v>118</v>
      </c>
    </row>
    <row r="27" spans="2:14">
      <c r="B27" s="109" t="s">
        <v>198</v>
      </c>
    </row>
    <row r="28" spans="2:14">
      <c r="B28" s="109" t="s">
        <v>366</v>
      </c>
    </row>
    <row r="29" spans="2:14">
      <c r="B29" s="109" t="s">
        <v>143</v>
      </c>
    </row>
    <row r="30" spans="2:14">
      <c r="B30" s="109" t="s">
        <v>187</v>
      </c>
    </row>
    <row r="31" spans="2:14">
      <c r="B31" s="109" t="s">
        <v>199</v>
      </c>
    </row>
    <row r="32" spans="2:14" ht="17">
      <c r="B32" s="109" t="s">
        <v>356</v>
      </c>
    </row>
    <row r="33" spans="2:2">
      <c r="B33" s="109" t="s">
        <v>357</v>
      </c>
    </row>
    <row r="35" spans="2:2">
      <c r="B35" s="113" t="s">
        <v>55</v>
      </c>
    </row>
    <row r="36" spans="2:2">
      <c r="B36" s="109" t="s">
        <v>56</v>
      </c>
    </row>
    <row r="37" spans="2:2">
      <c r="B37" s="109" t="s">
        <v>74</v>
      </c>
    </row>
    <row r="38" spans="2:2">
      <c r="B38" s="109" t="s">
        <v>121</v>
      </c>
    </row>
    <row r="39" spans="2:2">
      <c r="B39" s="109" t="s">
        <v>126</v>
      </c>
    </row>
    <row r="40" spans="2:2">
      <c r="B40" s="109" t="s">
        <v>136</v>
      </c>
    </row>
    <row r="41" spans="2:2">
      <c r="B41" s="109" t="s">
        <v>262</v>
      </c>
    </row>
  </sheetData>
  <mergeCells count="1">
    <mergeCell ref="E12:N12"/>
  </mergeCells>
  <hyperlinks>
    <hyperlink ref="C7" r:id="rId1"/>
    <hyperlink ref="H7" r:id="rId2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O334"/>
  <sheetViews>
    <sheetView workbookViewId="0">
      <selection activeCell="A2" sqref="A2"/>
    </sheetView>
  </sheetViews>
  <sheetFormatPr baseColWidth="10" defaultRowHeight="15" outlineLevelRow="1" x14ac:dyDescent="0"/>
  <cols>
    <col min="1" max="1" width="1.5" customWidth="1"/>
    <col min="2" max="2" width="6.83203125" customWidth="1"/>
    <col min="5" max="5" width="14.6640625" customWidth="1"/>
    <col min="6" max="6" width="12" customWidth="1"/>
    <col min="8" max="8" width="12" bestFit="1" customWidth="1"/>
    <col min="9" max="9" width="11.83203125" bestFit="1" customWidth="1"/>
    <col min="10" max="10" width="11.1640625" bestFit="1" customWidth="1"/>
    <col min="11" max="11" width="13.5" bestFit="1" customWidth="1"/>
    <col min="12" max="12" width="10.83203125" customWidth="1"/>
    <col min="13" max="13" width="11.5" bestFit="1" customWidth="1"/>
    <col min="14" max="14" width="12.5" customWidth="1"/>
    <col min="15" max="15" width="10.83203125" customWidth="1"/>
    <col min="16" max="16" width="11" customWidth="1"/>
    <col min="17" max="17" width="11.5" customWidth="1"/>
    <col min="18" max="18" width="11" bestFit="1" customWidth="1"/>
    <col min="19" max="19" width="11.5" bestFit="1" customWidth="1"/>
    <col min="20" max="20" width="11" bestFit="1" customWidth="1"/>
    <col min="21" max="25" width="7.5" customWidth="1"/>
  </cols>
  <sheetData>
    <row r="1" spans="2:28" ht="7" customHeight="1"/>
    <row r="2" spans="2:28">
      <c r="B2" s="85"/>
      <c r="C2" s="86"/>
      <c r="D2" s="86"/>
      <c r="E2" s="86"/>
      <c r="F2" s="86"/>
      <c r="G2" s="86"/>
      <c r="H2" s="86"/>
      <c r="I2" s="86"/>
      <c r="J2" s="8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6"/>
      <c r="W2" s="86"/>
      <c r="X2" s="86"/>
      <c r="Y2" s="86"/>
      <c r="Z2" s="86"/>
      <c r="AA2" s="86"/>
      <c r="AB2" s="89"/>
    </row>
    <row r="3" spans="2:28" ht="23">
      <c r="B3" s="90"/>
      <c r="C3" s="64" t="s">
        <v>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91"/>
    </row>
    <row r="4" spans="2:28">
      <c r="B4" s="90"/>
      <c r="C4" s="63"/>
      <c r="D4" s="63"/>
      <c r="E4" s="63"/>
      <c r="F4" s="65" t="s">
        <v>59</v>
      </c>
      <c r="G4" s="114">
        <v>422</v>
      </c>
      <c r="H4" s="66" t="s">
        <v>109</v>
      </c>
      <c r="I4" s="63"/>
      <c r="J4" s="66" t="s">
        <v>110</v>
      </c>
      <c r="K4" s="63"/>
      <c r="L4" s="66" t="s">
        <v>111</v>
      </c>
      <c r="M4" s="63"/>
      <c r="N4" s="67" t="s">
        <v>112</v>
      </c>
      <c r="O4" s="63"/>
      <c r="P4" s="67" t="s">
        <v>113</v>
      </c>
      <c r="Q4" s="63"/>
      <c r="R4" s="67" t="s">
        <v>114</v>
      </c>
      <c r="S4" s="63"/>
      <c r="T4" s="67" t="s">
        <v>115</v>
      </c>
      <c r="U4" s="63"/>
      <c r="V4" s="63"/>
      <c r="W4" s="63"/>
      <c r="X4" s="63"/>
      <c r="Y4" s="63"/>
      <c r="Z4" s="63"/>
      <c r="AA4" s="63"/>
      <c r="AB4" s="91"/>
    </row>
    <row r="5" spans="2:28">
      <c r="B5" s="90"/>
      <c r="C5" s="63"/>
      <c r="D5" s="63"/>
      <c r="E5" s="63"/>
      <c r="F5" s="63"/>
      <c r="G5" s="63"/>
      <c r="H5" s="200">
        <f>C322</f>
        <v>3741.822662422107</v>
      </c>
      <c r="I5" s="201"/>
      <c r="J5" s="200">
        <f>C323</f>
        <v>3321.2499552379732</v>
      </c>
      <c r="K5" s="201"/>
      <c r="L5" s="200">
        <f>C324</f>
        <v>2902.2541445786101</v>
      </c>
      <c r="M5" s="74"/>
      <c r="N5" s="202">
        <f>C135</f>
        <v>1658.2143642916303</v>
      </c>
      <c r="O5" s="74"/>
      <c r="P5" s="202">
        <f>C136</f>
        <v>1243.4308035816055</v>
      </c>
      <c r="Q5" s="74"/>
      <c r="R5" s="202">
        <f>C137</f>
        <v>829.1697514022062</v>
      </c>
      <c r="S5" s="74"/>
      <c r="T5" s="202">
        <f>C138</f>
        <v>415.22213640378692</v>
      </c>
      <c r="U5" s="63"/>
      <c r="V5" s="63"/>
      <c r="W5" s="63"/>
      <c r="X5" s="63"/>
      <c r="Y5" s="63"/>
      <c r="Z5" s="63"/>
      <c r="AA5" s="63"/>
      <c r="AB5" s="91"/>
    </row>
    <row r="6" spans="2:28">
      <c r="B6" s="90"/>
      <c r="C6" s="63"/>
      <c r="D6" s="126">
        <v>110</v>
      </c>
      <c r="E6" s="63"/>
      <c r="F6" s="127">
        <f>$E$74/1000</f>
        <v>10</v>
      </c>
      <c r="G6" s="66" t="s">
        <v>3</v>
      </c>
      <c r="H6" s="69">
        <f>J322</f>
        <v>216.44692236566533</v>
      </c>
      <c r="I6" s="63"/>
      <c r="J6" s="69">
        <f>J323</f>
        <v>192.0605762608738</v>
      </c>
      <c r="K6" s="63"/>
      <c r="L6" s="69">
        <f>J324</f>
        <v>167.77808641856822</v>
      </c>
      <c r="M6" s="63"/>
      <c r="N6" s="69">
        <f>J327</f>
        <v>95.765340460838999</v>
      </c>
      <c r="O6" s="63"/>
      <c r="P6" s="69">
        <f>J328</f>
        <v>71.772983101345545</v>
      </c>
      <c r="Q6" s="63"/>
      <c r="R6" s="69">
        <f>J329</f>
        <v>47.822657679284866</v>
      </c>
      <c r="S6" s="63"/>
      <c r="T6" s="69">
        <f>J330</f>
        <v>23.902324143235528</v>
      </c>
      <c r="U6" s="63"/>
      <c r="V6" s="63"/>
      <c r="W6" s="63"/>
      <c r="X6" s="63"/>
      <c r="Y6" s="63"/>
      <c r="Z6" s="63"/>
      <c r="AA6" s="63"/>
      <c r="AB6" s="91"/>
    </row>
    <row r="7" spans="2:28">
      <c r="B7" s="90"/>
      <c r="C7" s="63"/>
      <c r="D7" s="63"/>
      <c r="E7" s="63"/>
      <c r="F7" s="68">
        <f>C139</f>
        <v>3741.4653023513752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91"/>
    </row>
    <row r="8" spans="2:28">
      <c r="B8" s="90"/>
      <c r="C8" s="63"/>
      <c r="D8" s="63"/>
      <c r="E8" s="63"/>
      <c r="F8" s="70">
        <f>D334</f>
        <v>216.44692236566533</v>
      </c>
      <c r="G8" s="63"/>
      <c r="H8" s="71">
        <f>SQRT(3)*M322/1000</f>
        <v>9.9602843818245237</v>
      </c>
      <c r="I8" s="68">
        <f>C315</f>
        <v>415.23590027420255</v>
      </c>
      <c r="J8" s="71">
        <f>SQRT(3)*M323/1000</f>
        <v>9.9250380556802806</v>
      </c>
      <c r="K8" s="68">
        <f>C316</f>
        <v>415.24825450155259</v>
      </c>
      <c r="L8" s="71">
        <f>SQRT(3)*M324/1000</f>
        <v>9.8942431236510711</v>
      </c>
      <c r="M8" s="68">
        <f>C317</f>
        <v>415.25915718006792</v>
      </c>
      <c r="N8" s="71">
        <f>SQRT(3)*M327/1000</f>
        <v>9.8766560350974135</v>
      </c>
      <c r="O8" s="68">
        <f>F315</f>
        <v>415.26542973822416</v>
      </c>
      <c r="P8" s="71">
        <f>SQRT(3)*M328/1000</f>
        <v>9.8634715949152785</v>
      </c>
      <c r="Q8" s="68">
        <f>F316</f>
        <v>415.27015417833564</v>
      </c>
      <c r="R8" s="71">
        <f>SQRT(3)*M329/1000</f>
        <v>9.8546831973072084</v>
      </c>
      <c r="S8" s="68">
        <f>F317</f>
        <v>415.27331394860755</v>
      </c>
      <c r="T8" s="71">
        <f>SQRT(3)*M330/1000</f>
        <v>9.850286442573438</v>
      </c>
      <c r="U8" s="178">
        <f>F318</f>
        <v>415.27489794149989</v>
      </c>
      <c r="V8" s="179"/>
      <c r="W8" s="179"/>
      <c r="X8" s="63"/>
      <c r="Y8" s="63"/>
      <c r="Z8" s="63"/>
      <c r="AA8" s="63"/>
      <c r="AB8" s="91"/>
    </row>
    <row r="9" spans="2:28">
      <c r="B9" s="90"/>
      <c r="C9" s="63"/>
      <c r="D9" s="63"/>
      <c r="E9" s="63"/>
      <c r="F9" s="71">
        <f>$E$74/1000</f>
        <v>10</v>
      </c>
      <c r="G9" s="63"/>
      <c r="H9" s="72">
        <f>100*(1-H8/$F$9)</f>
        <v>0.3971561817547653</v>
      </c>
      <c r="I9" s="63"/>
      <c r="J9" s="72">
        <f>100*(1-J8/$F$9)</f>
        <v>0.74961944319719143</v>
      </c>
      <c r="K9" s="63"/>
      <c r="L9" s="72">
        <f>100*(1-L8/$F$9)</f>
        <v>1.0575687634892916</v>
      </c>
      <c r="M9" s="63"/>
      <c r="N9" s="72">
        <f>100*(1-N8/$F$9)</f>
        <v>1.2334396490258692</v>
      </c>
      <c r="O9" s="63"/>
      <c r="P9" s="72">
        <f>100*(1-P8/$F$9)</f>
        <v>1.3652840508472153</v>
      </c>
      <c r="Q9" s="63"/>
      <c r="R9" s="72">
        <f>100*(1-R8/$F$9)</f>
        <v>1.4531680269279201</v>
      </c>
      <c r="S9" s="63"/>
      <c r="T9" s="72">
        <f>100*(1-T8/$F$9)</f>
        <v>1.4971355742656178</v>
      </c>
      <c r="U9" s="63"/>
      <c r="V9" s="63"/>
      <c r="W9" s="63"/>
      <c r="X9" s="63"/>
      <c r="Y9" s="63"/>
      <c r="Z9" s="63"/>
      <c r="AA9" s="63"/>
      <c r="AB9" s="91"/>
    </row>
    <row r="10" spans="2:28">
      <c r="B10" s="90"/>
      <c r="C10" s="63"/>
      <c r="D10" s="63"/>
      <c r="E10" s="63"/>
      <c r="F10" s="63"/>
      <c r="G10" s="63"/>
      <c r="H10" s="63"/>
      <c r="I10" s="98">
        <f>SQRT(3)*M322/1000</f>
        <v>9.9602843818245237</v>
      </c>
      <c r="J10" s="63"/>
      <c r="K10" s="98">
        <f>SQRT(3)*M323/1000</f>
        <v>9.9250380556802806</v>
      </c>
      <c r="L10" s="69">
        <f>D133</f>
        <v>47.872137917595872</v>
      </c>
      <c r="M10" s="98">
        <f>SQRT(3)*M324/1000</f>
        <v>9.8942431236510711</v>
      </c>
      <c r="N10" s="63"/>
      <c r="O10" s="98">
        <f>SQRT(3)*M327/1000</f>
        <v>9.8766560350974135</v>
      </c>
      <c r="P10" s="63"/>
      <c r="Q10" s="98">
        <f>SQRT(3)*M328/1000</f>
        <v>9.8634715949152785</v>
      </c>
      <c r="R10" s="63"/>
      <c r="S10" s="98">
        <f>SQRT(3)*M329/1000</f>
        <v>9.8546831973072084</v>
      </c>
      <c r="T10" s="63"/>
      <c r="U10" s="63"/>
      <c r="V10" s="98">
        <f>SQRT(3)*M330/1000</f>
        <v>9.850286442573438</v>
      </c>
      <c r="W10" s="63"/>
      <c r="X10" s="63"/>
      <c r="Y10" s="63"/>
      <c r="Z10" s="63"/>
      <c r="AA10" s="63"/>
      <c r="AB10" s="91"/>
    </row>
    <row r="11" spans="2:28">
      <c r="B11" s="90"/>
      <c r="C11" s="63"/>
      <c r="D11" s="63"/>
      <c r="E11" s="101" t="s">
        <v>11</v>
      </c>
      <c r="F11" s="63"/>
      <c r="G11" s="63"/>
      <c r="H11" s="100" t="s">
        <v>8</v>
      </c>
      <c r="I11" s="63"/>
      <c r="J11" s="100" t="s">
        <v>9</v>
      </c>
      <c r="K11" s="63"/>
      <c r="L11" s="101" t="s">
        <v>10</v>
      </c>
      <c r="M11" s="63"/>
      <c r="N11" s="102" t="s">
        <v>14</v>
      </c>
      <c r="O11" s="63"/>
      <c r="P11" s="103" t="s">
        <v>15</v>
      </c>
      <c r="Q11" s="63"/>
      <c r="R11" s="103" t="s">
        <v>16</v>
      </c>
      <c r="S11" s="63"/>
      <c r="T11" s="103" t="s">
        <v>17</v>
      </c>
      <c r="U11" s="63"/>
      <c r="V11" s="63"/>
      <c r="W11" s="63"/>
      <c r="X11" s="63"/>
      <c r="Y11" s="63"/>
      <c r="Z11" s="63"/>
      <c r="AA11" s="63"/>
      <c r="AB11" s="91"/>
    </row>
    <row r="12" spans="2:28">
      <c r="B12" s="90"/>
      <c r="C12" s="63"/>
      <c r="D12" s="63"/>
      <c r="E12" s="73">
        <f>$E$76/1000</f>
        <v>40</v>
      </c>
      <c r="F12" s="63"/>
      <c r="G12" s="63"/>
      <c r="H12" s="63"/>
      <c r="I12" s="99">
        <f>$H$276</f>
        <v>398.4113752729827</v>
      </c>
      <c r="J12" s="97">
        <f>$H$276</f>
        <v>398.4113752729827</v>
      </c>
      <c r="K12" s="99">
        <f>X276</f>
        <v>397.00152222721459</v>
      </c>
      <c r="L12" s="63"/>
      <c r="M12" s="99">
        <f>AN276</f>
        <v>395.76972494604775</v>
      </c>
      <c r="N12" s="63"/>
      <c r="O12" s="99">
        <f>CJ276</f>
        <v>395.06624140390238</v>
      </c>
      <c r="P12" s="63"/>
      <c r="Q12" s="99">
        <f>CZ276</f>
        <v>394.53886379661776</v>
      </c>
      <c r="R12" s="63"/>
      <c r="S12" s="99">
        <f>DP276</f>
        <v>394.18732789229546</v>
      </c>
      <c r="T12" s="63"/>
      <c r="U12" s="63"/>
      <c r="V12" s="99">
        <f>EF276</f>
        <v>394.01145770294505</v>
      </c>
      <c r="W12" s="63"/>
      <c r="X12" s="63"/>
      <c r="Y12" s="63"/>
      <c r="Z12" s="63"/>
      <c r="AA12" s="63"/>
      <c r="AB12" s="91"/>
    </row>
    <row r="13" spans="2:28">
      <c r="B13" s="90"/>
      <c r="C13" s="63"/>
      <c r="D13" s="63"/>
      <c r="E13" s="63"/>
      <c r="F13" s="63"/>
      <c r="G13" s="63"/>
      <c r="H13" s="63"/>
      <c r="I13" s="63"/>
      <c r="J13" s="63"/>
      <c r="K13" s="63"/>
      <c r="L13" s="66" t="s">
        <v>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91"/>
    </row>
    <row r="14" spans="2:28">
      <c r="B14" s="9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74"/>
      <c r="U14" s="74"/>
      <c r="V14" s="178">
        <f>F318</f>
        <v>415.27489794149989</v>
      </c>
      <c r="W14" s="180"/>
      <c r="X14" s="75"/>
      <c r="Y14" s="74"/>
      <c r="Z14" s="74"/>
      <c r="AA14" s="63"/>
      <c r="AB14" s="91"/>
    </row>
    <row r="15" spans="2:28">
      <c r="B15" s="9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76"/>
      <c r="U15" s="76"/>
      <c r="V15" s="76"/>
      <c r="W15" s="76"/>
      <c r="X15" s="76"/>
      <c r="Y15" s="76"/>
      <c r="Z15" s="76"/>
      <c r="AA15" s="63"/>
      <c r="AB15" s="91"/>
    </row>
    <row r="16" spans="2:28">
      <c r="B16" s="90"/>
      <c r="C16" s="63"/>
      <c r="D16" s="63"/>
      <c r="E16" s="63"/>
      <c r="F16" s="63"/>
      <c r="G16" s="63"/>
      <c r="H16" s="63"/>
      <c r="I16" s="63"/>
      <c r="J16" s="63"/>
      <c r="K16" s="63"/>
      <c r="L16" s="66" t="s">
        <v>128</v>
      </c>
      <c r="M16" s="63"/>
      <c r="N16" s="63"/>
      <c r="O16" s="63"/>
      <c r="P16" s="63"/>
      <c r="Q16" s="63"/>
      <c r="R16" s="63"/>
      <c r="S16" s="63"/>
      <c r="T16" s="76" t="s">
        <v>116</v>
      </c>
      <c r="U16" s="77">
        <v>1</v>
      </c>
      <c r="V16" s="77">
        <v>2</v>
      </c>
      <c r="W16" s="77">
        <v>3</v>
      </c>
      <c r="X16" s="77">
        <v>4</v>
      </c>
      <c r="Y16" s="77">
        <v>5</v>
      </c>
      <c r="Z16" s="133"/>
      <c r="AA16" s="63"/>
      <c r="AB16" s="91"/>
    </row>
    <row r="17" spans="2:28">
      <c r="B17" s="90"/>
      <c r="C17" s="63"/>
      <c r="D17" s="63"/>
      <c r="E17" s="63"/>
      <c r="F17" s="63"/>
      <c r="G17" s="63"/>
      <c r="H17" s="63"/>
      <c r="I17" s="63"/>
      <c r="J17" s="63"/>
      <c r="K17" s="63"/>
      <c r="L17" s="71">
        <f>SQRT(3)*M325/1000</f>
        <v>9.8854549602109802</v>
      </c>
      <c r="M17" s="68">
        <f>C318</f>
        <v>415.26228733709877</v>
      </c>
      <c r="N17" s="63"/>
      <c r="O17" s="63"/>
      <c r="P17" s="63"/>
      <c r="Q17" s="63"/>
      <c r="R17" s="63"/>
      <c r="S17" s="63"/>
      <c r="T17" s="65" t="s">
        <v>250</v>
      </c>
      <c r="U17" s="78">
        <f>EK285</f>
        <v>98.894048647439135</v>
      </c>
      <c r="V17" s="78">
        <f>EK292</f>
        <v>98.894048647439135</v>
      </c>
      <c r="W17" s="78">
        <f>EK299</f>
        <v>98.894048647439135</v>
      </c>
      <c r="X17" s="78">
        <f>EK306</f>
        <v>98.894048647439135</v>
      </c>
      <c r="Y17" s="78">
        <f>EK309</f>
        <v>19.698703351743347</v>
      </c>
      <c r="Z17" s="65" t="s">
        <v>60</v>
      </c>
      <c r="AA17" s="114">
        <v>25</v>
      </c>
      <c r="AB17" s="91"/>
    </row>
    <row r="18" spans="2:28">
      <c r="B18" s="90"/>
      <c r="C18" s="63"/>
      <c r="D18" s="63"/>
      <c r="E18" s="63"/>
      <c r="F18" s="63"/>
      <c r="G18" s="63"/>
      <c r="H18" s="63"/>
      <c r="I18" s="63"/>
      <c r="J18" s="63"/>
      <c r="K18" s="63"/>
      <c r="L18" s="72">
        <f>100*(1-L17/$F$9)</f>
        <v>1.145450397890202</v>
      </c>
      <c r="M18" s="63"/>
      <c r="N18" s="63"/>
      <c r="O18" s="63"/>
      <c r="P18" s="63"/>
      <c r="Q18" s="63"/>
      <c r="R18" s="63"/>
      <c r="S18" s="76" t="s">
        <v>23</v>
      </c>
      <c r="T18" s="69">
        <f>EL280</f>
        <v>144.96237311972195</v>
      </c>
      <c r="U18" s="78">
        <f>EK280</f>
        <v>98.929261824281454</v>
      </c>
      <c r="V18" s="78">
        <f>$U18</f>
        <v>98.929261824281454</v>
      </c>
      <c r="W18" s="78">
        <f>$U18</f>
        <v>98.929261824281454</v>
      </c>
      <c r="X18" s="78">
        <f>$U18</f>
        <v>98.929261824281454</v>
      </c>
      <c r="Y18" s="78">
        <f>Y17</f>
        <v>19.698703351743347</v>
      </c>
      <c r="Z18" s="69">
        <f>I118</f>
        <v>28.421108612169718</v>
      </c>
      <c r="AA18" s="134" t="s">
        <v>256</v>
      </c>
      <c r="AB18" s="91"/>
    </row>
    <row r="19" spans="2:28">
      <c r="B19" s="90"/>
      <c r="C19" s="63"/>
      <c r="D19" s="63"/>
      <c r="E19" s="63"/>
      <c r="F19" s="63"/>
      <c r="G19" s="63"/>
      <c r="H19" s="63"/>
      <c r="I19" s="63"/>
      <c r="J19" s="63"/>
      <c r="K19" s="63"/>
      <c r="L19" s="69">
        <f>J326</f>
        <v>23.901686400271803</v>
      </c>
      <c r="M19" s="98">
        <f>SQRT(3)*M325/1000</f>
        <v>9.8854549602109802</v>
      </c>
      <c r="N19" s="63"/>
      <c r="O19" s="63"/>
      <c r="P19" s="63"/>
      <c r="Q19" s="63"/>
      <c r="R19" s="63"/>
      <c r="S19" s="76" t="s">
        <v>24</v>
      </c>
      <c r="T19" s="69">
        <f>EL281</f>
        <v>115.79195960435752</v>
      </c>
      <c r="U19" s="78">
        <f>EK281</f>
        <v>79.021975443140974</v>
      </c>
      <c r="V19" s="78">
        <f t="shared" ref="V19:X22" si="0">$U19</f>
        <v>79.021975443140974</v>
      </c>
      <c r="W19" s="78">
        <f t="shared" si="0"/>
        <v>79.021975443140974</v>
      </c>
      <c r="X19" s="78">
        <f t="shared" si="0"/>
        <v>79.021975443140974</v>
      </c>
      <c r="Y19" s="78"/>
      <c r="Z19" s="76"/>
      <c r="AA19" s="135" t="s">
        <v>257</v>
      </c>
      <c r="AB19" s="91"/>
    </row>
    <row r="20" spans="2:28">
      <c r="B20" s="90"/>
      <c r="C20" s="79" t="s">
        <v>4</v>
      </c>
      <c r="D20" s="63"/>
      <c r="E20" s="63"/>
      <c r="F20" s="63"/>
      <c r="G20" s="63"/>
      <c r="H20" s="63"/>
      <c r="I20" s="63"/>
      <c r="J20" s="63"/>
      <c r="K20" s="63"/>
      <c r="L20" s="101" t="s">
        <v>12</v>
      </c>
      <c r="M20" s="63"/>
      <c r="N20" s="63"/>
      <c r="O20" s="63"/>
      <c r="P20" s="63"/>
      <c r="Q20" s="63"/>
      <c r="R20" s="63"/>
      <c r="S20" s="76" t="s">
        <v>25</v>
      </c>
      <c r="T20" s="69">
        <f>EL282</f>
        <v>86.736218580868197</v>
      </c>
      <c r="U20" s="78">
        <f>EK282</f>
        <v>59.192947059083536</v>
      </c>
      <c r="V20" s="78">
        <f t="shared" si="0"/>
        <v>59.192947059083536</v>
      </c>
      <c r="W20" s="78">
        <f t="shared" si="0"/>
        <v>59.192947059083536</v>
      </c>
      <c r="X20" s="78">
        <f t="shared" si="0"/>
        <v>59.192947059083536</v>
      </c>
      <c r="Y20" s="78"/>
      <c r="Z20" s="76"/>
      <c r="AA20" s="63"/>
      <c r="AB20" s="91"/>
    </row>
    <row r="21" spans="2:28">
      <c r="B21" s="90"/>
      <c r="C21" s="63"/>
      <c r="D21" s="63" t="s">
        <v>5</v>
      </c>
      <c r="E21" s="63"/>
      <c r="F21" s="63"/>
      <c r="G21" s="63"/>
      <c r="H21" s="63"/>
      <c r="I21" s="63"/>
      <c r="J21" s="63"/>
      <c r="K21" s="63"/>
      <c r="L21" s="63"/>
      <c r="M21" s="99">
        <f>BD276</f>
        <v>395.41819840844454</v>
      </c>
      <c r="N21" s="63"/>
      <c r="O21" s="63"/>
      <c r="P21" s="63"/>
      <c r="Q21" s="63"/>
      <c r="R21" s="63"/>
      <c r="S21" s="76" t="s">
        <v>26</v>
      </c>
      <c r="T21" s="69">
        <f>EL283</f>
        <v>57.769320751855297</v>
      </c>
      <c r="U21" s="78">
        <f>EK283</f>
        <v>39.424549523283567</v>
      </c>
      <c r="V21" s="78">
        <f t="shared" si="0"/>
        <v>39.424549523283567</v>
      </c>
      <c r="W21" s="78">
        <f t="shared" si="0"/>
        <v>39.424549523283567</v>
      </c>
      <c r="X21" s="78">
        <f t="shared" si="0"/>
        <v>39.424549523283567</v>
      </c>
      <c r="Y21" s="78"/>
      <c r="Z21" s="76"/>
      <c r="AA21" s="63"/>
      <c r="AB21" s="91"/>
    </row>
    <row r="22" spans="2:28">
      <c r="B22" s="90"/>
      <c r="C22" s="63"/>
      <c r="D22" s="63" t="s">
        <v>7</v>
      </c>
      <c r="E22" s="62">
        <f>F40</f>
        <v>20</v>
      </c>
      <c r="F22" s="63" t="s">
        <v>190</v>
      </c>
      <c r="G22" s="63"/>
      <c r="H22" s="63"/>
      <c r="I22" s="63"/>
      <c r="J22" s="63"/>
      <c r="K22" s="63"/>
      <c r="L22" s="66" t="s">
        <v>3</v>
      </c>
      <c r="M22" s="63"/>
      <c r="N22" s="63"/>
      <c r="O22" s="63"/>
      <c r="P22" s="63"/>
      <c r="Q22" s="63"/>
      <c r="R22" s="63"/>
      <c r="S22" s="76" t="s">
        <v>27</v>
      </c>
      <c r="T22" s="69">
        <f>EL284</f>
        <v>28.865706682339638</v>
      </c>
      <c r="U22" s="78">
        <f>EK284</f>
        <v>19.699339853947102</v>
      </c>
      <c r="V22" s="78">
        <f t="shared" si="0"/>
        <v>19.699339853947102</v>
      </c>
      <c r="W22" s="78">
        <f t="shared" si="0"/>
        <v>19.699339853947102</v>
      </c>
      <c r="X22" s="78">
        <f t="shared" si="0"/>
        <v>19.699339853947102</v>
      </c>
      <c r="Y22" s="78"/>
      <c r="Z22" s="76"/>
      <c r="AA22" s="63"/>
      <c r="AB22" s="91"/>
    </row>
    <row r="23" spans="2:28">
      <c r="B23" s="90"/>
      <c r="C23" s="63"/>
      <c r="D23" s="63" t="s">
        <v>28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76"/>
      <c r="U23" s="80"/>
      <c r="V23" s="80"/>
      <c r="W23" s="80"/>
      <c r="X23" s="80"/>
      <c r="Y23" s="80"/>
      <c r="Z23" s="76"/>
      <c r="AA23" s="63"/>
      <c r="AB23" s="91"/>
    </row>
    <row r="24" spans="2:28">
      <c r="B24" s="90"/>
      <c r="C24" s="63"/>
      <c r="D24" s="63" t="s">
        <v>266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1" t="s">
        <v>108</v>
      </c>
      <c r="U24" s="66">
        <f>SQRT(3)*EO285</f>
        <v>391.41902906966283</v>
      </c>
      <c r="V24" s="66">
        <f>SQRT(3)*EO292</f>
        <v>391.41902906966283</v>
      </c>
      <c r="W24" s="66">
        <f>SQRT(3)*EO299</f>
        <v>391.41902906966283</v>
      </c>
      <c r="X24" s="66">
        <f>SQRT(3)*EO306</f>
        <v>391.41902906966283</v>
      </c>
      <c r="Y24" s="66">
        <f>SQRT(3)*EO309</f>
        <v>393.83897291619115</v>
      </c>
      <c r="Z24" s="66"/>
      <c r="AA24" s="63"/>
      <c r="AB24" s="91"/>
    </row>
    <row r="25" spans="2:28">
      <c r="B25" s="90"/>
      <c r="C25" s="63"/>
      <c r="D25" s="63"/>
      <c r="E25" s="63"/>
      <c r="F25" s="63"/>
      <c r="G25" s="63"/>
      <c r="H25" s="63"/>
      <c r="I25" s="63"/>
      <c r="J25" s="63"/>
      <c r="K25" s="63"/>
      <c r="L25" s="66" t="s">
        <v>129</v>
      </c>
      <c r="M25" s="63"/>
      <c r="N25" s="63"/>
      <c r="O25" s="63"/>
      <c r="P25" s="63"/>
      <c r="Q25" s="63"/>
      <c r="R25" s="63"/>
      <c r="S25" s="63"/>
      <c r="T25" s="81" t="s">
        <v>105</v>
      </c>
      <c r="U25" s="82">
        <f>100*(1-U24/$M$74)</f>
        <v>2.145242732584296</v>
      </c>
      <c r="V25" s="82">
        <f>100*(1-V24/$M$74)</f>
        <v>2.145242732584296</v>
      </c>
      <c r="W25" s="82">
        <f>100*(1-W24/$M$74)</f>
        <v>2.145242732584296</v>
      </c>
      <c r="X25" s="82">
        <f>100*(1-X24/$M$74)</f>
        <v>2.145242732584296</v>
      </c>
      <c r="Y25" s="82">
        <f>100*(1-Y24/$M$74)</f>
        <v>1.5402567709522086</v>
      </c>
      <c r="Z25" s="63"/>
      <c r="AA25" s="63"/>
      <c r="AB25" s="91"/>
    </row>
    <row r="26" spans="2:28">
      <c r="B26" s="90"/>
      <c r="C26" s="95"/>
      <c r="D26" s="63" t="s">
        <v>57</v>
      </c>
      <c r="E26" s="63"/>
      <c r="F26" s="63"/>
      <c r="G26" s="63"/>
      <c r="H26" s="63"/>
      <c r="I26" s="63"/>
      <c r="J26" s="63"/>
      <c r="K26" s="63"/>
      <c r="L26" s="71">
        <f>SQRT(3)*M326/1000</f>
        <v>9.8810583225834563</v>
      </c>
      <c r="M26" s="68">
        <f>C319</f>
        <v>415.26385647487956</v>
      </c>
      <c r="N26" s="63"/>
      <c r="O26" s="63"/>
      <c r="P26" s="63"/>
      <c r="Q26" s="63"/>
      <c r="R26" s="63"/>
      <c r="S26" s="63"/>
      <c r="T26" s="83"/>
      <c r="U26" s="63"/>
      <c r="V26" s="63"/>
      <c r="W26" s="63"/>
      <c r="X26" s="63"/>
      <c r="Y26" s="63"/>
      <c r="Z26" s="63"/>
      <c r="AA26" s="63"/>
      <c r="AB26" s="91"/>
    </row>
    <row r="27" spans="2:28">
      <c r="B27" s="90"/>
      <c r="C27" s="96"/>
      <c r="D27" s="63" t="s">
        <v>58</v>
      </c>
      <c r="E27" s="63"/>
      <c r="F27" s="63"/>
      <c r="G27" s="63"/>
      <c r="H27" s="63"/>
      <c r="I27" s="63"/>
      <c r="J27" s="63"/>
      <c r="K27" s="63"/>
      <c r="L27" s="72">
        <f>100*(1-L26/$F$9)</f>
        <v>1.1894167741654416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91"/>
    </row>
    <row r="28" spans="2:28">
      <c r="B28" s="9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98">
        <f>SQRT(3)*M326/1000</f>
        <v>9.8810583225834563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91"/>
    </row>
    <row r="29" spans="2:28">
      <c r="B29" s="90"/>
      <c r="C29" s="63"/>
      <c r="D29" s="63"/>
      <c r="E29" s="63"/>
      <c r="F29" s="63"/>
      <c r="G29" s="63"/>
      <c r="H29" s="63"/>
      <c r="I29" s="63"/>
      <c r="J29" s="63"/>
      <c r="K29" s="63"/>
      <c r="L29" s="102" t="s">
        <v>13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91"/>
    </row>
    <row r="30" spans="2:28">
      <c r="B30" s="9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99">
        <f>BT276</f>
        <v>395.24233290334377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91"/>
    </row>
    <row r="31" spans="2:28">
      <c r="B31" s="9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91"/>
    </row>
    <row r="32" spans="2:28">
      <c r="B32" s="9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91"/>
    </row>
    <row r="33" spans="2:28">
      <c r="B33" s="90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91"/>
    </row>
    <row r="34" spans="2:28">
      <c r="B34" s="9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91"/>
    </row>
    <row r="35" spans="2:28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2:28" s="6" customForma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2:28" ht="20">
      <c r="C37" s="61" t="s">
        <v>0</v>
      </c>
    </row>
    <row r="39" spans="2:28" ht="15.75" customHeight="1">
      <c r="C39" t="s">
        <v>87</v>
      </c>
      <c r="F39" s="1">
        <v>500</v>
      </c>
      <c r="G39" t="s">
        <v>124</v>
      </c>
      <c r="H39" t="s">
        <v>127</v>
      </c>
      <c r="I39" t="s">
        <v>189</v>
      </c>
    </row>
    <row r="40" spans="2:28">
      <c r="C40" t="s">
        <v>6</v>
      </c>
      <c r="F40" s="1">
        <v>20</v>
      </c>
      <c r="H40" t="s">
        <v>125</v>
      </c>
      <c r="I40" s="30" t="s">
        <v>119</v>
      </c>
      <c r="J40" s="2">
        <v>0.04</v>
      </c>
      <c r="K40" t="s">
        <v>122</v>
      </c>
      <c r="R40" s="199"/>
    </row>
    <row r="41" spans="2:28">
      <c r="I41" s="30" t="s">
        <v>120</v>
      </c>
      <c r="J41" s="2">
        <v>0.04</v>
      </c>
      <c r="K41" t="s">
        <v>122</v>
      </c>
    </row>
    <row r="42" spans="2:28">
      <c r="C42" s="128" t="s">
        <v>214</v>
      </c>
      <c r="I42" s="30"/>
      <c r="J42" s="119"/>
    </row>
    <row r="43" spans="2:28">
      <c r="C43" t="s">
        <v>85</v>
      </c>
      <c r="F43" s="2">
        <v>0</v>
      </c>
      <c r="I43" t="s">
        <v>86</v>
      </c>
      <c r="L43" s="1">
        <v>0.97</v>
      </c>
    </row>
    <row r="44" spans="2:28">
      <c r="C44" t="s">
        <v>205</v>
      </c>
      <c r="F44" s="1">
        <v>2</v>
      </c>
      <c r="G44" t="s">
        <v>2</v>
      </c>
      <c r="I44" t="s">
        <v>107</v>
      </c>
      <c r="L44" s="22">
        <f>SIN(ACOS(L43))</f>
        <v>0.24310491562286435</v>
      </c>
      <c r="M44" t="s">
        <v>133</v>
      </c>
    </row>
    <row r="45" spans="2:28">
      <c r="C45" t="s">
        <v>203</v>
      </c>
      <c r="F45" s="1">
        <v>0.7</v>
      </c>
      <c r="I45" t="s">
        <v>130</v>
      </c>
      <c r="L45" s="22">
        <f>TAN(ACOS(L43))</f>
        <v>0.25062362435346841</v>
      </c>
      <c r="M45" t="s">
        <v>134</v>
      </c>
    </row>
    <row r="46" spans="2:28">
      <c r="F46" s="6"/>
    </row>
    <row r="47" spans="2:28">
      <c r="C47" s="128" t="s">
        <v>215</v>
      </c>
    </row>
    <row r="48" spans="2:28">
      <c r="C48" s="18" t="s">
        <v>209</v>
      </c>
      <c r="F48" s="2">
        <v>0.5</v>
      </c>
    </row>
    <row r="49" spans="3:12">
      <c r="C49" s="18" t="s">
        <v>210</v>
      </c>
      <c r="F49" s="1">
        <v>2.5</v>
      </c>
      <c r="G49" t="s">
        <v>2</v>
      </c>
      <c r="L49" s="115"/>
    </row>
    <row r="50" spans="3:12">
      <c r="C50" s="18" t="s">
        <v>211</v>
      </c>
      <c r="F50" s="1">
        <v>0.7</v>
      </c>
    </row>
    <row r="51" spans="3:12">
      <c r="C51" s="18"/>
      <c r="F51" s="6"/>
    </row>
    <row r="52" spans="3:12">
      <c r="C52" s="128" t="s">
        <v>217</v>
      </c>
      <c r="F52" s="6"/>
    </row>
    <row r="53" spans="3:12">
      <c r="C53" s="18" t="s">
        <v>208</v>
      </c>
      <c r="F53" s="2">
        <v>0</v>
      </c>
    </row>
    <row r="54" spans="3:12">
      <c r="C54" s="18" t="s">
        <v>212</v>
      </c>
      <c r="F54" s="1">
        <v>2.5</v>
      </c>
      <c r="G54" t="s">
        <v>2</v>
      </c>
    </row>
    <row r="55" spans="3:12">
      <c r="C55" s="18" t="s">
        <v>213</v>
      </c>
      <c r="F55" s="1">
        <v>1</v>
      </c>
    </row>
    <row r="56" spans="3:12">
      <c r="C56" s="18"/>
      <c r="F56" s="6"/>
    </row>
    <row r="57" spans="3:12">
      <c r="C57" s="128" t="s">
        <v>218</v>
      </c>
    </row>
    <row r="58" spans="3:12">
      <c r="C58" s="18" t="s">
        <v>54</v>
      </c>
      <c r="F58" s="2">
        <v>0.2</v>
      </c>
    </row>
    <row r="59" spans="3:12">
      <c r="C59" s="18" t="s">
        <v>206</v>
      </c>
      <c r="F59" s="1">
        <v>3</v>
      </c>
      <c r="G59" t="s">
        <v>2</v>
      </c>
    </row>
    <row r="60" spans="3:12">
      <c r="C60" s="18" t="s">
        <v>204</v>
      </c>
      <c r="F60" s="1">
        <v>0.7</v>
      </c>
    </row>
    <row r="61" spans="3:12">
      <c r="C61" s="18"/>
      <c r="F61" s="6"/>
    </row>
    <row r="62" spans="3:12">
      <c r="C62" s="128" t="s">
        <v>216</v>
      </c>
    </row>
    <row r="63" spans="3:12">
      <c r="C63" s="129" t="s">
        <v>200</v>
      </c>
      <c r="F63" s="8">
        <f>1-(F43+F48+F53+F58)</f>
        <v>0.30000000000000004</v>
      </c>
    </row>
    <row r="64" spans="3:12">
      <c r="C64" t="s">
        <v>201</v>
      </c>
      <c r="F64" s="13"/>
      <c r="L64" s="115"/>
    </row>
    <row r="65" spans="3:15">
      <c r="F65" s="6"/>
      <c r="L65" s="115"/>
    </row>
    <row r="66" spans="3:15" s="116" customFormat="1" ht="29" customHeight="1">
      <c r="C66" s="187" t="s">
        <v>207</v>
      </c>
      <c r="D66" s="188"/>
      <c r="E66" s="188"/>
      <c r="F66" s="188"/>
      <c r="G66" s="188"/>
      <c r="H66" s="188"/>
      <c r="I66" s="185">
        <f>$F$39/1000+$F$43*$F$44*$F$45+$F$48*$F$49*$F$50+$F$53*$F$54*$F$55-$F$58*$F$59*$F$60</f>
        <v>0.95499999999999996</v>
      </c>
      <c r="J66" s="186"/>
      <c r="K66" s="186"/>
      <c r="L66" s="186"/>
      <c r="M66" s="117"/>
      <c r="N66" s="118"/>
    </row>
    <row r="68" spans="3:15">
      <c r="C68" s="5" t="s">
        <v>71</v>
      </c>
      <c r="F68" s="181" t="s">
        <v>72</v>
      </c>
      <c r="G68" s="181"/>
      <c r="H68" s="181"/>
      <c r="I68" s="183" t="s">
        <v>69</v>
      </c>
      <c r="J68" s="183"/>
      <c r="K68" s="181" t="s">
        <v>73</v>
      </c>
      <c r="L68" s="181"/>
      <c r="M68" s="182"/>
    </row>
    <row r="69" spans="3:15" ht="17">
      <c r="F69" s="3" t="s">
        <v>63</v>
      </c>
      <c r="G69" s="3" t="s">
        <v>64</v>
      </c>
      <c r="H69" s="3" t="s">
        <v>65</v>
      </c>
      <c r="I69" s="181" t="s">
        <v>70</v>
      </c>
      <c r="J69" s="181"/>
      <c r="K69" s="58" t="s">
        <v>192</v>
      </c>
      <c r="L69" s="58" t="s">
        <v>193</v>
      </c>
      <c r="M69" s="58" t="s">
        <v>194</v>
      </c>
      <c r="N69" s="57" t="s">
        <v>195</v>
      </c>
    </row>
    <row r="70" spans="3:15">
      <c r="C70" t="s">
        <v>61</v>
      </c>
      <c r="F70" s="10">
        <v>240</v>
      </c>
      <c r="G70" s="11" t="s">
        <v>66</v>
      </c>
      <c r="H70" s="11" t="s">
        <v>68</v>
      </c>
      <c r="I70" s="189">
        <v>413</v>
      </c>
      <c r="J70" s="181"/>
      <c r="K70" s="12">
        <v>0.125</v>
      </c>
      <c r="L70" s="9">
        <v>9.8000000000000004E-2</v>
      </c>
      <c r="M70" s="59">
        <v>0.44</v>
      </c>
      <c r="N70" s="174">
        <f>1/(2*PI()*50*M70)*10^6</f>
        <v>7234.315595086151</v>
      </c>
      <c r="O70" t="s">
        <v>123</v>
      </c>
    </row>
    <row r="71" spans="3:15">
      <c r="C71" t="s">
        <v>62</v>
      </c>
      <c r="F71" s="10">
        <v>150</v>
      </c>
      <c r="G71" s="11" t="s">
        <v>67</v>
      </c>
      <c r="H71" s="11" t="s">
        <v>75</v>
      </c>
      <c r="I71" s="189">
        <v>365</v>
      </c>
      <c r="J71" s="181"/>
      <c r="K71" s="9">
        <v>0.124</v>
      </c>
      <c r="L71" s="9">
        <v>7.2999999999999995E-2</v>
      </c>
      <c r="M71" s="184" t="s">
        <v>188</v>
      </c>
      <c r="N71" s="181"/>
      <c r="O71" t="s">
        <v>123</v>
      </c>
    </row>
    <row r="73" spans="3:15">
      <c r="C73" s="5" t="s">
        <v>104</v>
      </c>
      <c r="K73" s="5" t="s">
        <v>103</v>
      </c>
    </row>
    <row r="74" spans="3:15" ht="17">
      <c r="C74" s="18" t="s">
        <v>99</v>
      </c>
      <c r="E74" s="27">
        <v>10000</v>
      </c>
      <c r="F74" t="s">
        <v>100</v>
      </c>
      <c r="G74" t="s">
        <v>101</v>
      </c>
      <c r="K74" s="18" t="s">
        <v>99</v>
      </c>
      <c r="M74" s="27">
        <v>400</v>
      </c>
      <c r="N74" t="s">
        <v>100</v>
      </c>
      <c r="O74" t="s">
        <v>101</v>
      </c>
    </row>
    <row r="75" spans="3:15" ht="17">
      <c r="C75" t="s">
        <v>102</v>
      </c>
      <c r="E75" s="28">
        <f>1/SQRT(3)*E74</f>
        <v>5773.5026918962585</v>
      </c>
      <c r="F75" t="s">
        <v>100</v>
      </c>
      <c r="G75" t="s">
        <v>101</v>
      </c>
      <c r="K75" t="s">
        <v>102</v>
      </c>
      <c r="M75" s="28">
        <f>1/SQRT(3)*M74</f>
        <v>230.94010767585033</v>
      </c>
      <c r="N75" t="s">
        <v>100</v>
      </c>
      <c r="O75" t="s">
        <v>101</v>
      </c>
    </row>
    <row r="76" spans="3:15" ht="17">
      <c r="C76" t="s">
        <v>151</v>
      </c>
      <c r="E76" s="27">
        <v>40000</v>
      </c>
      <c r="F76" t="s">
        <v>150</v>
      </c>
      <c r="G76" t="s">
        <v>149</v>
      </c>
      <c r="K76" t="s">
        <v>148</v>
      </c>
      <c r="M76" s="27">
        <v>1000</v>
      </c>
      <c r="N76" t="s">
        <v>150</v>
      </c>
      <c r="O76" t="s">
        <v>149</v>
      </c>
    </row>
    <row r="77" spans="3:15" ht="17">
      <c r="C77" t="s">
        <v>154</v>
      </c>
      <c r="E77" s="28">
        <f>1000*E76/3/E75</f>
        <v>2309.4010767585028</v>
      </c>
      <c r="F77" t="s">
        <v>155</v>
      </c>
      <c r="G77" t="s">
        <v>156</v>
      </c>
      <c r="K77" t="s">
        <v>154</v>
      </c>
      <c r="M77" s="28">
        <f>1000*M76/3/M75</f>
        <v>1443.3756729740642</v>
      </c>
      <c r="N77" t="s">
        <v>155</v>
      </c>
      <c r="O77" t="s">
        <v>156</v>
      </c>
    </row>
    <row r="80" spans="3:15" ht="20">
      <c r="C80" s="61" t="s">
        <v>82</v>
      </c>
    </row>
    <row r="81" spans="2:17">
      <c r="E81" s="6"/>
    </row>
    <row r="82" spans="2:17">
      <c r="C82" s="42" t="s">
        <v>171</v>
      </c>
      <c r="E82" s="6"/>
    </row>
    <row r="83" spans="2:17" hidden="1" outlineLevel="1">
      <c r="E83" s="6"/>
    </row>
    <row r="84" spans="2:17" hidden="1" outlineLevel="1">
      <c r="C84" s="5" t="s">
        <v>191</v>
      </c>
      <c r="E84" s="6"/>
    </row>
    <row r="85" spans="2:17" hidden="1" outlineLevel="1">
      <c r="E85" s="6"/>
    </row>
    <row r="86" spans="2:17" hidden="1" outlineLevel="1">
      <c r="C86" s="36" t="s">
        <v>147</v>
      </c>
      <c r="D86" s="29" t="s">
        <v>146</v>
      </c>
      <c r="E86" s="28">
        <f>$M$74</f>
        <v>400</v>
      </c>
      <c r="F86" t="s">
        <v>100</v>
      </c>
    </row>
    <row r="87" spans="2:17" ht="17" hidden="1" outlineLevel="1">
      <c r="C87" s="36"/>
      <c r="D87" s="29" t="s">
        <v>160</v>
      </c>
      <c r="E87" s="28">
        <f>1/SQRT(3)*E86</f>
        <v>230.94010767585033</v>
      </c>
      <c r="F87" t="s">
        <v>100</v>
      </c>
    </row>
    <row r="88" spans="2:17" hidden="1" outlineLevel="1">
      <c r="E88" s="6"/>
    </row>
    <row r="89" spans="2:17" ht="17" hidden="1" outlineLevel="1">
      <c r="C89" s="29" t="s">
        <v>88</v>
      </c>
      <c r="D89" s="29" t="s">
        <v>89</v>
      </c>
      <c r="E89" s="29" t="s">
        <v>90</v>
      </c>
      <c r="F89" s="3" t="s">
        <v>162</v>
      </c>
      <c r="G89" t="s">
        <v>163</v>
      </c>
      <c r="H89" s="15" t="s">
        <v>164</v>
      </c>
      <c r="I89" s="3" t="s">
        <v>159</v>
      </c>
      <c r="J89" s="7" t="s">
        <v>106</v>
      </c>
      <c r="K89" s="29" t="s">
        <v>165</v>
      </c>
      <c r="L89" s="60" t="s">
        <v>166</v>
      </c>
      <c r="M89" s="15" t="s">
        <v>167</v>
      </c>
      <c r="N89" s="29" t="s">
        <v>161</v>
      </c>
      <c r="O89" s="29" t="s">
        <v>168</v>
      </c>
      <c r="P89" s="7" t="s">
        <v>105</v>
      </c>
      <c r="Q89" s="29" t="s">
        <v>169</v>
      </c>
    </row>
    <row r="90" spans="2:17" hidden="1" outlineLevel="1">
      <c r="B90" t="s">
        <v>18</v>
      </c>
      <c r="C90" s="14">
        <f>$F$40*$I$66</f>
        <v>19.099999999999998</v>
      </c>
      <c r="D90" s="14">
        <f>C90*$L$45</f>
        <v>4.786911225151246</v>
      </c>
      <c r="E90" s="14">
        <f>C90/$L$43</f>
        <v>19.690721649484534</v>
      </c>
      <c r="F90" s="14">
        <f t="shared" ref="F90:G93" si="1">C90+K91</f>
        <v>95.725796848807562</v>
      </c>
      <c r="G90" s="14">
        <f t="shared" si="1"/>
        <v>24.067484915780046</v>
      </c>
      <c r="H90" s="14">
        <f t="shared" ref="H90:H95" si="2">F90/$L$43</f>
        <v>98.686388503925329</v>
      </c>
      <c r="I90" s="19">
        <f>1000*H90/3/$O$90</f>
        <v>142.44153242023316</v>
      </c>
      <c r="J90" s="21">
        <f>$AA$17/1000</f>
        <v>2.5000000000000001E-2</v>
      </c>
      <c r="K90" s="14">
        <f>(3*J90*$K$71*I90^2)/1000+F90</f>
        <v>95.914490037279052</v>
      </c>
      <c r="L90" s="14">
        <f>(3*J90*$L$71*I90^2)/1000+G90</f>
        <v>24.178570421896325</v>
      </c>
      <c r="M90" s="14">
        <f>IF(I90&lt;0,-SQRT(K90^2+L90^2),SQRT(K90^2+L90^2))</f>
        <v>98.915078055662988</v>
      </c>
      <c r="N90" s="19">
        <f>1000*M90/3/$O$90</f>
        <v>142.77161735587467</v>
      </c>
      <c r="O90" s="40">
        <f>$E$87</f>
        <v>230.94010767585033</v>
      </c>
      <c r="P90" s="14">
        <f>($K$71*$L$43+$L$71*$L$44)*100*SQRT(3)*(I90+N90)/2*J90/(O90*SQRT(3))</f>
        <v>0.21308023602497389</v>
      </c>
      <c r="Q90" s="19">
        <f>O90*(1-P90/100)</f>
        <v>230.44801994933829</v>
      </c>
    </row>
    <row r="91" spans="2:17" hidden="1" outlineLevel="1">
      <c r="B91" t="s">
        <v>19</v>
      </c>
      <c r="C91" s="14">
        <f>C$90</f>
        <v>19.099999999999998</v>
      </c>
      <c r="D91" s="14">
        <f>C91*$L$45</f>
        <v>4.786911225151246</v>
      </c>
      <c r="E91" s="14">
        <f>C91/$L$43</f>
        <v>19.690721649484534</v>
      </c>
      <c r="F91" s="14">
        <f t="shared" si="1"/>
        <v>76.505270789836501</v>
      </c>
      <c r="G91" s="14">
        <f t="shared" si="1"/>
        <v>19.209618833331312</v>
      </c>
      <c r="H91" s="14">
        <f t="shared" si="2"/>
        <v>78.871413185398453</v>
      </c>
      <c r="I91" s="19">
        <f>1000*H91/3/$O$90</f>
        <v>113.84107908488998</v>
      </c>
      <c r="J91" s="21">
        <f t="shared" ref="J91:J94" si="3">$AA$17/1000</f>
        <v>2.5000000000000001E-2</v>
      </c>
      <c r="K91" s="14">
        <f>(3*J91*$K$71*I91^2)/1000+F91</f>
        <v>76.625796848807568</v>
      </c>
      <c r="L91" s="14">
        <f>(3*J91*$L$71*I91^2)/1000+G91</f>
        <v>19.280573690628799</v>
      </c>
      <c r="M91" s="14">
        <f t="shared" ref="M91:M93" si="4">IF(I91&lt;0,-SQRT(K91^2+L91^2),SQRT(K91^2+L91^2))</f>
        <v>79.014259881077763</v>
      </c>
      <c r="N91" s="19">
        <f>1000*M91/3/$O$90</f>
        <v>114.0472605303982</v>
      </c>
      <c r="O91" s="19">
        <f>Q90</f>
        <v>230.44801994933829</v>
      </c>
      <c r="P91" s="14">
        <f>($K$71*$L$43+$L$71*$L$44)*100*SQRT(3)*(I91+N91)/2*J91/(O91*SQRT(3))</f>
        <v>0.17061692541725543</v>
      </c>
      <c r="Q91" s="19">
        <f>O91*(1-P91/100)</f>
        <v>230.05483662301577</v>
      </c>
    </row>
    <row r="92" spans="2:17" hidden="1" outlineLevel="1">
      <c r="B92" t="s">
        <v>20</v>
      </c>
      <c r="C92" s="14">
        <f>C$90</f>
        <v>19.099999999999998</v>
      </c>
      <c r="D92" s="14">
        <f>C92*$L$45</f>
        <v>4.786911225151246</v>
      </c>
      <c r="E92" s="14">
        <f>C92/$L$43</f>
        <v>19.690721649484534</v>
      </c>
      <c r="F92" s="14">
        <f t="shared" si="1"/>
        <v>57.33757263229036</v>
      </c>
      <c r="G92" s="14">
        <f t="shared" si="1"/>
        <v>14.382853047689196</v>
      </c>
      <c r="H92" s="14">
        <f t="shared" si="2"/>
        <v>59.110899620917898</v>
      </c>
      <c r="I92" s="19">
        <f>1000*H92/3/$O$90</f>
        <v>85.319234520444724</v>
      </c>
      <c r="J92" s="21">
        <f t="shared" si="3"/>
        <v>2.5000000000000001E-2</v>
      </c>
      <c r="K92" s="14">
        <f>(3*J92*$K$71*I92^2)/1000+F92</f>
        <v>57.4052707898365</v>
      </c>
      <c r="L92" s="14">
        <f>(3*J92*$L$71*I92^2)/1000+G92</f>
        <v>14.422707608180067</v>
      </c>
      <c r="M92" s="14">
        <f t="shared" si="4"/>
        <v>59.189353850211198</v>
      </c>
      <c r="N92" s="19">
        <f>1000*M92/3/$O$90</f>
        <v>85.432473446448611</v>
      </c>
      <c r="O92" s="19">
        <f t="shared" ref="O92:O94" si="5">Q91</f>
        <v>230.05483662301577</v>
      </c>
      <c r="P92" s="14">
        <f>($K$71*$L$43+$L$71*$L$44)*100*SQRT(3)*(I92+N92)/2*J92/(O92*SQRT(3))</f>
        <v>0.12805798873832455</v>
      </c>
      <c r="Q92" s="19">
        <f>O92*(1-P92/100)</f>
        <v>229.76023302624108</v>
      </c>
    </row>
    <row r="93" spans="2:17" hidden="1" outlineLevel="1">
      <c r="B93" t="s">
        <v>21</v>
      </c>
      <c r="C93" s="14">
        <f>C$90</f>
        <v>19.099999999999998</v>
      </c>
      <c r="D93" s="14">
        <f>C93*$L$45</f>
        <v>4.786911225151246</v>
      </c>
      <c r="E93" s="14">
        <f>C93/$L$43</f>
        <v>19.690721649484534</v>
      </c>
      <c r="F93" s="14">
        <f t="shared" si="1"/>
        <v>38.207512162557123</v>
      </c>
      <c r="G93" s="14">
        <f t="shared" si="1"/>
        <v>9.5782449330982189</v>
      </c>
      <c r="H93" s="14">
        <f t="shared" si="2"/>
        <v>39.389187796450642</v>
      </c>
      <c r="I93" s="19">
        <f>1000*H93/3/$O$90</f>
        <v>56.853395443603745</v>
      </c>
      <c r="J93" s="21">
        <f t="shared" si="3"/>
        <v>2.5000000000000001E-2</v>
      </c>
      <c r="K93" s="14">
        <f>(3*J93*$K$71*I93^2)/1000+F93</f>
        <v>38.237572632290366</v>
      </c>
      <c r="L93" s="14">
        <f>(3*J93*$L$71*I93^2)/1000+G93</f>
        <v>9.5959418225379487</v>
      </c>
      <c r="M93" s="14">
        <f t="shared" si="4"/>
        <v>39.423268005978578</v>
      </c>
      <c r="N93" s="19">
        <f>1000*M93/3/$O$90</f>
        <v>56.90258598896623</v>
      </c>
      <c r="O93" s="19">
        <f t="shared" si="5"/>
        <v>229.76023302624108</v>
      </c>
      <c r="P93" s="14">
        <f>($K$71*$L$43+$L$71*$L$44)*100*SQRT(3)*(I93+N93)/2*J93/(O93*SQRT(3))</f>
        <v>8.5422517603725254E-2</v>
      </c>
      <c r="Q93" s="19">
        <f>O93*(1-P93/100)</f>
        <v>229.56396605073786</v>
      </c>
    </row>
    <row r="94" spans="2:17" hidden="1" outlineLevel="1">
      <c r="B94" t="s">
        <v>22</v>
      </c>
      <c r="C94" s="14">
        <f>C$90</f>
        <v>19.099999999999998</v>
      </c>
      <c r="D94" s="14">
        <f>C94*$L$45</f>
        <v>4.786911225151246</v>
      </c>
      <c r="E94" s="14">
        <f>C94/$L$43</f>
        <v>19.690721649484534</v>
      </c>
      <c r="F94" s="14">
        <f>C94</f>
        <v>19.099999999999998</v>
      </c>
      <c r="G94" s="14">
        <f>D94</f>
        <v>4.786911225151246</v>
      </c>
      <c r="H94" s="14">
        <f t="shared" si="2"/>
        <v>19.690721649484534</v>
      </c>
      <c r="I94" s="19">
        <f>1000*H94/3/$O$90</f>
        <v>28.421108612169718</v>
      </c>
      <c r="J94" s="21">
        <f t="shared" si="3"/>
        <v>2.5000000000000001E-2</v>
      </c>
      <c r="K94" s="14">
        <f>(3*J94*$K$71*I94^2)/1000+F94</f>
        <v>19.107512162557125</v>
      </c>
      <c r="L94" s="14">
        <f>(3*J94*$L$71*I94^2)/1000+G94</f>
        <v>4.7913337079469738</v>
      </c>
      <c r="M94" s="14">
        <f>IF(I94&lt;0,-SQRT(K94^2+L94^2),SQRT(K94^2+L94^2))</f>
        <v>19.699083728518374</v>
      </c>
      <c r="N94" s="19">
        <f>1000*M94/3/$O$90</f>
        <v>28.433178233622648</v>
      </c>
      <c r="O94" s="19">
        <f t="shared" si="5"/>
        <v>229.56396605073786</v>
      </c>
      <c r="P94" s="14">
        <f>($K$71*$L$43+$L$71*$L$44)*100*SQRT(3)*(I94+N94)/2*J94/(O94*SQRT(3))</f>
        <v>4.2729959916422235E-2</v>
      </c>
      <c r="Q94" s="19">
        <f>O94*(1-P94/100)</f>
        <v>229.46587346006183</v>
      </c>
    </row>
    <row r="95" spans="2:17" hidden="1" outlineLevel="1">
      <c r="B95" s="16" t="s">
        <v>94</v>
      </c>
      <c r="C95" s="17">
        <f>SUM(C90:C94)</f>
        <v>95.499999999999986</v>
      </c>
      <c r="D95" s="17">
        <f>SUM(D90:D94)</f>
        <v>23.934556125756231</v>
      </c>
      <c r="E95" s="17">
        <f>SUM(E90:E94)</f>
        <v>98.453608247422665</v>
      </c>
      <c r="F95" s="17">
        <f>F90</f>
        <v>95.725796848807562</v>
      </c>
      <c r="G95" s="17">
        <f>G90</f>
        <v>24.067484915780046</v>
      </c>
      <c r="H95" s="17">
        <f t="shared" si="2"/>
        <v>98.686388503925329</v>
      </c>
      <c r="I95" s="20">
        <f>I90</f>
        <v>142.44153242023316</v>
      </c>
      <c r="J95" s="17">
        <f>SUM(J90:J94)</f>
        <v>0.125</v>
      </c>
      <c r="K95" s="17">
        <f>K90</f>
        <v>95.914490037279052</v>
      </c>
      <c r="L95" s="17">
        <f>L90</f>
        <v>24.178570421896325</v>
      </c>
      <c r="M95" s="17">
        <f>K95/$L$43</f>
        <v>98.880917564205205</v>
      </c>
      <c r="N95" s="20">
        <f>N90</f>
        <v>142.77161735587467</v>
      </c>
      <c r="O95" s="41">
        <f>O90</f>
        <v>230.94010767585033</v>
      </c>
      <c r="P95" s="17">
        <f>(1-Q95/O95)*100</f>
        <v>0.6383621410005369</v>
      </c>
      <c r="Q95" s="20">
        <f>Q94</f>
        <v>229.46587346006183</v>
      </c>
    </row>
    <row r="96" spans="2:17" hidden="1" outlineLevel="1">
      <c r="C96" s="6"/>
      <c r="D96" s="6"/>
      <c r="E96" s="6"/>
    </row>
    <row r="97" spans="2:17" hidden="1" outlineLevel="1">
      <c r="B97" t="s">
        <v>38</v>
      </c>
      <c r="C97" s="14">
        <f t="shared" ref="C97:E101" si="6">C$90</f>
        <v>19.099999999999998</v>
      </c>
      <c r="D97" s="14">
        <f t="shared" si="6"/>
        <v>4.786911225151246</v>
      </c>
      <c r="E97" s="14">
        <f t="shared" si="6"/>
        <v>19.690721649484534</v>
      </c>
      <c r="F97" s="14">
        <f t="shared" ref="F97:G100" si="7">C97+K98</f>
        <v>95.725796848807562</v>
      </c>
      <c r="G97" s="14">
        <f t="shared" si="7"/>
        <v>24.067484915780046</v>
      </c>
      <c r="H97" s="14">
        <f t="shared" ref="H97:H102" si="8">F97/$L$43</f>
        <v>98.686388503925329</v>
      </c>
      <c r="I97" s="19">
        <f>1000*H97/3/$O$90</f>
        <v>142.44153242023316</v>
      </c>
      <c r="J97" s="21">
        <f>$AA$17/1000</f>
        <v>2.5000000000000001E-2</v>
      </c>
      <c r="K97" s="14">
        <f>(3*J97*$K$71*I97^2)/1000+F97</f>
        <v>95.914490037279052</v>
      </c>
      <c r="L97" s="14">
        <f>(3*J97*$L$71*I97^2)/1000+G97</f>
        <v>24.178570421896325</v>
      </c>
      <c r="M97" s="14">
        <f t="shared" ref="M97:M101" si="9">IF(I97&lt;0,-SQRT(K97^2+L97^2),SQRT(K97^2+L97^2))</f>
        <v>98.915078055662988</v>
      </c>
      <c r="N97" s="19">
        <f>1000*M97/3/$O$90</f>
        <v>142.77161735587467</v>
      </c>
      <c r="O97" s="40">
        <f>$E$87</f>
        <v>230.94010767585033</v>
      </c>
      <c r="P97" s="14">
        <f>($K$71*$L$43+$L$71*$L$44)*100*SQRT(3)*(I97+N97)/2*J97/(O97*SQRT(3))</f>
        <v>0.21308023602497389</v>
      </c>
      <c r="Q97" s="19">
        <f>O97*(1-P97/100)</f>
        <v>230.44801994933829</v>
      </c>
    </row>
    <row r="98" spans="2:17" hidden="1" outlineLevel="1">
      <c r="B98" t="s">
        <v>39</v>
      </c>
      <c r="C98" s="14">
        <f t="shared" si="6"/>
        <v>19.099999999999998</v>
      </c>
      <c r="D98" s="14">
        <f t="shared" si="6"/>
        <v>4.786911225151246</v>
      </c>
      <c r="E98" s="14">
        <f t="shared" si="6"/>
        <v>19.690721649484534</v>
      </c>
      <c r="F98" s="14">
        <f t="shared" si="7"/>
        <v>76.505270789836501</v>
      </c>
      <c r="G98" s="14">
        <f t="shared" si="7"/>
        <v>19.209618833331312</v>
      </c>
      <c r="H98" s="14">
        <f t="shared" si="8"/>
        <v>78.871413185398453</v>
      </c>
      <c r="I98" s="19">
        <f>1000*H98/3/$O$90</f>
        <v>113.84107908488998</v>
      </c>
      <c r="J98" s="21">
        <f t="shared" ref="J98:J101" si="10">$AA$17/1000</f>
        <v>2.5000000000000001E-2</v>
      </c>
      <c r="K98" s="14">
        <f>(3*J98*$K$71*I98^2)/1000+F98</f>
        <v>76.625796848807568</v>
      </c>
      <c r="L98" s="14">
        <f>(3*J98*$L$71*I98^2)/1000+G98</f>
        <v>19.280573690628799</v>
      </c>
      <c r="M98" s="14">
        <f t="shared" si="9"/>
        <v>79.014259881077763</v>
      </c>
      <c r="N98" s="19">
        <f>1000*M98/3/$O$90</f>
        <v>114.0472605303982</v>
      </c>
      <c r="O98" s="19">
        <f>Q97</f>
        <v>230.44801994933829</v>
      </c>
      <c r="P98" s="14">
        <f>($K$71*$L$43+$L$71*$L$44)*100*SQRT(3)*(I98+N98)/2*J98/(O98*SQRT(3))</f>
        <v>0.17061692541725543</v>
      </c>
      <c r="Q98" s="19">
        <f>O98*(1-P98/100)</f>
        <v>230.05483662301577</v>
      </c>
    </row>
    <row r="99" spans="2:17" hidden="1" outlineLevel="1">
      <c r="B99" t="s">
        <v>40</v>
      </c>
      <c r="C99" s="14">
        <f t="shared" si="6"/>
        <v>19.099999999999998</v>
      </c>
      <c r="D99" s="14">
        <f t="shared" si="6"/>
        <v>4.786911225151246</v>
      </c>
      <c r="E99" s="14">
        <f t="shared" si="6"/>
        <v>19.690721649484534</v>
      </c>
      <c r="F99" s="14">
        <f t="shared" si="7"/>
        <v>57.33757263229036</v>
      </c>
      <c r="G99" s="14">
        <f t="shared" si="7"/>
        <v>14.382853047689196</v>
      </c>
      <c r="H99" s="14">
        <f t="shared" si="8"/>
        <v>59.110899620917898</v>
      </c>
      <c r="I99" s="19">
        <f>1000*H99/3/$O$90</f>
        <v>85.319234520444724</v>
      </c>
      <c r="J99" s="21">
        <f t="shared" si="10"/>
        <v>2.5000000000000001E-2</v>
      </c>
      <c r="K99" s="14">
        <f>(3*J99*$K$71*I99^2)/1000+F99</f>
        <v>57.4052707898365</v>
      </c>
      <c r="L99" s="14">
        <f>(3*J99*$L$71*I99^2)/1000+G99</f>
        <v>14.422707608180067</v>
      </c>
      <c r="M99" s="14">
        <f t="shared" si="9"/>
        <v>59.189353850211198</v>
      </c>
      <c r="N99" s="19">
        <f>1000*M99/3/$O$90</f>
        <v>85.432473446448611</v>
      </c>
      <c r="O99" s="19">
        <f t="shared" ref="O99:O101" si="11">Q98</f>
        <v>230.05483662301577</v>
      </c>
      <c r="P99" s="14">
        <f>($K$71*$L$43+$L$71*$L$44)*100*SQRT(3)*(I99+N99)/2*J99/(O99*SQRT(3))</f>
        <v>0.12805798873832455</v>
      </c>
      <c r="Q99" s="19">
        <f>O99*(1-P99/100)</f>
        <v>229.76023302624108</v>
      </c>
    </row>
    <row r="100" spans="2:17" hidden="1" outlineLevel="1">
      <c r="B100" t="s">
        <v>41</v>
      </c>
      <c r="C100" s="14">
        <f t="shared" si="6"/>
        <v>19.099999999999998</v>
      </c>
      <c r="D100" s="14">
        <f t="shared" si="6"/>
        <v>4.786911225151246</v>
      </c>
      <c r="E100" s="14">
        <f t="shared" si="6"/>
        <v>19.690721649484534</v>
      </c>
      <c r="F100" s="14">
        <f t="shared" si="7"/>
        <v>38.207512162557123</v>
      </c>
      <c r="G100" s="14">
        <f t="shared" si="7"/>
        <v>9.5782449330982189</v>
      </c>
      <c r="H100" s="14">
        <f t="shared" si="8"/>
        <v>39.389187796450642</v>
      </c>
      <c r="I100" s="19">
        <f>1000*H100/3/$O$90</f>
        <v>56.853395443603745</v>
      </c>
      <c r="J100" s="21">
        <f t="shared" si="10"/>
        <v>2.5000000000000001E-2</v>
      </c>
      <c r="K100" s="14">
        <f>(3*J100*$K$71*I100^2)/1000+F100</f>
        <v>38.237572632290366</v>
      </c>
      <c r="L100" s="14">
        <f>(3*J100*$L$71*I100^2)/1000+G100</f>
        <v>9.5959418225379487</v>
      </c>
      <c r="M100" s="14">
        <f t="shared" si="9"/>
        <v>39.423268005978578</v>
      </c>
      <c r="N100" s="19">
        <f>1000*M100/3/$O$90</f>
        <v>56.90258598896623</v>
      </c>
      <c r="O100" s="19">
        <f t="shared" si="11"/>
        <v>229.76023302624108</v>
      </c>
      <c r="P100" s="14">
        <f>($K$71*$L$43+$L$71*$L$44)*100*SQRT(3)*(I100+N100)/2*J100/(O100*SQRT(3))</f>
        <v>8.5422517603725254E-2</v>
      </c>
      <c r="Q100" s="19">
        <f>O100*(1-P100/100)</f>
        <v>229.56396605073786</v>
      </c>
    </row>
    <row r="101" spans="2:17" hidden="1" outlineLevel="1">
      <c r="B101" t="s">
        <v>42</v>
      </c>
      <c r="C101" s="14">
        <f t="shared" si="6"/>
        <v>19.099999999999998</v>
      </c>
      <c r="D101" s="14">
        <f t="shared" si="6"/>
        <v>4.786911225151246</v>
      </c>
      <c r="E101" s="14">
        <f t="shared" si="6"/>
        <v>19.690721649484534</v>
      </c>
      <c r="F101" s="14">
        <f>C101</f>
        <v>19.099999999999998</v>
      </c>
      <c r="G101" s="14">
        <f>D101</f>
        <v>4.786911225151246</v>
      </c>
      <c r="H101" s="14">
        <f t="shared" si="8"/>
        <v>19.690721649484534</v>
      </c>
      <c r="I101" s="19">
        <f>1000*H101/3/$O$90</f>
        <v>28.421108612169718</v>
      </c>
      <c r="J101" s="21">
        <f t="shared" si="10"/>
        <v>2.5000000000000001E-2</v>
      </c>
      <c r="K101" s="14">
        <f>(3*J101*$K$71*I101^2)/1000+F101</f>
        <v>19.107512162557125</v>
      </c>
      <c r="L101" s="14">
        <f>(3*J101*$L$71*I101^2)/1000+G101</f>
        <v>4.7913337079469738</v>
      </c>
      <c r="M101" s="14">
        <f t="shared" si="9"/>
        <v>19.699083728518374</v>
      </c>
      <c r="N101" s="19">
        <f>1000*M101/3/$O$90</f>
        <v>28.433178233622648</v>
      </c>
      <c r="O101" s="19">
        <f t="shared" si="11"/>
        <v>229.56396605073786</v>
      </c>
      <c r="P101" s="14">
        <f>($K$71*$L$43+$L$71*$L$44)*100*SQRT(3)*(I101+N101)/2*J101/(O101*SQRT(3))</f>
        <v>4.2729959916422235E-2</v>
      </c>
      <c r="Q101" s="19">
        <f>O101*(1-P101/100)</f>
        <v>229.46587346006183</v>
      </c>
    </row>
    <row r="102" spans="2:17" hidden="1" outlineLevel="1">
      <c r="B102" s="16" t="s">
        <v>95</v>
      </c>
      <c r="C102" s="17">
        <f>SUM(C97:C101)</f>
        <v>95.499999999999986</v>
      </c>
      <c r="D102" s="17">
        <f>SUM(D97:D101)</f>
        <v>23.934556125756231</v>
      </c>
      <c r="E102" s="17">
        <f>SUM(E97:E101)</f>
        <v>98.453608247422665</v>
      </c>
      <c r="F102" s="17">
        <f>F97</f>
        <v>95.725796848807562</v>
      </c>
      <c r="G102" s="17">
        <f>G97</f>
        <v>24.067484915780046</v>
      </c>
      <c r="H102" s="17">
        <f t="shared" si="8"/>
        <v>98.686388503925329</v>
      </c>
      <c r="I102" s="20">
        <f>I97</f>
        <v>142.44153242023316</v>
      </c>
      <c r="J102" s="17">
        <f>SUM(J97:J101)</f>
        <v>0.125</v>
      </c>
      <c r="K102" s="17">
        <f>K97</f>
        <v>95.914490037279052</v>
      </c>
      <c r="L102" s="17">
        <f>L97</f>
        <v>24.178570421896325</v>
      </c>
      <c r="M102" s="17">
        <f>K102/$L$43</f>
        <v>98.880917564205205</v>
      </c>
      <c r="N102" s="20">
        <f>N97</f>
        <v>142.77161735587467</v>
      </c>
      <c r="O102" s="41">
        <f>O97</f>
        <v>230.94010767585033</v>
      </c>
      <c r="P102" s="17">
        <f>(1-Q102/O102)*100</f>
        <v>0.6383621410005369</v>
      </c>
      <c r="Q102" s="20">
        <f>Q101</f>
        <v>229.46587346006183</v>
      </c>
    </row>
    <row r="103" spans="2:17" hidden="1" outlineLevel="1">
      <c r="C103" s="6"/>
      <c r="D103" s="6"/>
      <c r="E103" s="6"/>
    </row>
    <row r="104" spans="2:17" hidden="1" outlineLevel="1">
      <c r="B104" t="s">
        <v>43</v>
      </c>
      <c r="C104" s="14">
        <f t="shared" ref="C104:E108" si="12">C$90</f>
        <v>19.099999999999998</v>
      </c>
      <c r="D104" s="14">
        <f t="shared" si="12"/>
        <v>4.786911225151246</v>
      </c>
      <c r="E104" s="14">
        <f t="shared" si="12"/>
        <v>19.690721649484534</v>
      </c>
      <c r="F104" s="14">
        <f t="shared" ref="F104:G107" si="13">C104+K105</f>
        <v>95.725796848807562</v>
      </c>
      <c r="G104" s="14">
        <f t="shared" si="13"/>
        <v>24.067484915780046</v>
      </c>
      <c r="H104" s="14">
        <f t="shared" ref="H104:H109" si="14">F104/$L$43</f>
        <v>98.686388503925329</v>
      </c>
      <c r="I104" s="19">
        <f>1000*H104/3/$O$90</f>
        <v>142.44153242023316</v>
      </c>
      <c r="J104" s="21">
        <f>$AA$17/1000</f>
        <v>2.5000000000000001E-2</v>
      </c>
      <c r="K104" s="14">
        <f>(3*J104*$K$71*I104^2)/1000+F104</f>
        <v>95.914490037279052</v>
      </c>
      <c r="L104" s="14">
        <f>(3*J104*$L$71*I104^2)/1000+G104</f>
        <v>24.178570421896325</v>
      </c>
      <c r="M104" s="14">
        <f t="shared" ref="M104:M108" si="15">IF(I104&lt;0,-SQRT(K104^2+L104^2),SQRT(K104^2+L104^2))</f>
        <v>98.915078055662988</v>
      </c>
      <c r="N104" s="19">
        <f>1000*M104/3/$O$90</f>
        <v>142.77161735587467</v>
      </c>
      <c r="O104" s="40">
        <f>$E$87</f>
        <v>230.94010767585033</v>
      </c>
      <c r="P104" s="14">
        <f>($K$71*$L$43+$L$71*$L$44)*100*SQRT(3)*(I104+N104)/2*J104/(O104*SQRT(3))</f>
        <v>0.21308023602497389</v>
      </c>
      <c r="Q104" s="19">
        <f>O104*(1-P104/100)</f>
        <v>230.44801994933829</v>
      </c>
    </row>
    <row r="105" spans="2:17" hidden="1" outlineLevel="1">
      <c r="B105" t="s">
        <v>44</v>
      </c>
      <c r="C105" s="14">
        <f t="shared" si="12"/>
        <v>19.099999999999998</v>
      </c>
      <c r="D105" s="14">
        <f t="shared" si="12"/>
        <v>4.786911225151246</v>
      </c>
      <c r="E105" s="14">
        <f t="shared" si="12"/>
        <v>19.690721649484534</v>
      </c>
      <c r="F105" s="14">
        <f t="shared" si="13"/>
        <v>76.505270789836501</v>
      </c>
      <c r="G105" s="14">
        <f t="shared" si="13"/>
        <v>19.209618833331312</v>
      </c>
      <c r="H105" s="14">
        <f t="shared" si="14"/>
        <v>78.871413185398453</v>
      </c>
      <c r="I105" s="19">
        <f>1000*H105/3/$O$90</f>
        <v>113.84107908488998</v>
      </c>
      <c r="J105" s="21">
        <f t="shared" ref="J105:J108" si="16">$AA$17/1000</f>
        <v>2.5000000000000001E-2</v>
      </c>
      <c r="K105" s="14">
        <f>(3*J105*$K$71*I105^2)/1000+F105</f>
        <v>76.625796848807568</v>
      </c>
      <c r="L105" s="14">
        <f>(3*J105*$L$71*I105^2)/1000+G105</f>
        <v>19.280573690628799</v>
      </c>
      <c r="M105" s="14">
        <f t="shared" si="15"/>
        <v>79.014259881077763</v>
      </c>
      <c r="N105" s="19">
        <f>1000*M105/3/$O$90</f>
        <v>114.0472605303982</v>
      </c>
      <c r="O105" s="19">
        <f>Q104</f>
        <v>230.44801994933829</v>
      </c>
      <c r="P105" s="14">
        <f>($K$71*$L$43+$L$71*$L$44)*100*SQRT(3)*(I105+N105)/2*J105/(O105*SQRT(3))</f>
        <v>0.17061692541725543</v>
      </c>
      <c r="Q105" s="19">
        <f>O105*(1-P105/100)</f>
        <v>230.05483662301577</v>
      </c>
    </row>
    <row r="106" spans="2:17" hidden="1" outlineLevel="1">
      <c r="B106" t="s">
        <v>45</v>
      </c>
      <c r="C106" s="14">
        <f t="shared" si="12"/>
        <v>19.099999999999998</v>
      </c>
      <c r="D106" s="14">
        <f t="shared" si="12"/>
        <v>4.786911225151246</v>
      </c>
      <c r="E106" s="14">
        <f t="shared" si="12"/>
        <v>19.690721649484534</v>
      </c>
      <c r="F106" s="14">
        <f t="shared" si="13"/>
        <v>57.33757263229036</v>
      </c>
      <c r="G106" s="14">
        <f t="shared" si="13"/>
        <v>14.382853047689196</v>
      </c>
      <c r="H106" s="14">
        <f t="shared" si="14"/>
        <v>59.110899620917898</v>
      </c>
      <c r="I106" s="19">
        <f>1000*H106/3/$O$90</f>
        <v>85.319234520444724</v>
      </c>
      <c r="J106" s="21">
        <f t="shared" si="16"/>
        <v>2.5000000000000001E-2</v>
      </c>
      <c r="K106" s="14">
        <f>(3*J106*$K$71*I106^2)/1000+F106</f>
        <v>57.4052707898365</v>
      </c>
      <c r="L106" s="14">
        <f>(3*J106*$L$71*I106^2)/1000+G106</f>
        <v>14.422707608180067</v>
      </c>
      <c r="M106" s="14">
        <f t="shared" si="15"/>
        <v>59.189353850211198</v>
      </c>
      <c r="N106" s="19">
        <f>1000*M106/3/$O$90</f>
        <v>85.432473446448611</v>
      </c>
      <c r="O106" s="19">
        <f t="shared" ref="O106:O108" si="17">Q105</f>
        <v>230.05483662301577</v>
      </c>
      <c r="P106" s="14">
        <f>($K$71*$L$43+$L$71*$L$44)*100*SQRT(3)*(I106+N106)/2*J106/(O106*SQRT(3))</f>
        <v>0.12805798873832455</v>
      </c>
      <c r="Q106" s="19">
        <f>O106*(1-P106/100)</f>
        <v>229.76023302624108</v>
      </c>
    </row>
    <row r="107" spans="2:17" hidden="1" outlineLevel="1">
      <c r="B107" t="s">
        <v>46</v>
      </c>
      <c r="C107" s="14">
        <f t="shared" si="12"/>
        <v>19.099999999999998</v>
      </c>
      <c r="D107" s="14">
        <f t="shared" si="12"/>
        <v>4.786911225151246</v>
      </c>
      <c r="E107" s="14">
        <f t="shared" si="12"/>
        <v>19.690721649484534</v>
      </c>
      <c r="F107" s="14">
        <f t="shared" si="13"/>
        <v>38.207512162557123</v>
      </c>
      <c r="G107" s="14">
        <f t="shared" si="13"/>
        <v>9.5782449330982189</v>
      </c>
      <c r="H107" s="14">
        <f t="shared" si="14"/>
        <v>39.389187796450642</v>
      </c>
      <c r="I107" s="19">
        <f>1000*H107/3/$O$90</f>
        <v>56.853395443603745</v>
      </c>
      <c r="J107" s="21">
        <f t="shared" si="16"/>
        <v>2.5000000000000001E-2</v>
      </c>
      <c r="K107" s="14">
        <f>(3*J107*$K$71*I107^2)/1000+F107</f>
        <v>38.237572632290366</v>
      </c>
      <c r="L107" s="14">
        <f>(3*J107*$L$71*I107^2)/1000+G107</f>
        <v>9.5959418225379487</v>
      </c>
      <c r="M107" s="14">
        <f t="shared" si="15"/>
        <v>39.423268005978578</v>
      </c>
      <c r="N107" s="19">
        <f>1000*M107/3/$O$90</f>
        <v>56.90258598896623</v>
      </c>
      <c r="O107" s="19">
        <f t="shared" si="17"/>
        <v>229.76023302624108</v>
      </c>
      <c r="P107" s="14">
        <f>($K$71*$L$43+$L$71*$L$44)*100*SQRT(3)*(I107+N107)/2*J107/(O107*SQRT(3))</f>
        <v>8.5422517603725254E-2</v>
      </c>
      <c r="Q107" s="19">
        <f>O107*(1-P107/100)</f>
        <v>229.56396605073786</v>
      </c>
    </row>
    <row r="108" spans="2:17" hidden="1" outlineLevel="1">
      <c r="B108" t="s">
        <v>47</v>
      </c>
      <c r="C108" s="14">
        <f t="shared" si="12"/>
        <v>19.099999999999998</v>
      </c>
      <c r="D108" s="14">
        <f t="shared" si="12"/>
        <v>4.786911225151246</v>
      </c>
      <c r="E108" s="14">
        <f t="shared" si="12"/>
        <v>19.690721649484534</v>
      </c>
      <c r="F108" s="14">
        <f>C108</f>
        <v>19.099999999999998</v>
      </c>
      <c r="G108" s="14">
        <f>D108</f>
        <v>4.786911225151246</v>
      </c>
      <c r="H108" s="14">
        <f t="shared" si="14"/>
        <v>19.690721649484534</v>
      </c>
      <c r="I108" s="19">
        <f>1000*H108/3/$O$90</f>
        <v>28.421108612169718</v>
      </c>
      <c r="J108" s="21">
        <f t="shared" si="16"/>
        <v>2.5000000000000001E-2</v>
      </c>
      <c r="K108" s="14">
        <f>(3*J108*$K$71*I108^2)/1000+F108</f>
        <v>19.107512162557125</v>
      </c>
      <c r="L108" s="14">
        <f>(3*J108*$L$71*I108^2)/1000+G108</f>
        <v>4.7913337079469738</v>
      </c>
      <c r="M108" s="14">
        <f t="shared" si="15"/>
        <v>19.699083728518374</v>
      </c>
      <c r="N108" s="19">
        <f>1000*M108/3/$O$90</f>
        <v>28.433178233622648</v>
      </c>
      <c r="O108" s="19">
        <f t="shared" si="17"/>
        <v>229.56396605073786</v>
      </c>
      <c r="P108" s="14">
        <f>($K$71*$L$43+$L$71*$L$44)*100*SQRT(3)*(I108+N108)/2*J108/(O108*SQRT(3))</f>
        <v>4.2729959916422235E-2</v>
      </c>
      <c r="Q108" s="19">
        <f>O108*(1-P108/100)</f>
        <v>229.46587346006183</v>
      </c>
    </row>
    <row r="109" spans="2:17" hidden="1" outlineLevel="1">
      <c r="B109" s="16" t="s">
        <v>98</v>
      </c>
      <c r="C109" s="17">
        <f>SUM(C104:C108)</f>
        <v>95.499999999999986</v>
      </c>
      <c r="D109" s="17">
        <f>SUM(D104:D108)</f>
        <v>23.934556125756231</v>
      </c>
      <c r="E109" s="17">
        <f>SUM(E104:E108)</f>
        <v>98.453608247422665</v>
      </c>
      <c r="F109" s="17">
        <f>F104</f>
        <v>95.725796848807562</v>
      </c>
      <c r="G109" s="17">
        <f>G104</f>
        <v>24.067484915780046</v>
      </c>
      <c r="H109" s="17">
        <f t="shared" si="14"/>
        <v>98.686388503925329</v>
      </c>
      <c r="I109" s="20">
        <f>I104</f>
        <v>142.44153242023316</v>
      </c>
      <c r="J109" s="17">
        <f>SUM(J104:J108)</f>
        <v>0.125</v>
      </c>
      <c r="K109" s="17">
        <f>K104</f>
        <v>95.914490037279052</v>
      </c>
      <c r="L109" s="17">
        <f>L104</f>
        <v>24.178570421896325</v>
      </c>
      <c r="M109" s="17">
        <f>K109/$L$43</f>
        <v>98.880917564205205</v>
      </c>
      <c r="N109" s="20">
        <f>N104</f>
        <v>142.77161735587467</v>
      </c>
      <c r="O109" s="41">
        <f>O104</f>
        <v>230.94010767585033</v>
      </c>
      <c r="P109" s="17">
        <f>(1-Q109/O109)*100</f>
        <v>0.6383621410005369</v>
      </c>
      <c r="Q109" s="20">
        <f>Q108</f>
        <v>229.46587346006183</v>
      </c>
    </row>
    <row r="110" spans="2:17" hidden="1" outlineLevel="1">
      <c r="C110" s="6"/>
      <c r="D110" s="6"/>
      <c r="E110" s="6"/>
    </row>
    <row r="111" spans="2:17" hidden="1" outlineLevel="1">
      <c r="B111" t="s">
        <v>48</v>
      </c>
      <c r="C111" s="14">
        <f t="shared" ref="C111:E115" si="18">C$90</f>
        <v>19.099999999999998</v>
      </c>
      <c r="D111" s="14">
        <f t="shared" si="18"/>
        <v>4.786911225151246</v>
      </c>
      <c r="E111" s="14">
        <f t="shared" si="18"/>
        <v>19.690721649484534</v>
      </c>
      <c r="F111" s="14">
        <f t="shared" ref="F111:G114" si="19">C111+K112</f>
        <v>95.725796848807562</v>
      </c>
      <c r="G111" s="14">
        <f t="shared" si="19"/>
        <v>24.067484915780046</v>
      </c>
      <c r="H111" s="14">
        <f t="shared" ref="H111:H116" si="20">F111/$L$43</f>
        <v>98.686388503925329</v>
      </c>
      <c r="I111" s="19">
        <f>1000*H111/3/$O$90</f>
        <v>142.44153242023316</v>
      </c>
      <c r="J111" s="21">
        <f>$AA$17/1000</f>
        <v>2.5000000000000001E-2</v>
      </c>
      <c r="K111" s="14">
        <f>(3*J111*$K$71*I111^2)/1000+F111</f>
        <v>95.914490037279052</v>
      </c>
      <c r="L111" s="14">
        <f>(3*J111*$L$71*I111^2)/1000+G111</f>
        <v>24.178570421896325</v>
      </c>
      <c r="M111" s="14">
        <f t="shared" ref="M111:M115" si="21">IF(I111&lt;0,-SQRT(K111^2+L111^2),SQRT(K111^2+L111^2))</f>
        <v>98.915078055662988</v>
      </c>
      <c r="N111" s="19">
        <f>1000*M111/3/$O$90</f>
        <v>142.77161735587467</v>
      </c>
      <c r="O111" s="40">
        <f>$E$87</f>
        <v>230.94010767585033</v>
      </c>
      <c r="P111" s="14">
        <f>($K$71*$L$43+$L$71*$L$44)*100*SQRT(3)*(I111+N111)/2*J111/(O111*SQRT(3))</f>
        <v>0.21308023602497389</v>
      </c>
      <c r="Q111" s="19">
        <f>O111*(1-P111/100)</f>
        <v>230.44801994933829</v>
      </c>
    </row>
    <row r="112" spans="2:17" hidden="1" outlineLevel="1">
      <c r="B112" t="s">
        <v>49</v>
      </c>
      <c r="C112" s="14">
        <f t="shared" si="18"/>
        <v>19.099999999999998</v>
      </c>
      <c r="D112" s="14">
        <f t="shared" si="18"/>
        <v>4.786911225151246</v>
      </c>
      <c r="E112" s="14">
        <f t="shared" si="18"/>
        <v>19.690721649484534</v>
      </c>
      <c r="F112" s="14">
        <f t="shared" si="19"/>
        <v>76.505270789836501</v>
      </c>
      <c r="G112" s="14">
        <f t="shared" si="19"/>
        <v>19.209618833331312</v>
      </c>
      <c r="H112" s="14">
        <f t="shared" si="20"/>
        <v>78.871413185398453</v>
      </c>
      <c r="I112" s="19">
        <f>1000*H112/3/$O$90</f>
        <v>113.84107908488998</v>
      </c>
      <c r="J112" s="21">
        <f t="shared" ref="J112:J115" si="22">$AA$17/1000</f>
        <v>2.5000000000000001E-2</v>
      </c>
      <c r="K112" s="14">
        <f>(3*J112*$K$71*I112^2)/1000+F112</f>
        <v>76.625796848807568</v>
      </c>
      <c r="L112" s="14">
        <f>(3*J112*$L$71*I112^2)/1000+G112</f>
        <v>19.280573690628799</v>
      </c>
      <c r="M112" s="14">
        <f t="shared" si="21"/>
        <v>79.014259881077763</v>
      </c>
      <c r="N112" s="19">
        <f>1000*M112/3/$O$90</f>
        <v>114.0472605303982</v>
      </c>
      <c r="O112" s="19">
        <f>Q111</f>
        <v>230.44801994933829</v>
      </c>
      <c r="P112" s="14">
        <f>($K$71*$L$43+$L$71*$L$44)*100*SQRT(3)*(I112+N112)/2*J112/(O112*SQRT(3))</f>
        <v>0.17061692541725543</v>
      </c>
      <c r="Q112" s="19">
        <f>O112*(1-P112/100)</f>
        <v>230.05483662301577</v>
      </c>
    </row>
    <row r="113" spans="2:17" hidden="1" outlineLevel="1">
      <c r="B113" t="s">
        <v>50</v>
      </c>
      <c r="C113" s="14">
        <f t="shared" si="18"/>
        <v>19.099999999999998</v>
      </c>
      <c r="D113" s="14">
        <f t="shared" si="18"/>
        <v>4.786911225151246</v>
      </c>
      <c r="E113" s="14">
        <f t="shared" si="18"/>
        <v>19.690721649484534</v>
      </c>
      <c r="F113" s="14">
        <f t="shared" si="19"/>
        <v>57.33757263229036</v>
      </c>
      <c r="G113" s="14">
        <f t="shared" si="19"/>
        <v>14.382853047689196</v>
      </c>
      <c r="H113" s="14">
        <f t="shared" si="20"/>
        <v>59.110899620917898</v>
      </c>
      <c r="I113" s="19">
        <f>1000*H113/3/$O$90</f>
        <v>85.319234520444724</v>
      </c>
      <c r="J113" s="21">
        <f t="shared" si="22"/>
        <v>2.5000000000000001E-2</v>
      </c>
      <c r="K113" s="14">
        <f>(3*J113*$K$71*I113^2)/1000+F113</f>
        <v>57.4052707898365</v>
      </c>
      <c r="L113" s="14">
        <f>(3*J113*$L$71*I113^2)/1000+G113</f>
        <v>14.422707608180067</v>
      </c>
      <c r="M113" s="14">
        <f t="shared" si="21"/>
        <v>59.189353850211198</v>
      </c>
      <c r="N113" s="19">
        <f>1000*M113/3/$O$90</f>
        <v>85.432473446448611</v>
      </c>
      <c r="O113" s="19">
        <f t="shared" ref="O113:O115" si="23">Q112</f>
        <v>230.05483662301577</v>
      </c>
      <c r="P113" s="14">
        <f>($K$71*$L$43+$L$71*$L$44)*100*SQRT(3)*(I113+N113)/2*J113/(O113*SQRT(3))</f>
        <v>0.12805798873832455</v>
      </c>
      <c r="Q113" s="19">
        <f>O113*(1-P113/100)</f>
        <v>229.76023302624108</v>
      </c>
    </row>
    <row r="114" spans="2:17" hidden="1" outlineLevel="1">
      <c r="B114" t="s">
        <v>51</v>
      </c>
      <c r="C114" s="14">
        <f t="shared" si="18"/>
        <v>19.099999999999998</v>
      </c>
      <c r="D114" s="14">
        <f t="shared" si="18"/>
        <v>4.786911225151246</v>
      </c>
      <c r="E114" s="14">
        <f t="shared" si="18"/>
        <v>19.690721649484534</v>
      </c>
      <c r="F114" s="14">
        <f t="shared" si="19"/>
        <v>38.207512162557123</v>
      </c>
      <c r="G114" s="14">
        <f t="shared" si="19"/>
        <v>9.5782449330982189</v>
      </c>
      <c r="H114" s="14">
        <f t="shared" si="20"/>
        <v>39.389187796450642</v>
      </c>
      <c r="I114" s="19">
        <f>1000*H114/3/$O$90</f>
        <v>56.853395443603745</v>
      </c>
      <c r="J114" s="21">
        <f t="shared" si="22"/>
        <v>2.5000000000000001E-2</v>
      </c>
      <c r="K114" s="14">
        <f>(3*J114*$K$71*I114^2)/1000+F114</f>
        <v>38.237572632290366</v>
      </c>
      <c r="L114" s="14">
        <f>(3*J114*$L$71*I114^2)/1000+G114</f>
        <v>9.5959418225379487</v>
      </c>
      <c r="M114" s="14">
        <f t="shared" si="21"/>
        <v>39.423268005978578</v>
      </c>
      <c r="N114" s="19">
        <f>1000*M114/3/$O$90</f>
        <v>56.90258598896623</v>
      </c>
      <c r="O114" s="19">
        <f t="shared" si="23"/>
        <v>229.76023302624108</v>
      </c>
      <c r="P114" s="14">
        <f>($K$71*$L$43+$L$71*$L$44)*100*SQRT(3)*(I114+N114)/2*J114/(O114*SQRT(3))</f>
        <v>8.5422517603725254E-2</v>
      </c>
      <c r="Q114" s="19">
        <f>O114*(1-P114/100)</f>
        <v>229.56396605073786</v>
      </c>
    </row>
    <row r="115" spans="2:17" hidden="1" outlineLevel="1">
      <c r="B115" t="s">
        <v>52</v>
      </c>
      <c r="C115" s="14">
        <f t="shared" si="18"/>
        <v>19.099999999999998</v>
      </c>
      <c r="D115" s="14">
        <f t="shared" si="18"/>
        <v>4.786911225151246</v>
      </c>
      <c r="E115" s="14">
        <f t="shared" si="18"/>
        <v>19.690721649484534</v>
      </c>
      <c r="F115" s="14">
        <f>C115</f>
        <v>19.099999999999998</v>
      </c>
      <c r="G115" s="14">
        <f>D115</f>
        <v>4.786911225151246</v>
      </c>
      <c r="H115" s="14">
        <f t="shared" si="20"/>
        <v>19.690721649484534</v>
      </c>
      <c r="I115" s="19">
        <f>1000*H115/3/$O$90</f>
        <v>28.421108612169718</v>
      </c>
      <c r="J115" s="21">
        <f t="shared" si="22"/>
        <v>2.5000000000000001E-2</v>
      </c>
      <c r="K115" s="14">
        <f>(3*J115*$K$71*I115^2)/1000+F115</f>
        <v>19.107512162557125</v>
      </c>
      <c r="L115" s="14">
        <f>(3*J115*$L$71*I115^2)/1000+G115</f>
        <v>4.7913337079469738</v>
      </c>
      <c r="M115" s="14">
        <f t="shared" si="21"/>
        <v>19.699083728518374</v>
      </c>
      <c r="N115" s="19">
        <f>1000*M115/3/$O$90</f>
        <v>28.433178233622648</v>
      </c>
      <c r="O115" s="19">
        <f t="shared" si="23"/>
        <v>229.56396605073786</v>
      </c>
      <c r="P115" s="14">
        <f>($K$71*$L$43+$L$71*$L$44)*100*SQRT(3)*(I115+N115)/2*J115/(O115*SQRT(3))</f>
        <v>4.2729959916422235E-2</v>
      </c>
      <c r="Q115" s="19">
        <f>O115*(1-P115/100)</f>
        <v>229.46587346006183</v>
      </c>
    </row>
    <row r="116" spans="2:17" hidden="1" outlineLevel="1">
      <c r="B116" s="16" t="s">
        <v>97</v>
      </c>
      <c r="C116" s="17">
        <f>SUM(C111:C115)</f>
        <v>95.499999999999986</v>
      </c>
      <c r="D116" s="17">
        <f>SUM(D111:D115)</f>
        <v>23.934556125756231</v>
      </c>
      <c r="E116" s="17">
        <f>SUM(E111:E115)</f>
        <v>98.453608247422665</v>
      </c>
      <c r="F116" s="17">
        <f>F111</f>
        <v>95.725796848807562</v>
      </c>
      <c r="G116" s="17">
        <f>G111</f>
        <v>24.067484915780046</v>
      </c>
      <c r="H116" s="17">
        <f t="shared" si="20"/>
        <v>98.686388503925329</v>
      </c>
      <c r="I116" s="20">
        <f>I111</f>
        <v>142.44153242023316</v>
      </c>
      <c r="J116" s="17">
        <f>SUM(J111:J115)</f>
        <v>0.125</v>
      </c>
      <c r="K116" s="17">
        <f>K111</f>
        <v>95.914490037279052</v>
      </c>
      <c r="L116" s="17">
        <f>L111</f>
        <v>24.178570421896325</v>
      </c>
      <c r="M116" s="17">
        <f>K116/$L$43</f>
        <v>98.880917564205205</v>
      </c>
      <c r="N116" s="20">
        <f>N111</f>
        <v>142.77161735587467</v>
      </c>
      <c r="O116" s="41">
        <f>O111</f>
        <v>230.94010767585033</v>
      </c>
      <c r="P116" s="17">
        <f>(1-Q116/O116)*100</f>
        <v>0.6383621410005369</v>
      </c>
      <c r="Q116" s="20">
        <f>Q115</f>
        <v>229.46587346006183</v>
      </c>
    </row>
    <row r="117" spans="2:17" hidden="1" outlineLevel="1">
      <c r="C117" s="6"/>
      <c r="D117" s="6"/>
      <c r="E117" s="6"/>
    </row>
    <row r="118" spans="2:17" hidden="1" outlineLevel="1">
      <c r="B118" t="s">
        <v>53</v>
      </c>
      <c r="C118" s="14">
        <f>C$90</f>
        <v>19.099999999999998</v>
      </c>
      <c r="D118" s="14">
        <f>D$90</f>
        <v>4.786911225151246</v>
      </c>
      <c r="E118" s="14">
        <f>E$90</f>
        <v>19.690721649484534</v>
      </c>
      <c r="F118" s="14">
        <f>C118</f>
        <v>19.099999999999998</v>
      </c>
      <c r="G118" s="14">
        <f>D118</f>
        <v>4.786911225151246</v>
      </c>
      <c r="H118" s="14">
        <f>F118/$L$43</f>
        <v>19.690721649484534</v>
      </c>
      <c r="I118" s="19">
        <f>1000*H118/3/$E$87</f>
        <v>28.421108612169718</v>
      </c>
      <c r="J118" s="21">
        <f>$AA$17/1000</f>
        <v>2.5000000000000001E-2</v>
      </c>
      <c r="K118" s="14">
        <f>(3*J118*$K$71*I118^2)/1000+F118</f>
        <v>19.107512162557125</v>
      </c>
      <c r="L118" s="14">
        <f>(3*J118*$L$71*I118^2)/1000+G118</f>
        <v>4.7913337079469738</v>
      </c>
      <c r="M118" s="14">
        <f>IF(I118&lt;0,-SQRT(K118^2+L118^2),SQRT(K118^2+L118^2))</f>
        <v>19.699083728518374</v>
      </c>
      <c r="N118" s="19">
        <f>1000*M118/3/$E$87</f>
        <v>28.433178233622648</v>
      </c>
      <c r="O118" s="40">
        <f>$E$87</f>
        <v>230.94010767585033</v>
      </c>
      <c r="P118" s="14">
        <f>($K$71*$L$43+$L$71*$L$44)*100*SQRT(3)*(I118+N118)/2*J118/(O118*SQRT(3))</f>
        <v>4.2475337724235021E-2</v>
      </c>
      <c r="Q118" s="19">
        <f>O118*(1-P118/100)</f>
        <v>230.8420150851743</v>
      </c>
    </row>
    <row r="119" spans="2:17" hidden="1" outlineLevel="1">
      <c r="B119" s="16" t="s">
        <v>96</v>
      </c>
      <c r="C119" s="17">
        <f>SUM(C118)</f>
        <v>19.099999999999998</v>
      </c>
      <c r="D119" s="17">
        <f>SUM(D118)</f>
        <v>4.786911225151246</v>
      </c>
      <c r="E119" s="17">
        <f>SUM(E118)</f>
        <v>19.690721649484534</v>
      </c>
      <c r="F119" s="17">
        <f>F118</f>
        <v>19.099999999999998</v>
      </c>
      <c r="G119" s="17">
        <f>G114</f>
        <v>9.5782449330982189</v>
      </c>
      <c r="H119" s="17">
        <f>F119/$L$43</f>
        <v>19.690721649484534</v>
      </c>
      <c r="I119" s="20">
        <f>I118</f>
        <v>28.421108612169718</v>
      </c>
      <c r="J119" s="17">
        <f>SUM(J118)</f>
        <v>2.5000000000000001E-2</v>
      </c>
      <c r="K119" s="17">
        <f>K118</f>
        <v>19.107512162557125</v>
      </c>
      <c r="L119" s="17">
        <f>L118</f>
        <v>4.7913337079469738</v>
      </c>
      <c r="M119" s="17">
        <f>K119/$L$43</f>
        <v>19.698466146966108</v>
      </c>
      <c r="N119" s="20">
        <f>N118</f>
        <v>28.433178233622648</v>
      </c>
      <c r="O119" s="41">
        <f>O118</f>
        <v>230.94010767585033</v>
      </c>
      <c r="P119" s="17">
        <f>(1-Q119/O119)*100</f>
        <v>4.2475337724234841E-2</v>
      </c>
      <c r="Q119" s="20">
        <f>Q118</f>
        <v>230.8420150851743</v>
      </c>
    </row>
    <row r="120" spans="2:17" hidden="1" outlineLevel="1">
      <c r="E120" s="6"/>
    </row>
    <row r="121" spans="2:17" hidden="1" outlineLevel="1">
      <c r="C121" s="5" t="s">
        <v>152</v>
      </c>
      <c r="E121" s="6"/>
    </row>
    <row r="122" spans="2:17" hidden="1" outlineLevel="1">
      <c r="C122" s="5"/>
      <c r="E122" s="6"/>
    </row>
    <row r="123" spans="2:17" hidden="1" outlineLevel="1">
      <c r="B123" s="29" t="s">
        <v>8</v>
      </c>
      <c r="C123" s="14">
        <f>M95+M102+M109+M116+M119</f>
        <v>415.22213640378692</v>
      </c>
      <c r="D123" t="s">
        <v>150</v>
      </c>
      <c r="E123" s="29" t="s">
        <v>14</v>
      </c>
      <c r="F123" s="14">
        <f>$C$123</f>
        <v>415.22213640378692</v>
      </c>
      <c r="G123" t="s">
        <v>150</v>
      </c>
    </row>
    <row r="124" spans="2:17" hidden="1" outlineLevel="1">
      <c r="B124" s="29" t="s">
        <v>9</v>
      </c>
      <c r="C124" s="14">
        <f>$C$123</f>
        <v>415.22213640378692</v>
      </c>
      <c r="D124" t="s">
        <v>150</v>
      </c>
      <c r="E124" s="29" t="s">
        <v>15</v>
      </c>
      <c r="F124" s="14">
        <f>$C$123</f>
        <v>415.22213640378692</v>
      </c>
      <c r="G124" t="s">
        <v>150</v>
      </c>
    </row>
    <row r="125" spans="2:17" hidden="1" outlineLevel="1">
      <c r="B125" s="29" t="s">
        <v>10</v>
      </c>
      <c r="C125" s="14">
        <f>$C$123</f>
        <v>415.22213640378692</v>
      </c>
      <c r="D125" t="s">
        <v>150</v>
      </c>
      <c r="E125" s="29" t="s">
        <v>16</v>
      </c>
      <c r="F125" s="14">
        <f>$C$123</f>
        <v>415.22213640378692</v>
      </c>
      <c r="G125" t="s">
        <v>150</v>
      </c>
    </row>
    <row r="126" spans="2:17" hidden="1" outlineLevel="1">
      <c r="B126" s="29" t="s">
        <v>12</v>
      </c>
      <c r="C126" s="14">
        <f>$C$123</f>
        <v>415.22213640378692</v>
      </c>
      <c r="D126" t="s">
        <v>150</v>
      </c>
      <c r="E126" s="29" t="s">
        <v>17</v>
      </c>
      <c r="F126" s="14">
        <f>$C$123</f>
        <v>415.22213640378692</v>
      </c>
      <c r="G126" t="s">
        <v>150</v>
      </c>
    </row>
    <row r="127" spans="2:17" hidden="1" outlineLevel="1">
      <c r="B127" s="29" t="s">
        <v>13</v>
      </c>
      <c r="C127" s="14">
        <f>$C$123</f>
        <v>415.22213640378692</v>
      </c>
      <c r="D127" t="s">
        <v>150</v>
      </c>
      <c r="E127" s="6"/>
    </row>
    <row r="128" spans="2:17" hidden="1" outlineLevel="1">
      <c r="C128" s="5"/>
      <c r="E128" s="6"/>
    </row>
    <row r="129" spans="2:17" ht="17" hidden="1" outlineLevel="1">
      <c r="C129" s="15" t="s">
        <v>164</v>
      </c>
      <c r="D129" s="29" t="s">
        <v>159</v>
      </c>
      <c r="E129" s="29" t="s">
        <v>106</v>
      </c>
      <c r="F129" s="60" t="s">
        <v>167</v>
      </c>
      <c r="G129" s="168" t="s">
        <v>359</v>
      </c>
      <c r="H129" s="168" t="s">
        <v>360</v>
      </c>
      <c r="I129" s="168" t="s">
        <v>361</v>
      </c>
      <c r="J129" s="29" t="s">
        <v>161</v>
      </c>
      <c r="K129" s="171" t="s">
        <v>168</v>
      </c>
      <c r="L129" s="171" t="s">
        <v>105</v>
      </c>
      <c r="M129" s="171" t="s">
        <v>169</v>
      </c>
      <c r="N129" s="168" t="s">
        <v>362</v>
      </c>
      <c r="O129" s="168" t="s">
        <v>363</v>
      </c>
      <c r="P129" s="168" t="s">
        <v>364</v>
      </c>
      <c r="Q129" s="168" t="s">
        <v>365</v>
      </c>
    </row>
    <row r="130" spans="2:17" hidden="1" outlineLevel="1">
      <c r="B130" s="7" t="s">
        <v>109</v>
      </c>
      <c r="C130" s="14">
        <f>C123+F131</f>
        <v>3741.4653023513752</v>
      </c>
      <c r="D130" s="14">
        <f>1000*C130/3/$E$75</f>
        <v>216.01359994762106</v>
      </c>
      <c r="E130" s="25">
        <f t="shared" ref="E130:E138" si="24">$G$4/1000</f>
        <v>0.42199999999999999</v>
      </c>
      <c r="F130" s="14">
        <f t="shared" ref="F130:F137" si="25">IF(D130&lt;0,-SQRT((N130+G130)^2+(P130+H130-I130)^2),SQRT((N130+G130)^2+(P130+H130-I130)^2))</f>
        <v>3748.6116739234185</v>
      </c>
      <c r="G130" s="165">
        <f>(3*E130*$K$70*D130^2)/1000</f>
        <v>7.384241776088861</v>
      </c>
      <c r="H130" s="165">
        <f>+(3*E130*$L$70*D130^2)/1000</f>
        <v>5.789245552453667</v>
      </c>
      <c r="I130" s="165">
        <f>3*$K$130^2/($N$70/E130)/1000</f>
        <v>5.8333092391855299</v>
      </c>
      <c r="J130" s="14">
        <f t="shared" ref="J130:J138" si="26">1000*F130/3/$K$130</f>
        <v>216.42619590270587</v>
      </c>
      <c r="K130" s="35">
        <f>F142</f>
        <v>5773.5026918962585</v>
      </c>
      <c r="L130" s="39">
        <f t="shared" ref="L130:L138" si="27">($K$70*$L$43+$L$70*$L$44)*100*SQRT(3)*(D130+J130)/2*E130/$K130</f>
        <v>0.39711820126514258</v>
      </c>
      <c r="M130" s="35">
        <f t="shared" ref="M130:M138" si="28">K130*(1-L130/100)</f>
        <v>5750.5750618562051</v>
      </c>
      <c r="N130" s="165">
        <f>C123*$L$43+O131</f>
        <v>3638.3222166062656</v>
      </c>
      <c r="O130" s="165">
        <f t="shared" ref="O130:O137" si="29">N130+G130</f>
        <v>3645.7064583823544</v>
      </c>
      <c r="P130" s="165">
        <f>C123*$L$44+P131+H131-I131</f>
        <v>872.34785319135381</v>
      </c>
      <c r="Q130" s="165">
        <f t="shared" ref="Q130:Q137" si="30">P130+H130-I130</f>
        <v>872.30378950462193</v>
      </c>
    </row>
    <row r="131" spans="2:17" hidden="1" outlineLevel="1">
      <c r="B131" s="7" t="s">
        <v>110</v>
      </c>
      <c r="C131" s="14">
        <f>C124+F132</f>
        <v>3320.9077451478674</v>
      </c>
      <c r="D131" s="14">
        <f>1000*C131/3/$E$75</f>
        <v>191.73269806150344</v>
      </c>
      <c r="E131" s="25">
        <f t="shared" si="24"/>
        <v>0.42199999999999999</v>
      </c>
      <c r="F131" s="14">
        <f t="shared" si="25"/>
        <v>3326.2431659475883</v>
      </c>
      <c r="G131" s="165">
        <f t="shared" ref="G131:G138" si="31">(3*E131*$K$70*D131^2)/1000</f>
        <v>5.8174959028155824</v>
      </c>
      <c r="H131" s="165">
        <f t="shared" ref="H131:H138" si="32">+(3*E131*$L$70*D131^2)/1000</f>
        <v>4.5609167878074164</v>
      </c>
      <c r="I131" s="165">
        <f t="shared" ref="I131:I138" si="33">3*$K$130^2/($N$70/E131)/1000</f>
        <v>5.8333092391855299</v>
      </c>
      <c r="J131" s="14">
        <f t="shared" si="26"/>
        <v>192.04073872499927</v>
      </c>
      <c r="K131" s="35">
        <f>M130</f>
        <v>5750.5750618562051</v>
      </c>
      <c r="L131" s="39">
        <f t="shared" si="27"/>
        <v>0.35383203191361828</v>
      </c>
      <c r="M131" s="35">
        <f t="shared" si="28"/>
        <v>5730.2276852681216</v>
      </c>
      <c r="N131" s="165">
        <f>C124*$L$43+O132</f>
        <v>3229.7392483917765</v>
      </c>
      <c r="O131" s="165">
        <f t="shared" si="29"/>
        <v>3235.5567442945921</v>
      </c>
      <c r="P131" s="165">
        <f>C124*$L$44+P132+H132-I132</f>
        <v>772.6777032075438</v>
      </c>
      <c r="Q131" s="165">
        <f t="shared" si="30"/>
        <v>771.4053107561657</v>
      </c>
    </row>
    <row r="132" spans="2:17" hidden="1" outlineLevel="1">
      <c r="B132" s="7" t="s">
        <v>111</v>
      </c>
      <c r="C132" s="14">
        <f>C125+F135+F133</f>
        <v>2901.9391655136842</v>
      </c>
      <c r="D132" s="14">
        <f>1000*C132/3/$E$75</f>
        <v>167.54353583812431</v>
      </c>
      <c r="E132" s="25">
        <f t="shared" si="24"/>
        <v>0.42199999999999999</v>
      </c>
      <c r="F132" s="14">
        <f t="shared" si="25"/>
        <v>2905.6856087440806</v>
      </c>
      <c r="G132" s="165">
        <f t="shared" si="31"/>
        <v>4.4422098604805385</v>
      </c>
      <c r="H132" s="165">
        <f t="shared" si="32"/>
        <v>3.4826925306167427</v>
      </c>
      <c r="I132" s="165">
        <f t="shared" si="33"/>
        <v>5.8333092391855299</v>
      </c>
      <c r="J132" s="14">
        <f t="shared" si="26"/>
        <v>167.75983683888163</v>
      </c>
      <c r="K132" s="35">
        <f t="shared" ref="K132:K137" si="34">M131</f>
        <v>5730.2276852681216</v>
      </c>
      <c r="L132" s="39">
        <f t="shared" si="27"/>
        <v>0.3102412595478351</v>
      </c>
      <c r="M132" s="35">
        <f t="shared" si="28"/>
        <v>5712.4501547223872</v>
      </c>
      <c r="N132" s="165">
        <f>C125*$L$43+O133+O135</f>
        <v>2822.5315662196226</v>
      </c>
      <c r="O132" s="165">
        <f t="shared" si="29"/>
        <v>2826.9737760801031</v>
      </c>
      <c r="P132" s="165">
        <f>C125*$L$44+P133+H133-I133+P135+H135-I135</f>
        <v>674.08577748092443</v>
      </c>
      <c r="Q132" s="165">
        <f t="shared" si="30"/>
        <v>671.7351607723557</v>
      </c>
    </row>
    <row r="133" spans="2:17" hidden="1" outlineLevel="1">
      <c r="B133" s="31" t="s">
        <v>128</v>
      </c>
      <c r="C133" s="32">
        <f>C126+F134</f>
        <v>829.1697514022062</v>
      </c>
      <c r="D133" s="32">
        <f>1000*C133/3/$E$75</f>
        <v>47.872137917595872</v>
      </c>
      <c r="E133" s="33">
        <f t="shared" si="24"/>
        <v>0.42199999999999999</v>
      </c>
      <c r="F133" s="32">
        <f t="shared" si="25"/>
        <v>828.2086671778186</v>
      </c>
      <c r="G133" s="166">
        <f t="shared" si="31"/>
        <v>0.36266810642780895</v>
      </c>
      <c r="H133" s="166">
        <f t="shared" si="32"/>
        <v>0.28433179543940224</v>
      </c>
      <c r="I133" s="166">
        <f t="shared" si="33"/>
        <v>5.8333092391855299</v>
      </c>
      <c r="J133" s="17">
        <f t="shared" si="26"/>
        <v>47.816649694029465</v>
      </c>
      <c r="K133" s="46">
        <f t="shared" si="34"/>
        <v>5712.4501547223872</v>
      </c>
      <c r="L133" s="38">
        <f t="shared" si="27"/>
        <v>8.8812100188597365E-2</v>
      </c>
      <c r="M133" s="46">
        <f t="shared" si="28"/>
        <v>5707.3768077677514</v>
      </c>
      <c r="N133" s="166">
        <f>+C126*$L$43+O134</f>
        <v>805.62189059374691</v>
      </c>
      <c r="O133" s="166">
        <f t="shared" si="29"/>
        <v>805.98455870017472</v>
      </c>
      <c r="P133" s="166">
        <f>C126*$L$44+P134+H134-I134</f>
        <v>196.12307727198444</v>
      </c>
      <c r="Q133" s="166">
        <f t="shared" si="30"/>
        <v>190.57409982823833</v>
      </c>
    </row>
    <row r="134" spans="2:17" hidden="1" outlineLevel="1">
      <c r="B134" s="34" t="s">
        <v>129</v>
      </c>
      <c r="C134" s="43">
        <f>C127</f>
        <v>415.22213640378692</v>
      </c>
      <c r="D134" s="43">
        <f>1000*C134/3/$E$75</f>
        <v>23.972861222621784</v>
      </c>
      <c r="E134" s="44">
        <f t="shared" si="24"/>
        <v>0.42199999999999999</v>
      </c>
      <c r="F134" s="172">
        <f t="shared" si="25"/>
        <v>413.94761499841934</v>
      </c>
      <c r="G134" s="167">
        <f t="shared" si="31"/>
        <v>9.0945970400254914E-2</v>
      </c>
      <c r="H134" s="167">
        <f t="shared" si="32"/>
        <v>7.1301640793799859E-2</v>
      </c>
      <c r="I134" s="167">
        <f t="shared" si="33"/>
        <v>5.8333092391855299</v>
      </c>
      <c r="J134" s="14">
        <f t="shared" si="26"/>
        <v>23.899276694974098</v>
      </c>
      <c r="K134" s="35">
        <f t="shared" si="34"/>
        <v>5707.3768077677514</v>
      </c>
      <c r="L134" s="39">
        <f t="shared" si="27"/>
        <v>4.4471296263999108E-2</v>
      </c>
      <c r="M134" s="35">
        <f t="shared" si="28"/>
        <v>5704.8386633186656</v>
      </c>
      <c r="N134" s="167">
        <f>C127*$L$43</f>
        <v>402.76547231167331</v>
      </c>
      <c r="O134" s="167">
        <f t="shared" si="29"/>
        <v>402.85641828207355</v>
      </c>
      <c r="P134" s="167">
        <f t="shared" ref="P134" si="35">C134*$L$44</f>
        <v>100.94254243518809</v>
      </c>
      <c r="Q134" s="167">
        <f t="shared" si="30"/>
        <v>95.180534836796369</v>
      </c>
    </row>
    <row r="135" spans="2:17" hidden="1" outlineLevel="1">
      <c r="B135" s="7" t="s">
        <v>112</v>
      </c>
      <c r="C135" s="17">
        <f>F123+F136</f>
        <v>1658.2143642916303</v>
      </c>
      <c r="D135" s="17">
        <f>1000*C135/3/$K$130</f>
        <v>95.737050959787666</v>
      </c>
      <c r="E135" s="26">
        <f t="shared" si="24"/>
        <v>0.42199999999999999</v>
      </c>
      <c r="F135" s="14">
        <f t="shared" si="25"/>
        <v>1658.5083619320787</v>
      </c>
      <c r="G135" s="165">
        <f t="shared" si="31"/>
        <v>1.4504534981149821</v>
      </c>
      <c r="H135" s="165">
        <f t="shared" si="32"/>
        <v>1.137155542522146</v>
      </c>
      <c r="I135" s="165">
        <f t="shared" si="33"/>
        <v>5.8333092391855299</v>
      </c>
      <c r="J135" s="17">
        <f t="shared" si="26"/>
        <v>95.754024921473089</v>
      </c>
      <c r="K135" s="46">
        <f>M132</f>
        <v>5712.4501547223872</v>
      </c>
      <c r="L135" s="38">
        <f t="shared" si="27"/>
        <v>0.17772954429535132</v>
      </c>
      <c r="M135" s="46">
        <f t="shared" si="28"/>
        <v>5702.2974430943004</v>
      </c>
      <c r="N135" s="165">
        <f>F123*$L$43+O136</f>
        <v>1612.3310817096599</v>
      </c>
      <c r="O135" s="165">
        <f t="shared" si="29"/>
        <v>1613.7815352077748</v>
      </c>
      <c r="P135" s="165">
        <f>F123*$L$44+P136+H136-I136</f>
        <v>387.26528891416143</v>
      </c>
      <c r="Q135" s="165">
        <f t="shared" si="30"/>
        <v>382.569135217498</v>
      </c>
    </row>
    <row r="136" spans="2:17" hidden="1" outlineLevel="1">
      <c r="B136" s="7" t="s">
        <v>113</v>
      </c>
      <c r="C136" s="14">
        <f>F124+F137</f>
        <v>1243.4308035816055</v>
      </c>
      <c r="D136" s="14">
        <f>1000*C136/3/$K$130</f>
        <v>71.789510916651253</v>
      </c>
      <c r="E136" s="25">
        <f t="shared" si="24"/>
        <v>0.42199999999999999</v>
      </c>
      <c r="F136" s="14">
        <f t="shared" si="25"/>
        <v>1242.9922278878435</v>
      </c>
      <c r="G136" s="165">
        <f t="shared" si="31"/>
        <v>0.81557838613842726</v>
      </c>
      <c r="H136" s="165">
        <f t="shared" si="32"/>
        <v>0.63941345473252709</v>
      </c>
      <c r="I136" s="165">
        <f t="shared" si="33"/>
        <v>5.8333092391855299</v>
      </c>
      <c r="J136" s="14">
        <f t="shared" si="26"/>
        <v>71.764189737165907</v>
      </c>
      <c r="K136" s="35">
        <f t="shared" si="34"/>
        <v>5702.2974430943004</v>
      </c>
      <c r="L136" s="39">
        <f t="shared" si="27"/>
        <v>0.13347441837716176</v>
      </c>
      <c r="M136" s="35">
        <f t="shared" si="28"/>
        <v>5694.6863347479939</v>
      </c>
      <c r="N136" s="165">
        <f>F124*$L$43+O137</f>
        <v>1208.750031011848</v>
      </c>
      <c r="O136" s="165">
        <f t="shared" si="29"/>
        <v>1209.5656093979865</v>
      </c>
      <c r="P136" s="165">
        <f>F124*$L$44+P137+H137-I137</f>
        <v>291.51664226342638</v>
      </c>
      <c r="Q136" s="165">
        <f t="shared" si="30"/>
        <v>286.32274647897333</v>
      </c>
    </row>
    <row r="137" spans="2:17" hidden="1" outlineLevel="1">
      <c r="B137" s="7" t="s">
        <v>114</v>
      </c>
      <c r="C137" s="14">
        <f>F125+F138</f>
        <v>829.1697514022062</v>
      </c>
      <c r="D137" s="14">
        <f>1000*C137/3/$K$130</f>
        <v>47.872137917595872</v>
      </c>
      <c r="E137" s="25">
        <f t="shared" si="24"/>
        <v>0.42199999999999999</v>
      </c>
      <c r="F137" s="14">
        <f t="shared" si="25"/>
        <v>828.2086671778186</v>
      </c>
      <c r="G137" s="165">
        <f t="shared" si="31"/>
        <v>0.36266810642780895</v>
      </c>
      <c r="H137" s="165">
        <f t="shared" si="32"/>
        <v>0.28433179543940224</v>
      </c>
      <c r="I137" s="165">
        <f t="shared" si="33"/>
        <v>5.8333092391855299</v>
      </c>
      <c r="J137" s="14">
        <f t="shared" si="26"/>
        <v>47.816649694029465</v>
      </c>
      <c r="K137" s="35">
        <f t="shared" si="34"/>
        <v>5694.6863347479939</v>
      </c>
      <c r="L137" s="39">
        <f t="shared" si="27"/>
        <v>8.9089137775315977E-2</v>
      </c>
      <c r="M137" s="35">
        <f t="shared" si="28"/>
        <v>5689.6129877933581</v>
      </c>
      <c r="N137" s="165">
        <f>F125*$L$43+O138</f>
        <v>805.62189059374691</v>
      </c>
      <c r="O137" s="165">
        <f t="shared" si="29"/>
        <v>805.98455870017472</v>
      </c>
      <c r="P137" s="165">
        <f>F125*$L$44+P138+H138-I138</f>
        <v>196.12307727198444</v>
      </c>
      <c r="Q137" s="165">
        <f t="shared" si="30"/>
        <v>190.57409982823833</v>
      </c>
    </row>
    <row r="138" spans="2:17" hidden="1" outlineLevel="1">
      <c r="B138" s="7" t="s">
        <v>115</v>
      </c>
      <c r="C138" s="14">
        <f>F126</f>
        <v>415.22213640378692</v>
      </c>
      <c r="D138" s="14">
        <f>1000*C138/3/$K$130</f>
        <v>23.972861222621784</v>
      </c>
      <c r="E138" s="25">
        <f t="shared" si="24"/>
        <v>0.42199999999999999</v>
      </c>
      <c r="F138" s="14">
        <f>IF(D138&lt;0,-SQRT((N138+G138)^2+(P138+H138-I138)^2),SQRT((N138+G138)^2+(P138+H138-I138)^2))</f>
        <v>413.94761499841934</v>
      </c>
      <c r="G138" s="165">
        <f t="shared" si="31"/>
        <v>9.0945970400254914E-2</v>
      </c>
      <c r="H138" s="165">
        <f t="shared" si="32"/>
        <v>7.1301640793799859E-2</v>
      </c>
      <c r="I138" s="165">
        <f t="shared" si="33"/>
        <v>5.8333092391855299</v>
      </c>
      <c r="J138" s="14">
        <f t="shared" si="26"/>
        <v>23.899276694974098</v>
      </c>
      <c r="K138" s="35">
        <f>M137</f>
        <v>5689.6129877933581</v>
      </c>
      <c r="L138" s="39">
        <f t="shared" si="27"/>
        <v>4.4610142280864649E-2</v>
      </c>
      <c r="M138" s="35">
        <f t="shared" si="28"/>
        <v>5687.0748433442732</v>
      </c>
      <c r="N138" s="165">
        <f>C138*$L$43</f>
        <v>402.76547231167331</v>
      </c>
      <c r="O138" s="165">
        <f>N138+G138</f>
        <v>402.85641828207355</v>
      </c>
      <c r="P138" s="165">
        <f>C138*$L$44</f>
        <v>100.94254243518809</v>
      </c>
      <c r="Q138" s="165">
        <f>P138+H138-I138</f>
        <v>95.180534836796369</v>
      </c>
    </row>
    <row r="139" spans="2:17" hidden="1" outlineLevel="1">
      <c r="B139" s="24" t="s">
        <v>135</v>
      </c>
      <c r="C139" s="17">
        <f>C130</f>
        <v>3741.4653023513752</v>
      </c>
      <c r="D139" s="45" t="s">
        <v>117</v>
      </c>
      <c r="E139" s="26">
        <f>SUM(E130:E138)</f>
        <v>3.7980000000000005</v>
      </c>
      <c r="F139" s="17">
        <f>F130</f>
        <v>3748.6116739234185</v>
      </c>
      <c r="G139" s="166">
        <f>SUM(G130:G138)</f>
        <v>20.817207577294518</v>
      </c>
      <c r="H139" s="166">
        <f>SUM(H130:H138)</f>
        <v>16.320690740598902</v>
      </c>
      <c r="I139" s="166">
        <f>SUM(I130:I138)</f>
        <v>52.499783152669778</v>
      </c>
      <c r="J139" s="17">
        <f>J130</f>
        <v>216.42619590270587</v>
      </c>
      <c r="K139" s="46">
        <f>K130</f>
        <v>5773.5026918962585</v>
      </c>
      <c r="L139" s="38">
        <f>SUM(L130:L138)</f>
        <v>1.6393781319078859</v>
      </c>
      <c r="M139" s="46">
        <f>M138</f>
        <v>5687.0748433442732</v>
      </c>
      <c r="N139" s="166">
        <f>N130</f>
        <v>3638.3222166062656</v>
      </c>
      <c r="O139" s="166">
        <f>O130</f>
        <v>3645.7064583823544</v>
      </c>
      <c r="P139" s="166">
        <f>P130</f>
        <v>872.34785319135381</v>
      </c>
      <c r="Q139" s="166">
        <f>Q130</f>
        <v>872.30378950462193</v>
      </c>
    </row>
    <row r="140" spans="2:17" hidden="1" outlineLevel="1"/>
    <row r="141" spans="2:17" hidden="1" outlineLevel="1">
      <c r="B141" s="23" t="s">
        <v>153</v>
      </c>
      <c r="C141" s="5"/>
      <c r="D141" s="56">
        <f>F139</f>
        <v>3748.6116739234185</v>
      </c>
      <c r="E141" s="23" t="s">
        <v>150</v>
      </c>
      <c r="F141" s="35">
        <f>$E$74</f>
        <v>10000</v>
      </c>
      <c r="G141" t="s">
        <v>100</v>
      </c>
      <c r="H141" t="s">
        <v>157</v>
      </c>
    </row>
    <row r="142" spans="2:17" ht="17" hidden="1" outlineLevel="1">
      <c r="C142" s="29" t="s">
        <v>91</v>
      </c>
      <c r="D142" s="56">
        <f>1000*D141/3/F142</f>
        <v>216.42619590270587</v>
      </c>
      <c r="E142" t="s">
        <v>155</v>
      </c>
      <c r="F142" s="35">
        <f>$E$75</f>
        <v>5773.5026918962585</v>
      </c>
      <c r="G142" t="s">
        <v>100</v>
      </c>
      <c r="H142" t="s">
        <v>158</v>
      </c>
    </row>
    <row r="143" spans="2:17" collapsed="1"/>
    <row r="144" spans="2:17">
      <c r="C144" s="42" t="s">
        <v>172</v>
      </c>
    </row>
    <row r="145" spans="2:145" hidden="1" outlineLevel="1"/>
    <row r="146" spans="2:145" hidden="1" outlineLevel="1">
      <c r="C146" s="5" t="s">
        <v>170</v>
      </c>
      <c r="E146" s="6"/>
    </row>
    <row r="147" spans="2:145" hidden="1" outlineLevel="1">
      <c r="E147" s="6"/>
      <c r="G147" s="5" t="s">
        <v>175</v>
      </c>
    </row>
    <row r="148" spans="2:145" hidden="1" outlineLevel="1">
      <c r="C148" s="36" t="s">
        <v>29</v>
      </c>
      <c r="D148" t="s">
        <v>173</v>
      </c>
      <c r="G148" s="29" t="s">
        <v>146</v>
      </c>
      <c r="H148" s="28">
        <f>SQRT(3)*H149</f>
        <v>398.41152719493948</v>
      </c>
      <c r="I148" t="s">
        <v>100</v>
      </c>
      <c r="S148" s="36" t="s">
        <v>30</v>
      </c>
      <c r="T148" t="s">
        <v>173</v>
      </c>
      <c r="W148" s="29" t="s">
        <v>146</v>
      </c>
      <c r="X148" s="47">
        <f>SQRT(3)*X149</f>
        <v>397.0018195928875</v>
      </c>
      <c r="Y148" t="s">
        <v>100</v>
      </c>
      <c r="AI148" s="36" t="s">
        <v>31</v>
      </c>
      <c r="AJ148" t="s">
        <v>173</v>
      </c>
      <c r="AM148" s="29" t="s">
        <v>146</v>
      </c>
      <c r="AN148" s="28">
        <f>SQRT(3)*AN149</f>
        <v>395.77015614735467</v>
      </c>
      <c r="AO148" t="s">
        <v>100</v>
      </c>
      <c r="AY148" s="36" t="s">
        <v>32</v>
      </c>
      <c r="AZ148" t="s">
        <v>173</v>
      </c>
      <c r="BC148" s="29" t="s">
        <v>146</v>
      </c>
      <c r="BD148" s="28">
        <f>SQRT(3)*BD149</f>
        <v>395.41866435976056</v>
      </c>
      <c r="BE148" t="s">
        <v>100</v>
      </c>
      <c r="BO148" s="36" t="s">
        <v>33</v>
      </c>
      <c r="BP148" t="s">
        <v>173</v>
      </c>
      <c r="BS148" s="29" t="s">
        <v>146</v>
      </c>
      <c r="BT148" s="28">
        <f>SQRT(3)*BT149</f>
        <v>395.24281655404997</v>
      </c>
      <c r="BU148" t="s">
        <v>100</v>
      </c>
      <c r="CE148" s="36" t="s">
        <v>34</v>
      </c>
      <c r="CF148" t="s">
        <v>173</v>
      </c>
      <c r="CI148" s="29" t="s">
        <v>146</v>
      </c>
      <c r="CJ148" s="28">
        <f>SQRT(3)*CJ149</f>
        <v>395.06675565237703</v>
      </c>
      <c r="CK148" t="s">
        <v>100</v>
      </c>
      <c r="CU148" s="36" t="s">
        <v>35</v>
      </c>
      <c r="CV148" t="s">
        <v>173</v>
      </c>
      <c r="CY148" s="29" t="s">
        <v>146</v>
      </c>
      <c r="CZ148" s="28">
        <f>SQRT(3)*CZ149</f>
        <v>394.53944259806849</v>
      </c>
      <c r="DA148" t="s">
        <v>100</v>
      </c>
      <c r="DK148" s="36" t="s">
        <v>36</v>
      </c>
      <c r="DL148" t="s">
        <v>173</v>
      </c>
      <c r="DO148" s="29" t="s">
        <v>146</v>
      </c>
      <c r="DP148" s="28">
        <f>SQRT(3)*DP149</f>
        <v>394.18795081047426</v>
      </c>
      <c r="DQ148" t="s">
        <v>100</v>
      </c>
      <c r="EA148" s="36" t="s">
        <v>37</v>
      </c>
      <c r="EB148" t="s">
        <v>173</v>
      </c>
      <c r="EE148" s="29" t="s">
        <v>146</v>
      </c>
      <c r="EF148" s="28">
        <f>SQRT(3)*EF149</f>
        <v>394.01210300476373</v>
      </c>
      <c r="EG148" t="s">
        <v>100</v>
      </c>
    </row>
    <row r="149" spans="2:145" ht="17" hidden="1" outlineLevel="1">
      <c r="C149" s="36"/>
      <c r="D149" s="4">
        <f>$E$74/$M$74</f>
        <v>25</v>
      </c>
      <c r="E149" t="s">
        <v>174</v>
      </c>
      <c r="G149" s="29" t="s">
        <v>160</v>
      </c>
      <c r="H149" s="28">
        <f>1000*M130/D149/1000</f>
        <v>230.02300247424824</v>
      </c>
      <c r="I149" t="s">
        <v>100</v>
      </c>
      <c r="S149" s="36"/>
      <c r="T149" s="4">
        <f>$E$74/$M$74</f>
        <v>25</v>
      </c>
      <c r="U149" t="s">
        <v>174</v>
      </c>
      <c r="W149" s="29" t="s">
        <v>160</v>
      </c>
      <c r="X149" s="47">
        <f>1000*M131/T149/1000</f>
        <v>229.20910741072487</v>
      </c>
      <c r="Y149" t="s">
        <v>100</v>
      </c>
      <c r="AI149" s="36"/>
      <c r="AJ149" s="4">
        <f>$E$74/$M$74</f>
        <v>25</v>
      </c>
      <c r="AK149" t="s">
        <v>174</v>
      </c>
      <c r="AM149" s="29" t="s">
        <v>160</v>
      </c>
      <c r="AN149" s="28">
        <f>1000*M132/AJ149/1000</f>
        <v>228.49800618889546</v>
      </c>
      <c r="AO149" t="s">
        <v>100</v>
      </c>
      <c r="AY149" s="36"/>
      <c r="AZ149" s="4">
        <f>$E$74/$M$74</f>
        <v>25</v>
      </c>
      <c r="BA149" t="s">
        <v>174</v>
      </c>
      <c r="BC149" s="29" t="s">
        <v>160</v>
      </c>
      <c r="BD149" s="28">
        <f>1000*M133/AZ149/1000</f>
        <v>228.29507231071005</v>
      </c>
      <c r="BE149" t="s">
        <v>100</v>
      </c>
      <c r="BO149" s="36"/>
      <c r="BP149" s="4">
        <f>$E$74/$M$74</f>
        <v>25</v>
      </c>
      <c r="BQ149" t="s">
        <v>174</v>
      </c>
      <c r="BS149" s="29" t="s">
        <v>160</v>
      </c>
      <c r="BT149" s="28">
        <f>1000*M134/BP149/1000</f>
        <v>228.19354653274664</v>
      </c>
      <c r="BU149" t="s">
        <v>100</v>
      </c>
      <c r="CE149" s="36"/>
      <c r="CF149" s="4">
        <f>$E$74/$M$74</f>
        <v>25</v>
      </c>
      <c r="CG149" t="s">
        <v>174</v>
      </c>
      <c r="CI149" s="29" t="s">
        <v>160</v>
      </c>
      <c r="CJ149" s="28">
        <f>1000*M135/CF149/1000</f>
        <v>228.09189772377201</v>
      </c>
      <c r="CK149" t="s">
        <v>100</v>
      </c>
      <c r="CU149" s="36"/>
      <c r="CV149" s="4">
        <f>$E$74/$M$74</f>
        <v>25</v>
      </c>
      <c r="CW149" t="s">
        <v>174</v>
      </c>
      <c r="CY149" s="29" t="s">
        <v>160</v>
      </c>
      <c r="CZ149" s="28">
        <f>1000*M136/CV149/1000</f>
        <v>227.78745338991976</v>
      </c>
      <c r="DA149" t="s">
        <v>100</v>
      </c>
      <c r="DK149" s="36"/>
      <c r="DL149" s="4">
        <f>$E$74/$M$74</f>
        <v>25</v>
      </c>
      <c r="DM149" t="s">
        <v>174</v>
      </c>
      <c r="DO149" s="29" t="s">
        <v>160</v>
      </c>
      <c r="DP149" s="28">
        <f>1000*M137/DL149/1000</f>
        <v>227.5845195117343</v>
      </c>
      <c r="DQ149" t="s">
        <v>100</v>
      </c>
      <c r="EA149" s="36"/>
      <c r="EB149" s="4">
        <f>$E$74/$M$74</f>
        <v>25</v>
      </c>
      <c r="EC149" t="s">
        <v>174</v>
      </c>
      <c r="EE149" s="29" t="s">
        <v>160</v>
      </c>
      <c r="EF149" s="28">
        <f>1000*M138/EB149/1000</f>
        <v>227.48299373377091</v>
      </c>
      <c r="EG149" t="s">
        <v>100</v>
      </c>
    </row>
    <row r="150" spans="2:145" hidden="1" outlineLevel="1">
      <c r="E150" s="6"/>
      <c r="U150" s="6"/>
      <c r="AK150" s="6"/>
      <c r="BB150" s="6"/>
      <c r="BS150" s="6"/>
      <c r="CJ150" s="6"/>
      <c r="DA150" s="6"/>
      <c r="DR150" s="6"/>
      <c r="EI150" s="6"/>
    </row>
    <row r="151" spans="2:145" ht="17" hidden="1" outlineLevel="1">
      <c r="C151" s="29" t="s">
        <v>88</v>
      </c>
      <c r="D151" s="29" t="s">
        <v>89</v>
      </c>
      <c r="E151" s="29" t="s">
        <v>90</v>
      </c>
      <c r="F151" s="29" t="s">
        <v>162</v>
      </c>
      <c r="G151" t="s">
        <v>163</v>
      </c>
      <c r="H151" s="15" t="s">
        <v>164</v>
      </c>
      <c r="I151" s="29" t="s">
        <v>159</v>
      </c>
      <c r="J151" s="29" t="s">
        <v>106</v>
      </c>
      <c r="K151" s="104" t="s">
        <v>165</v>
      </c>
      <c r="L151" s="104" t="s">
        <v>166</v>
      </c>
      <c r="M151" s="15" t="s">
        <v>167</v>
      </c>
      <c r="N151" s="29" t="s">
        <v>161</v>
      </c>
      <c r="O151" s="29" t="s">
        <v>168</v>
      </c>
      <c r="P151" s="29" t="s">
        <v>105</v>
      </c>
      <c r="Q151" s="29" t="s">
        <v>169</v>
      </c>
      <c r="S151" s="29" t="s">
        <v>88</v>
      </c>
      <c r="T151" s="29" t="s">
        <v>89</v>
      </c>
      <c r="U151" s="29" t="s">
        <v>90</v>
      </c>
      <c r="V151" s="29" t="s">
        <v>162</v>
      </c>
      <c r="W151" t="s">
        <v>163</v>
      </c>
      <c r="X151" s="15" t="s">
        <v>164</v>
      </c>
      <c r="Y151" s="29" t="s">
        <v>159</v>
      </c>
      <c r="Z151" s="29" t="s">
        <v>106</v>
      </c>
      <c r="AA151" s="104" t="s">
        <v>165</v>
      </c>
      <c r="AB151" s="104" t="s">
        <v>166</v>
      </c>
      <c r="AC151" s="15" t="s">
        <v>167</v>
      </c>
      <c r="AD151" s="29" t="s">
        <v>161</v>
      </c>
      <c r="AE151" s="29" t="s">
        <v>168</v>
      </c>
      <c r="AF151" s="29" t="s">
        <v>105</v>
      </c>
      <c r="AG151" s="29" t="s">
        <v>169</v>
      </c>
      <c r="AI151" s="29" t="s">
        <v>88</v>
      </c>
      <c r="AJ151" s="29" t="s">
        <v>89</v>
      </c>
      <c r="AK151" s="29" t="s">
        <v>90</v>
      </c>
      <c r="AL151" s="29" t="s">
        <v>162</v>
      </c>
      <c r="AM151" t="s">
        <v>163</v>
      </c>
      <c r="AN151" s="15" t="s">
        <v>164</v>
      </c>
      <c r="AO151" s="29" t="s">
        <v>159</v>
      </c>
      <c r="AP151" s="29" t="s">
        <v>106</v>
      </c>
      <c r="AQ151" s="104" t="s">
        <v>165</v>
      </c>
      <c r="AR151" s="104" t="s">
        <v>166</v>
      </c>
      <c r="AS151" s="15" t="s">
        <v>167</v>
      </c>
      <c r="AT151" s="29" t="s">
        <v>161</v>
      </c>
      <c r="AU151" s="29" t="s">
        <v>168</v>
      </c>
      <c r="AV151" s="29" t="s">
        <v>105</v>
      </c>
      <c r="AW151" s="29" t="s">
        <v>169</v>
      </c>
      <c r="AY151" s="29" t="s">
        <v>88</v>
      </c>
      <c r="AZ151" s="29" t="s">
        <v>89</v>
      </c>
      <c r="BA151" s="29" t="s">
        <v>90</v>
      </c>
      <c r="BB151" s="29" t="s">
        <v>162</v>
      </c>
      <c r="BC151" t="s">
        <v>163</v>
      </c>
      <c r="BD151" s="15" t="s">
        <v>164</v>
      </c>
      <c r="BE151" s="29" t="s">
        <v>159</v>
      </c>
      <c r="BF151" s="29" t="s">
        <v>106</v>
      </c>
      <c r="BG151" s="163" t="s">
        <v>165</v>
      </c>
      <c r="BH151" s="163" t="s">
        <v>166</v>
      </c>
      <c r="BI151" s="15" t="s">
        <v>167</v>
      </c>
      <c r="BJ151" s="29" t="s">
        <v>161</v>
      </c>
      <c r="BK151" s="29" t="s">
        <v>168</v>
      </c>
      <c r="BL151" s="29" t="s">
        <v>105</v>
      </c>
      <c r="BM151" s="29" t="s">
        <v>169</v>
      </c>
      <c r="BO151" s="29" t="s">
        <v>88</v>
      </c>
      <c r="BP151" s="29" t="s">
        <v>89</v>
      </c>
      <c r="BQ151" s="29" t="s">
        <v>90</v>
      </c>
      <c r="BR151" s="29" t="s">
        <v>162</v>
      </c>
      <c r="BS151" t="s">
        <v>163</v>
      </c>
      <c r="BT151" s="15" t="s">
        <v>164</v>
      </c>
      <c r="BU151" s="29" t="s">
        <v>159</v>
      </c>
      <c r="BV151" s="29" t="s">
        <v>106</v>
      </c>
      <c r="BW151" s="163" t="s">
        <v>165</v>
      </c>
      <c r="BX151" s="163" t="s">
        <v>166</v>
      </c>
      <c r="BY151" s="15" t="s">
        <v>167</v>
      </c>
      <c r="BZ151" s="29" t="s">
        <v>161</v>
      </c>
      <c r="CA151" s="29" t="s">
        <v>168</v>
      </c>
      <c r="CB151" s="29" t="s">
        <v>105</v>
      </c>
      <c r="CC151" s="29" t="s">
        <v>169</v>
      </c>
      <c r="CE151" s="29" t="s">
        <v>88</v>
      </c>
      <c r="CF151" s="29" t="s">
        <v>89</v>
      </c>
      <c r="CG151" s="29" t="s">
        <v>90</v>
      </c>
      <c r="CH151" s="29" t="s">
        <v>162</v>
      </c>
      <c r="CI151" t="s">
        <v>163</v>
      </c>
      <c r="CJ151" s="15" t="s">
        <v>164</v>
      </c>
      <c r="CK151" s="29" t="s">
        <v>159</v>
      </c>
      <c r="CL151" s="29" t="s">
        <v>106</v>
      </c>
      <c r="CM151" s="163" t="s">
        <v>165</v>
      </c>
      <c r="CN151" s="163" t="s">
        <v>166</v>
      </c>
      <c r="CO151" s="15" t="s">
        <v>167</v>
      </c>
      <c r="CP151" s="29" t="s">
        <v>161</v>
      </c>
      <c r="CQ151" s="29" t="s">
        <v>168</v>
      </c>
      <c r="CR151" s="29" t="s">
        <v>105</v>
      </c>
      <c r="CS151" s="29" t="s">
        <v>169</v>
      </c>
      <c r="CU151" s="29" t="s">
        <v>88</v>
      </c>
      <c r="CV151" s="29" t="s">
        <v>89</v>
      </c>
      <c r="CW151" s="29" t="s">
        <v>90</v>
      </c>
      <c r="CX151" s="29" t="s">
        <v>162</v>
      </c>
      <c r="CY151" t="s">
        <v>163</v>
      </c>
      <c r="CZ151" s="15" t="s">
        <v>164</v>
      </c>
      <c r="DA151" s="29" t="s">
        <v>159</v>
      </c>
      <c r="DB151" s="29" t="s">
        <v>106</v>
      </c>
      <c r="DC151" s="163" t="s">
        <v>165</v>
      </c>
      <c r="DD151" s="163" t="s">
        <v>166</v>
      </c>
      <c r="DE151" s="15" t="s">
        <v>167</v>
      </c>
      <c r="DF151" s="29" t="s">
        <v>161</v>
      </c>
      <c r="DG151" s="29" t="s">
        <v>168</v>
      </c>
      <c r="DH151" s="29" t="s">
        <v>105</v>
      </c>
      <c r="DI151" s="29" t="s">
        <v>169</v>
      </c>
      <c r="DK151" s="29" t="s">
        <v>88</v>
      </c>
      <c r="DL151" s="29" t="s">
        <v>89</v>
      </c>
      <c r="DM151" s="29" t="s">
        <v>90</v>
      </c>
      <c r="DN151" s="29" t="s">
        <v>162</v>
      </c>
      <c r="DO151" t="s">
        <v>163</v>
      </c>
      <c r="DP151" s="15" t="s">
        <v>164</v>
      </c>
      <c r="DQ151" s="29" t="s">
        <v>159</v>
      </c>
      <c r="DR151" s="29" t="s">
        <v>106</v>
      </c>
      <c r="DS151" s="163" t="s">
        <v>165</v>
      </c>
      <c r="DT151" s="163" t="s">
        <v>166</v>
      </c>
      <c r="DU151" s="15" t="s">
        <v>167</v>
      </c>
      <c r="DV151" s="29" t="s">
        <v>161</v>
      </c>
      <c r="DW151" s="29" t="s">
        <v>168</v>
      </c>
      <c r="DX151" s="29" t="s">
        <v>105</v>
      </c>
      <c r="DY151" s="29" t="s">
        <v>169</v>
      </c>
      <c r="EA151" s="29" t="s">
        <v>88</v>
      </c>
      <c r="EB151" s="29" t="s">
        <v>89</v>
      </c>
      <c r="EC151" s="29" t="s">
        <v>90</v>
      </c>
      <c r="ED151" s="29" t="s">
        <v>162</v>
      </c>
      <c r="EE151" t="s">
        <v>163</v>
      </c>
      <c r="EF151" s="15" t="s">
        <v>164</v>
      </c>
      <c r="EG151" s="29" t="s">
        <v>159</v>
      </c>
      <c r="EH151" s="29" t="s">
        <v>106</v>
      </c>
      <c r="EI151" s="163" t="s">
        <v>165</v>
      </c>
      <c r="EJ151" s="163" t="s">
        <v>166</v>
      </c>
      <c r="EK151" s="15" t="s">
        <v>167</v>
      </c>
      <c r="EL151" s="29" t="s">
        <v>161</v>
      </c>
      <c r="EM151" s="29" t="s">
        <v>168</v>
      </c>
      <c r="EN151" s="29" t="s">
        <v>105</v>
      </c>
      <c r="EO151" s="29" t="s">
        <v>169</v>
      </c>
    </row>
    <row r="152" spans="2:145" hidden="1" outlineLevel="1">
      <c r="B152" t="s">
        <v>18</v>
      </c>
      <c r="C152" s="14">
        <f>$C$90</f>
        <v>19.099999999999998</v>
      </c>
      <c r="D152" s="14">
        <f>C152*$L$45</f>
        <v>4.786911225151246</v>
      </c>
      <c r="E152" s="14">
        <f>C152/$L$43</f>
        <v>19.690721649484534</v>
      </c>
      <c r="F152" s="14">
        <f t="shared" ref="F152:G155" si="36">C152+K153</f>
        <v>95.727604432964441</v>
      </c>
      <c r="G152" s="14">
        <f t="shared" si="36"/>
        <v>24.068549058065944</v>
      </c>
      <c r="H152" s="14">
        <f t="shared" ref="H152:H157" si="37">F152/$L$43</f>
        <v>98.688251992746842</v>
      </c>
      <c r="I152" s="19">
        <f>1000*H152/3/O152</f>
        <v>143.01214940999259</v>
      </c>
      <c r="J152" s="21">
        <f>$AA$17/1000</f>
        <v>2.5000000000000001E-2</v>
      </c>
      <c r="K152" s="14">
        <f>(3*J152*$K$71*I152^2)/1000+F152</f>
        <v>95.917812449337902</v>
      </c>
      <c r="L152" s="14">
        <f>(3*J152*$L$71*I152^2)/1000+G152</f>
        <v>24.180526358027734</v>
      </c>
      <c r="M152" s="14">
        <f t="shared" ref="M152:M156" si="38">IF(I152&lt;0,-SQRT(K152^2+L152^2),SQRT(K152^2+L152^2))</f>
        <v>98.918777792781256</v>
      </c>
      <c r="N152" s="19">
        <f>1000*M152/3/O152</f>
        <v>143.34621136257232</v>
      </c>
      <c r="O152" s="40">
        <f>H$149</f>
        <v>230.02300247424824</v>
      </c>
      <c r="P152" s="14">
        <f>($K$71*$L$43+$L$71*$L$44)*100*SQRT(3)*(I152+N152)/2*J152/(O152*SQRT(3))</f>
        <v>0.21478877842280006</v>
      </c>
      <c r="Q152" s="19">
        <f>O152*(1-P152/100)</f>
        <v>229.52893887714237</v>
      </c>
      <c r="R152" t="s">
        <v>18</v>
      </c>
      <c r="S152" s="14">
        <f>$C$90</f>
        <v>19.099999999999998</v>
      </c>
      <c r="T152" s="14">
        <f>S152*$L$45</f>
        <v>4.786911225151246</v>
      </c>
      <c r="U152" s="19">
        <f>S152/$L$43</f>
        <v>19.690721649484534</v>
      </c>
      <c r="V152" s="19">
        <f t="shared" ref="V152:W155" si="39">S152+AA153</f>
        <v>95.729226846105007</v>
      </c>
      <c r="W152" s="19">
        <f t="shared" si="39"/>
        <v>24.069504188382563</v>
      </c>
      <c r="X152" s="19">
        <f t="shared" ref="X152:X157" si="40">V152/$L$43</f>
        <v>98.689924583613418</v>
      </c>
      <c r="Y152" s="19">
        <f>1000*X152/3/AE152</f>
        <v>143.52240144159248</v>
      </c>
      <c r="Z152" s="21">
        <f>$AA$17/1000</f>
        <v>2.5000000000000001E-2</v>
      </c>
      <c r="AA152" s="14">
        <f>(3*Z152*$K$71*Y152^2)/1000+V152</f>
        <v>95.920794567459737</v>
      </c>
      <c r="AB152" s="14">
        <f>(3*Z152*$L$71*Y152^2)/1000+W152</f>
        <v>24.182281959825264</v>
      </c>
      <c r="AC152" s="14">
        <f t="shared" ref="AC152:AC156" si="41">IF(Y152&lt;0,-SQRT(AA152^2+AB152^2),SQRT(AA152^2+AB152^2))</f>
        <v>98.922098599035508</v>
      </c>
      <c r="AD152" s="19">
        <f>1000*AC152/3/AE152</f>
        <v>143.86004656986981</v>
      </c>
      <c r="AE152" s="40">
        <f>X$149</f>
        <v>229.20910741072487</v>
      </c>
      <c r="AF152" s="14">
        <f>($K$71*$L$43+$L$71*$L$44)*100*SQRT(3)*(Y152+AD152)/2*Z152/(AE152*SQRT(3))</f>
        <v>0.21632233311162563</v>
      </c>
      <c r="AG152" s="19">
        <f>AE152*(1-AF152/100)</f>
        <v>228.71327692186964</v>
      </c>
      <c r="AH152" t="s">
        <v>18</v>
      </c>
      <c r="AI152" s="14">
        <f>$C$90</f>
        <v>19.099999999999998</v>
      </c>
      <c r="AJ152" s="14">
        <f>AI152*$L$45</f>
        <v>4.786911225151246</v>
      </c>
      <c r="AK152" s="14">
        <f>AI152/$L$43</f>
        <v>19.690721649484534</v>
      </c>
      <c r="AL152" s="14">
        <f t="shared" ref="AL152:AM155" si="42">AI152+AQ153</f>
        <v>95.73065860145077</v>
      </c>
      <c r="AM152" s="14">
        <f t="shared" si="42"/>
        <v>24.070347076610322</v>
      </c>
      <c r="AN152" s="14">
        <f t="shared" ref="AN152:AN157" si="43">AL152/$L$43</f>
        <v>98.691400620052349</v>
      </c>
      <c r="AO152" s="19">
        <f>1000*AN152/3/AU152</f>
        <v>143.97120608930803</v>
      </c>
      <c r="AP152" s="21">
        <f>$AA$17/1000</f>
        <v>2.5000000000000001E-2</v>
      </c>
      <c r="AQ152" s="14">
        <f>(3*AP152*$K$71*AO152^2)/1000+AL152</f>
        <v>95.92342628755091</v>
      </c>
      <c r="AR152" s="14">
        <f>(3*AP152*$L$71*AO152^2)/1000+AM152</f>
        <v>24.183831278911207</v>
      </c>
      <c r="AS152" s="14">
        <f t="shared" ref="AS152:AS156" si="44">IF(AO152&lt;0,-SQRT(AQ152^2+AR152^2),SQRT(AQ152^2+AR152^2))</f>
        <v>98.925029219455169</v>
      </c>
      <c r="AT152" s="19">
        <f>1000*AS152/3/AU152</f>
        <v>144.3120239419442</v>
      </c>
      <c r="AU152" s="40">
        <f>AN$149</f>
        <v>228.49800618889546</v>
      </c>
      <c r="AV152" s="14">
        <f>($K$71*$L$43+$L$71*$L$44)*100*SQRT(3)*(AO152+AT152)/2*AP152/(AU152*SQRT(3))</f>
        <v>0.21767570155545349</v>
      </c>
      <c r="AW152" s="19">
        <f>AU152*(1-AV152/100)</f>
        <v>228.00062155088355</v>
      </c>
      <c r="AX152" t="s">
        <v>18</v>
      </c>
      <c r="AY152" s="14">
        <f>$C$90</f>
        <v>19.099999999999998</v>
      </c>
      <c r="AZ152" s="14">
        <f>AY152*$L$45</f>
        <v>4.786911225151246</v>
      </c>
      <c r="BA152" s="14">
        <f>AY152/$L$43</f>
        <v>19.690721649484534</v>
      </c>
      <c r="BB152" s="14">
        <f t="shared" ref="BB152:BC155" si="45">AY152+BG153</f>
        <v>95.731069657680337</v>
      </c>
      <c r="BC152" s="14">
        <f t="shared" si="45"/>
        <v>24.070589069390632</v>
      </c>
      <c r="BD152" s="14">
        <f t="shared" ref="BD152:BD157" si="46">BB152/$L$43</f>
        <v>98.691824389361173</v>
      </c>
      <c r="BE152" s="19">
        <f>1000*BD152/3/BK152</f>
        <v>144.09980234562605</v>
      </c>
      <c r="BF152" s="21">
        <f>$AA$17/1000</f>
        <v>2.5000000000000001E-2</v>
      </c>
      <c r="BG152" s="14">
        <f>(3*BF152*$K$71*BE152^2)/1000+BB152</f>
        <v>95.924181860915581</v>
      </c>
      <c r="BH152" s="14">
        <f>(3*BF152*$L$71*BE152^2)/1000+BC152</f>
        <v>24.184276092262998</v>
      </c>
      <c r="BI152" s="14">
        <f t="shared" ref="BI152:BI156" si="47">IF(BE152&lt;0,-SQRT(BG152^2+BH152^2),SQRT(BG152^2+BH152^2))</f>
        <v>98.925870609223395</v>
      </c>
      <c r="BJ152" s="19">
        <f>1000*BI152/3/BK152</f>
        <v>144.44153292189782</v>
      </c>
      <c r="BK152" s="40">
        <f>BD$149</f>
        <v>228.29507231071005</v>
      </c>
      <c r="BL152" s="14">
        <f>($K$71*$L$43+$L$71*$L$44)*100*SQRT(3)*(BE152+BJ152)/2*BF152/(BK152*SQRT(3))</f>
        <v>0.21806425803039312</v>
      </c>
      <c r="BM152" s="19">
        <f>BK152*(1-BL152/100)</f>
        <v>227.79724235515576</v>
      </c>
      <c r="BN152" t="s">
        <v>18</v>
      </c>
      <c r="BO152" s="14">
        <f>$C$90</f>
        <v>19.099999999999998</v>
      </c>
      <c r="BP152" s="14">
        <f>BO152*$L$45</f>
        <v>4.786911225151246</v>
      </c>
      <c r="BQ152" s="14">
        <f>BO152/$L$43</f>
        <v>19.690721649484534</v>
      </c>
      <c r="BR152" s="14">
        <f t="shared" ref="BR152:BS155" si="48">BO152+BW153</f>
        <v>95.731275717742534</v>
      </c>
      <c r="BS152" s="14">
        <f t="shared" si="48"/>
        <v>24.070710378943382</v>
      </c>
      <c r="BT152" s="14">
        <f t="shared" ref="BT152:BT157" si="49">BR152/$L$43</f>
        <v>98.692036822414991</v>
      </c>
      <c r="BU152" s="19">
        <f>1000*BT152/3/CA152</f>
        <v>144.16422421810586</v>
      </c>
      <c r="BV152" s="21">
        <f>$AA$17/1000</f>
        <v>2.5000000000000001E-2</v>
      </c>
      <c r="BW152" s="14">
        <f>(3*BV152*$K$71*BU152^2)/1000+BR152</f>
        <v>95.924560626705528</v>
      </c>
      <c r="BX152" s="14">
        <f>(3*BV152*$L$71*BU152^2)/1000+BS152</f>
        <v>24.184499075349017</v>
      </c>
      <c r="BY152" s="14">
        <f t="shared" ref="BY152:BY156" si="50">IF(BU152&lt;0,-SQRT(BW152^2+BX152^2),SQRT(BW152^2+BX152^2))</f>
        <v>98.926292394651384</v>
      </c>
      <c r="BZ152" s="19">
        <f>1000*BY152/3/CA152</f>
        <v>144.5064126451316</v>
      </c>
      <c r="CA152" s="40">
        <f>BT$149</f>
        <v>228.19354653274664</v>
      </c>
      <c r="CB152" s="14">
        <f>($K$71*$L$43+$L$71*$L$44)*100*SQRT(3)*(BU152+BZ152)/2*BV152/(CA152*SQRT(3))</f>
        <v>0.21825903995199769</v>
      </c>
      <c r="CC152" s="19">
        <f>CA152*(1-CB152/100)</f>
        <v>227.69549348885187</v>
      </c>
      <c r="CD152" t="s">
        <v>18</v>
      </c>
      <c r="CE152" s="14">
        <f>$C$90</f>
        <v>19.099999999999998</v>
      </c>
      <c r="CF152" s="14">
        <f>CE152*$L$45</f>
        <v>4.786911225151246</v>
      </c>
      <c r="CG152" s="14">
        <f>CE152/$L$43</f>
        <v>19.690721649484534</v>
      </c>
      <c r="CH152" s="14">
        <f t="shared" ref="CH152:CI155" si="51">CE152+CM153</f>
        <v>95.731482303953371</v>
      </c>
      <c r="CI152" s="14">
        <f t="shared" si="51"/>
        <v>24.070831998244923</v>
      </c>
      <c r="CJ152" s="14">
        <f t="shared" ref="CJ152:CJ157" si="52">CH152/$L$43</f>
        <v>98.692249797890071</v>
      </c>
      <c r="CK152" s="19">
        <f>1000*CJ152/3/CQ152</f>
        <v>144.22878202862213</v>
      </c>
      <c r="CL152" s="21">
        <f>$AA$17/1000</f>
        <v>2.5000000000000001E-2</v>
      </c>
      <c r="CM152" s="14">
        <f>(3*CL152*$K$71*CK152^2)/1000+CH152</f>
        <v>95.924940360512153</v>
      </c>
      <c r="CN152" s="14">
        <f>(3*CL152*$L$71*CK152^2)/1000+CI152</f>
        <v>24.184722628315814</v>
      </c>
      <c r="CO152" s="14">
        <f t="shared" ref="CO152:CO156" si="53">IF(CK152&lt;0,-SQRT(CM152^2+CN152^2),SQRT(CM152^2+CN152^2))</f>
        <v>98.926715258196992</v>
      </c>
      <c r="CP152" s="19">
        <f>1000*CO152/3/CQ152</f>
        <v>144.57142968167597</v>
      </c>
      <c r="CQ152" s="40">
        <f>CJ$149</f>
        <v>228.09189772377201</v>
      </c>
      <c r="CR152" s="14">
        <f>($K$71*$L$43+$L$71*$L$44)*100*SQRT(3)*(CK152+CP152)/2*CL152/(CQ152*SQRT(3))</f>
        <v>0.21845431979716315</v>
      </c>
      <c r="CS152" s="19">
        <f>CQ152*(1-CR152/100)</f>
        <v>227.59362112008708</v>
      </c>
      <c r="CT152" t="s">
        <v>18</v>
      </c>
      <c r="CU152" s="14">
        <f>$C$90</f>
        <v>19.099999999999998</v>
      </c>
      <c r="CV152" s="14">
        <f>CU152*$L$45</f>
        <v>4.786911225151246</v>
      </c>
      <c r="CW152" s="14">
        <f>CU152/$L$43</f>
        <v>19.690721649484534</v>
      </c>
      <c r="CX152" s="14">
        <f t="shared" ref="CX152:CY155" si="54">CU152+DC153</f>
        <v>95.732102701961907</v>
      </c>
      <c r="CY152" s="14">
        <f t="shared" si="54"/>
        <v>24.071197232556401</v>
      </c>
      <c r="CZ152" s="14">
        <f t="shared" ref="CZ152:CZ157" si="55">CX152/$L$43</f>
        <v>98.692889383465882</v>
      </c>
      <c r="DA152" s="19">
        <f>1000*CZ152/3/DG152</f>
        <v>144.42248378876005</v>
      </c>
      <c r="DB152" s="21">
        <f>$AA$17/1000</f>
        <v>2.5000000000000001E-2</v>
      </c>
      <c r="DC152" s="14">
        <f>(3*DB152*$K$71*DA152^2)/1000+CX152</f>
        <v>95.926080742522458</v>
      </c>
      <c r="DD152" s="14">
        <f>(3*DB152*$L$71*DA152^2)/1000+CY152</f>
        <v>24.185393982241237</v>
      </c>
      <c r="DE152" s="14">
        <f t="shared" ref="DE152:DE156" si="56">IF(DA152&lt;0,-SQRT(DC152^2+DD152^2),SQRT(DC152^2+DD152^2))</f>
        <v>98.92798516444762</v>
      </c>
      <c r="DF152" s="19">
        <f>1000*DE152/3/DG152</f>
        <v>144.76651178135148</v>
      </c>
      <c r="DG152" s="40">
        <f>CZ$149</f>
        <v>227.78745338991976</v>
      </c>
      <c r="DH152" s="14">
        <f>($K$71*$L$43+$L$71*$L$44)*100*SQRT(3)*(DA152+DF152)/2*DB152/(DG152*SQRT(3))</f>
        <v>0.21904076716007193</v>
      </c>
      <c r="DI152" s="19">
        <f>DG152*(1-DH152/100)</f>
        <v>227.28850600452009</v>
      </c>
      <c r="DJ152" t="s">
        <v>18</v>
      </c>
      <c r="DK152" s="14">
        <f>$C$90</f>
        <v>19.099999999999998</v>
      </c>
      <c r="DL152" s="14">
        <f>DK152*$L$45</f>
        <v>4.786911225151246</v>
      </c>
      <c r="DM152" s="14">
        <f>DK152/$L$43</f>
        <v>19.690721649484534</v>
      </c>
      <c r="DN152" s="14">
        <f t="shared" ref="DN152:DO155" si="57">DK152+DS153</f>
        <v>95.7325176287913</v>
      </c>
      <c r="DO152" s="14">
        <f t="shared" si="57"/>
        <v>24.071441503996283</v>
      </c>
      <c r="DP152" s="14">
        <f t="shared" ref="DP152:DP157" si="58">DN152/$L$43</f>
        <v>98.693317143083817</v>
      </c>
      <c r="DQ152" s="19">
        <f>1000*DP152/3/DW152</f>
        <v>144.5518897841016</v>
      </c>
      <c r="DR152" s="21">
        <f>$AA$17/1000</f>
        <v>2.5000000000000001E-2</v>
      </c>
      <c r="DS152" s="14">
        <f>(3*DR152*$K$71*DQ152^2)/1000+DN152</f>
        <v>95.926843443004742</v>
      </c>
      <c r="DT152" s="14">
        <f>(3*DR152*$L$71*DQ152^2)/1000+DO152</f>
        <v>24.185842991396132</v>
      </c>
      <c r="DU152" s="14">
        <f t="shared" ref="DU152:DU156" si="59">IF(DQ152&lt;0,-SQRT(DS152^2+DT152^2),SQRT(DS152^2+DT152^2))</f>
        <v>98.928834492999101</v>
      </c>
      <c r="DV152" s="19">
        <f>1000*DU152/3/DW152</f>
        <v>144.89684199558559</v>
      </c>
      <c r="DW152" s="40">
        <f>DP$149</f>
        <v>227.5845195117343</v>
      </c>
      <c r="DX152" s="14">
        <f>($K$71*$L$43+$L$71*$L$44)*100*SQRT(3)*(DQ152+DV152)/2*DR152/(DW152*SQRT(3))</f>
        <v>0.21943299042743891</v>
      </c>
      <c r="DY152" s="19">
        <f>DW152*(1-DX152/100)</f>
        <v>227.08512399481978</v>
      </c>
      <c r="DZ152" t="s">
        <v>18</v>
      </c>
      <c r="EA152" s="14">
        <f>$C$90</f>
        <v>19.099999999999998</v>
      </c>
      <c r="EB152" s="14">
        <f>EA152*$L$45</f>
        <v>4.786911225151246</v>
      </c>
      <c r="EC152" s="14">
        <f>EA152/$L$43</f>
        <v>19.690721649484534</v>
      </c>
      <c r="ED152" s="14">
        <f t="shared" ref="ED152:EE155" si="60">EA152+EI153</f>
        <v>95.732725630470995</v>
      </c>
      <c r="EE152" s="14">
        <f t="shared" si="60"/>
        <v>24.071563956598034</v>
      </c>
      <c r="EF152" s="14">
        <f t="shared" ref="EF152:EF157" si="61">ED152/$L$43</f>
        <v>98.693531577805146</v>
      </c>
      <c r="EG152" s="19">
        <f>1000*EF152/3/EM152</f>
        <v>144.61671758096151</v>
      </c>
      <c r="EH152" s="21">
        <f>$AA$17/1000</f>
        <v>2.5000000000000001E-2</v>
      </c>
      <c r="EI152" s="14">
        <f>(3*EH152*$K$71*EG152^2)/1000+ED152</f>
        <v>95.927225784007192</v>
      </c>
      <c r="EJ152" s="14">
        <f>(3*EH152*$L$71*EG152^2)/1000+EE152</f>
        <v>24.18606807924434</v>
      </c>
      <c r="EK152" s="14">
        <f t="shared" ref="EK152:EK156" si="62">IF(EG152&lt;0,-SQRT(EI152^2+EJ152^2),SQRT(EI152^2+EJ152^2))</f>
        <v>98.929260260803204</v>
      </c>
      <c r="EL152" s="19">
        <f>1000*EK152/3/EM152</f>
        <v>144.96213341348732</v>
      </c>
      <c r="EM152" s="40">
        <f>EF$149</f>
        <v>227.48299373377091</v>
      </c>
      <c r="EN152" s="14">
        <f>($K$71*$L$43+$L$71*$L$44)*100*SQRT(3)*(EG152+EL152)/2*EH152/(EM152*SQRT(3))</f>
        <v>0.2196296117436545</v>
      </c>
      <c r="EO152" s="19">
        <f>EM152*(1-EN152/100)</f>
        <v>226.98337371785058</v>
      </c>
    </row>
    <row r="153" spans="2:145" hidden="1" outlineLevel="1">
      <c r="B153" t="s">
        <v>19</v>
      </c>
      <c r="C153" s="14">
        <f>$C$90</f>
        <v>19.099999999999998</v>
      </c>
      <c r="D153" s="14">
        <f>C153*$L$45</f>
        <v>4.786911225151246</v>
      </c>
      <c r="E153" s="14">
        <f>C153/$L$43</f>
        <v>19.690721649484534</v>
      </c>
      <c r="F153" s="14">
        <f t="shared" si="36"/>
        <v>76.506112705713278</v>
      </c>
      <c r="G153" s="14">
        <f t="shared" si="36"/>
        <v>19.210114477355543</v>
      </c>
      <c r="H153" s="14">
        <f t="shared" si="37"/>
        <v>78.872281139910598</v>
      </c>
      <c r="I153" s="19">
        <f>1000*H153/3/O152</f>
        <v>114.29622297410681</v>
      </c>
      <c r="J153" s="21">
        <f t="shared" ref="J153:J156" si="63">$AA$17/1000</f>
        <v>2.5000000000000001E-2</v>
      </c>
      <c r="K153" s="14">
        <f>(3*J153*$K$71*I153^2)/1000+F153</f>
        <v>76.627604432964446</v>
      </c>
      <c r="L153" s="14">
        <f>(3*J153*$L$71*I153^2)/1000+G153</f>
        <v>19.281637832914697</v>
      </c>
      <c r="M153" s="14">
        <f t="shared" si="38"/>
        <v>79.016272492788218</v>
      </c>
      <c r="N153" s="19">
        <f>1000*M153/3/O152</f>
        <v>114.50488522574943</v>
      </c>
      <c r="O153" s="19">
        <f>Q152</f>
        <v>229.52893887714237</v>
      </c>
      <c r="P153" s="14">
        <f>($K$71*$L$43+$L$71*$L$44)*100*SQRT(3)*(I153+N153)/2*J153/(O153*SQRT(3))</f>
        <v>0.17198622458193971</v>
      </c>
      <c r="Q153" s="19">
        <f>O153*(1-P153/100)</f>
        <v>229.13418072084457</v>
      </c>
      <c r="R153" t="s">
        <v>19</v>
      </c>
      <c r="S153" s="14">
        <f>$C$90</f>
        <v>19.099999999999998</v>
      </c>
      <c r="T153" s="14">
        <f>S153*$L$45</f>
        <v>4.786911225151246</v>
      </c>
      <c r="U153" s="19">
        <f>S153/$L$43</f>
        <v>19.690721649484534</v>
      </c>
      <c r="V153" s="19">
        <f t="shared" si="39"/>
        <v>76.506868363755814</v>
      </c>
      <c r="W153" s="19">
        <f t="shared" si="39"/>
        <v>19.210559340558003</v>
      </c>
      <c r="X153" s="19">
        <f t="shared" si="40"/>
        <v>78.87306016882043</v>
      </c>
      <c r="Y153" s="19">
        <f>1000*X153/3/AE152</f>
        <v>114.70320858220532</v>
      </c>
      <c r="Z153" s="21">
        <f t="shared" ref="Z153:Z156" si="64">$AA$17/1000</f>
        <v>2.5000000000000001E-2</v>
      </c>
      <c r="AA153" s="14">
        <f>(3*Z153*$K$71*Y153^2)/1000+V153</f>
        <v>76.629226846105013</v>
      </c>
      <c r="AB153" s="14">
        <f>(3*Z153*$L$71*Y153^2)/1000+W153</f>
        <v>19.282592963231316</v>
      </c>
      <c r="AC153" s="14">
        <f t="shared" si="41"/>
        <v>79.018078933984967</v>
      </c>
      <c r="AD153" s="19">
        <f>1000*AC153/3/AE152</f>
        <v>114.91410591056304</v>
      </c>
      <c r="AE153" s="19">
        <f>AG152</f>
        <v>228.71327692186964</v>
      </c>
      <c r="AF153" s="14">
        <f>($K$71*$L$43+$L$71*$L$44)*100*SQRT(3)*(Y153+AD153)/2*Z153/(AE153*SQRT(3))</f>
        <v>0.17321529798084664</v>
      </c>
      <c r="AG153" s="19">
        <f>AE153*(1-AF153/100)</f>
        <v>228.31711053772767</v>
      </c>
      <c r="AH153" t="s">
        <v>19</v>
      </c>
      <c r="AI153" s="14">
        <f>$C$90</f>
        <v>19.099999999999998</v>
      </c>
      <c r="AJ153" s="14">
        <f>AI153*$L$45</f>
        <v>4.786911225151246</v>
      </c>
      <c r="AK153" s="14">
        <f>AI153/$L$43</f>
        <v>19.690721649484534</v>
      </c>
      <c r="AL153" s="14">
        <f t="shared" si="42"/>
        <v>76.507535212043081</v>
      </c>
      <c r="AM153" s="14">
        <f t="shared" si="42"/>
        <v>19.210951920598092</v>
      </c>
      <c r="AN153" s="14">
        <f t="shared" si="43"/>
        <v>78.873747641281525</v>
      </c>
      <c r="AO153" s="19">
        <f>1000*AN153/3/AU152</f>
        <v>115.06117559741847</v>
      </c>
      <c r="AP153" s="21">
        <f t="shared" ref="AP153:AP156" si="65">$AA$17/1000</f>
        <v>2.5000000000000001E-2</v>
      </c>
      <c r="AQ153" s="14">
        <f>(3*AP153*$K$71*AO153^2)/1000+AL153</f>
        <v>76.630658601450776</v>
      </c>
      <c r="AR153" s="14">
        <f>(3*AP153*$L$71*AO153^2)/1000+AM153</f>
        <v>19.283435851459075</v>
      </c>
      <c r="AS153" s="14">
        <f t="shared" si="44"/>
        <v>79.019673094296195</v>
      </c>
      <c r="AT153" s="19">
        <f>1000*AS153/3/AU152</f>
        <v>115.27405193048958</v>
      </c>
      <c r="AU153" s="19">
        <f>AW152</f>
        <v>228.00062155088355</v>
      </c>
      <c r="AV153" s="14">
        <f>($K$71*$L$43+$L$71*$L$44)*100*SQRT(3)*(AO153+AT153)/2*AP153/(AU153*SQRT(3))</f>
        <v>0.17429997368363093</v>
      </c>
      <c r="AW153" s="19">
        <f>AU153*(1-AV153/100)</f>
        <v>227.60321652752185</v>
      </c>
      <c r="AX153" t="s">
        <v>19</v>
      </c>
      <c r="AY153" s="14">
        <f>$C$90</f>
        <v>19.099999999999998</v>
      </c>
      <c r="AZ153" s="14">
        <f>AY153*$L$45</f>
        <v>4.786911225151246</v>
      </c>
      <c r="BA153" s="14">
        <f>AY153/$L$43</f>
        <v>19.690721649484534</v>
      </c>
      <c r="BB153" s="14">
        <f t="shared" si="45"/>
        <v>76.507726662349569</v>
      </c>
      <c r="BC153" s="14">
        <f t="shared" si="45"/>
        <v>19.211064629246266</v>
      </c>
      <c r="BD153" s="14">
        <f t="shared" si="46"/>
        <v>78.873945012731511</v>
      </c>
      <c r="BE153" s="19">
        <f>1000*BD153/3/BK152</f>
        <v>115.16374286196289</v>
      </c>
      <c r="BF153" s="21">
        <f t="shared" ref="BF153:BF156" si="66">$AA$17/1000</f>
        <v>2.5000000000000001E-2</v>
      </c>
      <c r="BG153" s="14">
        <f>(3*BF153*$K$71*BE153^2)/1000+BB153</f>
        <v>76.631069657680342</v>
      </c>
      <c r="BH153" s="14">
        <f>(3*BF153*$L$71*BE153^2)/1000+BC153</f>
        <v>19.283677844239385</v>
      </c>
      <c r="BI153" s="14">
        <f t="shared" si="47"/>
        <v>79.020130777420675</v>
      </c>
      <c r="BJ153" s="19">
        <f>1000*BI153/3/BK152</f>
        <v>115.37718850376547</v>
      </c>
      <c r="BK153" s="19">
        <f>BM152</f>
        <v>227.79724235515576</v>
      </c>
      <c r="BL153" s="14">
        <f>($K$71*$L$43+$L$71*$L$44)*100*SQRT(3)*(BE153+BJ153)/2*BF153/(BK153*SQRT(3))</f>
        <v>0.17461138989980618</v>
      </c>
      <c r="BM153" s="19">
        <f>BK153*(1-BL153/100)</f>
        <v>227.39948242412601</v>
      </c>
      <c r="BN153" t="s">
        <v>19</v>
      </c>
      <c r="BO153" s="14">
        <f>$C$90</f>
        <v>19.099999999999998</v>
      </c>
      <c r="BP153" s="14">
        <f>BO153*$L$45</f>
        <v>4.786911225151246</v>
      </c>
      <c r="BQ153" s="14">
        <f>BO153/$L$43</f>
        <v>19.690721649484534</v>
      </c>
      <c r="BR153" s="14">
        <f t="shared" si="48"/>
        <v>76.507822635007187</v>
      </c>
      <c r="BS153" s="14">
        <f t="shared" si="48"/>
        <v>19.211121129278581</v>
      </c>
      <c r="BT153" s="14">
        <f t="shared" si="49"/>
        <v>78.874043953615654</v>
      </c>
      <c r="BU153" s="19">
        <f>1000*BT153/3/CA152</f>
        <v>115.21512498499006</v>
      </c>
      <c r="BV153" s="21">
        <f t="shared" ref="BV153:BV156" si="67">$AA$17/1000</f>
        <v>2.5000000000000001E-2</v>
      </c>
      <c r="BW153" s="14">
        <f>(3*BV153*$K$71*BU153^2)/1000+BR153</f>
        <v>76.63127571774254</v>
      </c>
      <c r="BX153" s="14">
        <f>(3*BV153*$L$71*BU153^2)/1000+BS153</f>
        <v>19.283799153792135</v>
      </c>
      <c r="BY153" s="14">
        <f t="shared" si="50"/>
        <v>79.020360211356106</v>
      </c>
      <c r="BZ153" s="19">
        <f>1000*BY153/3/CA152</f>
        <v>115.42885620856998</v>
      </c>
      <c r="CA153" s="19">
        <f>CC152</f>
        <v>227.69549348885187</v>
      </c>
      <c r="CB153" s="14">
        <f>($K$71*$L$43+$L$71*$L$44)*100*SQRT(3)*(BU153+BZ153)/2*BV153/(CA153*SQRT(3))</f>
        <v>0.17476750208151218</v>
      </c>
      <c r="CC153" s="19">
        <f>CA153*(1-CB153/100)</f>
        <v>227.29755576252924</v>
      </c>
      <c r="CD153" t="s">
        <v>19</v>
      </c>
      <c r="CE153" s="14">
        <f>$C$90</f>
        <v>19.099999999999998</v>
      </c>
      <c r="CF153" s="14">
        <f>CE153*$L$45</f>
        <v>4.786911225151246</v>
      </c>
      <c r="CG153" s="14">
        <f>CE153/$L$43</f>
        <v>19.690721649484534</v>
      </c>
      <c r="CH153" s="14">
        <f t="shared" si="51"/>
        <v>76.507918852550574</v>
      </c>
      <c r="CI153" s="14">
        <f t="shared" si="51"/>
        <v>19.211177773477512</v>
      </c>
      <c r="CJ153" s="14">
        <f t="shared" si="52"/>
        <v>78.874143146959355</v>
      </c>
      <c r="CK153" s="19">
        <f>1000*CJ153/3/CQ152</f>
        <v>115.26661539212725</v>
      </c>
      <c r="CL153" s="21">
        <f t="shared" ref="CL153:CL156" si="68">$AA$17/1000</f>
        <v>2.5000000000000001E-2</v>
      </c>
      <c r="CM153" s="14">
        <f>(3*CL153*$K$71*CK153^2)/1000+CH153</f>
        <v>76.631482303953376</v>
      </c>
      <c r="CN153" s="14">
        <f>(3*CL153*$L$71*CK153^2)/1000+CI153</f>
        <v>19.283920773093676</v>
      </c>
      <c r="CO153" s="14">
        <f t="shared" si="53"/>
        <v>79.02059023118008</v>
      </c>
      <c r="CP153" s="19">
        <f>1000*CO153/3/CQ152</f>
        <v>115.48063305442648</v>
      </c>
      <c r="CQ153" s="19">
        <f>CS152</f>
        <v>227.59362112008708</v>
      </c>
      <c r="CR153" s="14">
        <f>($K$71*$L$43+$L$71*$L$44)*100*SQRT(3)*(CK153+CP153)/2*CL153/(CQ153*SQRT(3))</f>
        <v>0.17492401359364412</v>
      </c>
      <c r="CS153" s="19">
        <f>CQ153*(1-CR153/100)</f>
        <v>227.19550522334072</v>
      </c>
      <c r="CT153" t="s">
        <v>19</v>
      </c>
      <c r="CU153" s="14">
        <f>$C$90</f>
        <v>19.099999999999998</v>
      </c>
      <c r="CV153" s="14">
        <f>CU153*$L$45</f>
        <v>4.786911225151246</v>
      </c>
      <c r="CW153" s="14">
        <f>CU153/$L$43</f>
        <v>19.690721649484534</v>
      </c>
      <c r="CX153" s="14">
        <f t="shared" si="54"/>
        <v>76.508207801956502</v>
      </c>
      <c r="CY153" s="14">
        <f t="shared" si="54"/>
        <v>19.211347880789063</v>
      </c>
      <c r="CZ153" s="14">
        <f t="shared" si="55"/>
        <v>78.874441032944844</v>
      </c>
      <c r="DA153" s="19">
        <f>1000*CZ153/3/DG152</f>
        <v>115.42110837557841</v>
      </c>
      <c r="DB153" s="21">
        <f t="shared" ref="DB153:DB156" si="69">$AA$17/1000</f>
        <v>2.5000000000000001E-2</v>
      </c>
      <c r="DC153" s="14">
        <f>(3*DB153*$K$71*DA153^2)/1000+CX153</f>
        <v>76.632102701961912</v>
      </c>
      <c r="DD153" s="14">
        <f>(3*DB153*$L$71*DA153^2)/1000+CY153</f>
        <v>19.284286007405154</v>
      </c>
      <c r="DE153" s="14">
        <f t="shared" si="56"/>
        <v>79.021281002900992</v>
      </c>
      <c r="DF153" s="19">
        <f>1000*DE153/3/DG152</f>
        <v>115.63598700881141</v>
      </c>
      <c r="DG153" s="19">
        <f>DI152</f>
        <v>227.28850600452009</v>
      </c>
      <c r="DH153" s="14">
        <f>($K$71*$L$43+$L$71*$L$44)*100*SQRT(3)*(DA153+DF153)/2*DB153/(DG153*SQRT(3))</f>
        <v>0.17539403684505206</v>
      </c>
      <c r="DI153" s="19">
        <f>DG153*(1-DH153/100)</f>
        <v>226.88985551855393</v>
      </c>
      <c r="DJ153" t="s">
        <v>19</v>
      </c>
      <c r="DK153" s="14">
        <f>$C$90</f>
        <v>19.099999999999998</v>
      </c>
      <c r="DL153" s="14">
        <f>DK153*$L$45</f>
        <v>4.786911225151246</v>
      </c>
      <c r="DM153" s="14">
        <f>DK153/$L$43</f>
        <v>19.690721649484534</v>
      </c>
      <c r="DN153" s="14">
        <f t="shared" si="57"/>
        <v>76.508401052632095</v>
      </c>
      <c r="DO153" s="14">
        <f t="shared" si="57"/>
        <v>19.211461649331952</v>
      </c>
      <c r="DP153" s="14">
        <f t="shared" si="58"/>
        <v>78.87464026044546</v>
      </c>
      <c r="DQ153" s="19">
        <f>1000*DP153/3/DW152</f>
        <v>115.52431953582952</v>
      </c>
      <c r="DR153" s="21">
        <f t="shared" ref="DR153:DR156" si="70">$AA$17/1000</f>
        <v>2.5000000000000001E-2</v>
      </c>
      <c r="DS153" s="14">
        <f>(3*DR153*$K$71*DQ153^2)/1000+DN153</f>
        <v>76.632517628791305</v>
      </c>
      <c r="DT153" s="14">
        <f>(3*DR153*$L$71*DQ153^2)/1000+DO153</f>
        <v>19.284530278845036</v>
      </c>
      <c r="DU153" s="14">
        <f t="shared" si="59"/>
        <v>79.021742996486111</v>
      </c>
      <c r="DV153" s="19">
        <f>1000*DU153/3/DW152</f>
        <v>115.73977463555283</v>
      </c>
      <c r="DW153" s="19">
        <f>DY152</f>
        <v>227.08512399481978</v>
      </c>
      <c r="DX153" s="14">
        <f>($K$71*$L$43+$L$71*$L$44)*100*SQRT(3)*(DQ153+DV153)/2*DR153/(DW153*SQRT(3))</f>
        <v>0.17570839552754944</v>
      </c>
      <c r="DY153" s="19">
        <f>DW153*(1-DX153/100)</f>
        <v>226.68611636696673</v>
      </c>
      <c r="DZ153" t="s">
        <v>19</v>
      </c>
      <c r="EA153" s="14">
        <f>$C$90</f>
        <v>19.099999999999998</v>
      </c>
      <c r="EB153" s="14">
        <f>EA153*$L$45</f>
        <v>4.786911225151246</v>
      </c>
      <c r="EC153" s="14">
        <f>EA153/$L$43</f>
        <v>19.690721649484534</v>
      </c>
      <c r="ED153" s="14">
        <f t="shared" si="60"/>
        <v>76.508497928408886</v>
      </c>
      <c r="EE153" s="14">
        <f t="shared" si="60"/>
        <v>19.211518681039248</v>
      </c>
      <c r="EF153" s="14">
        <f t="shared" si="61"/>
        <v>78.874740132380296</v>
      </c>
      <c r="EG153" s="19">
        <f>1000*EF153/3/EM152</f>
        <v>115.57602444293688</v>
      </c>
      <c r="EH153" s="21">
        <f t="shared" ref="EH153:EH156" si="71">$AA$17/1000</f>
        <v>2.5000000000000001E-2</v>
      </c>
      <c r="EI153" s="14">
        <f>(3*EH153*$K$71*EG153^2)/1000+ED153</f>
        <v>76.632725630471</v>
      </c>
      <c r="EJ153" s="14">
        <f>(3*EH153*$L$71*EG153^2)/1000+EE153</f>
        <v>19.284652731446787</v>
      </c>
      <c r="EK153" s="14">
        <f t="shared" si="62"/>
        <v>79.021974592688736</v>
      </c>
      <c r="EL153" s="19">
        <f>1000*EK153/3/EM152</f>
        <v>115.79176871740157</v>
      </c>
      <c r="EM153" s="19">
        <f>EO152</f>
        <v>226.98337371785058</v>
      </c>
      <c r="EN153" s="14">
        <f>($K$71*$L$43+$L$71*$L$44)*100*SQRT(3)*(EG153+EL153)/2*EH153/(EM153*SQRT(3))</f>
        <v>0.17586598376204554</v>
      </c>
      <c r="EO153" s="19">
        <f>EM153*(1-EN153/100)</f>
        <v>226.58418717468541</v>
      </c>
    </row>
    <row r="154" spans="2:145" hidden="1" outlineLevel="1">
      <c r="B154" t="s">
        <v>20</v>
      </c>
      <c r="C154" s="14">
        <f>$C$90</f>
        <v>19.099999999999998</v>
      </c>
      <c r="D154" s="14">
        <f>C154*$L$45</f>
        <v>4.786911225151246</v>
      </c>
      <c r="E154" s="14">
        <f>C154/$L$43</f>
        <v>19.690721649484534</v>
      </c>
      <c r="F154" s="14">
        <f t="shared" si="36"/>
        <v>57.337872930067036</v>
      </c>
      <c r="G154" s="14">
        <f t="shared" si="36"/>
        <v>14.38302983589643</v>
      </c>
      <c r="H154" s="14">
        <f t="shared" si="37"/>
        <v>59.111209206254678</v>
      </c>
      <c r="I154" s="19">
        <f>1000*H154/3/O152</f>
        <v>85.659852232781745</v>
      </c>
      <c r="J154" s="21">
        <f t="shared" si="63"/>
        <v>2.5000000000000001E-2</v>
      </c>
      <c r="K154" s="14">
        <f>(3*J154*$K$71*I154^2)/1000+F154</f>
        <v>57.406112705713277</v>
      </c>
      <c r="L154" s="14">
        <f>(3*J154*$L$71*I154^2)/1000+G154</f>
        <v>14.423203252204297</v>
      </c>
      <c r="M154" s="14">
        <f t="shared" si="38"/>
        <v>59.190291163631322</v>
      </c>
      <c r="N154" s="19">
        <f>1000*M154/3/O152</f>
        <v>85.774452303971714</v>
      </c>
      <c r="O154" s="19">
        <f t="shared" ref="O154:O156" si="72">Q153</f>
        <v>229.13418072084457</v>
      </c>
      <c r="P154" s="14">
        <f>($K$71*$L$43+$L$71*$L$44)*100*SQRT(3)*(I154+N154)/2*J154/(O154*SQRT(3))</f>
        <v>0.12908650398320384</v>
      </c>
      <c r="Q154" s="19">
        <f>O154*(1-P154/100)</f>
        <v>228.83839941752149</v>
      </c>
      <c r="R154" t="s">
        <v>20</v>
      </c>
      <c r="S154" s="14">
        <f>$C$90</f>
        <v>19.099999999999998</v>
      </c>
      <c r="T154" s="14">
        <f>S154*$L$45</f>
        <v>4.786911225151246</v>
      </c>
      <c r="U154" s="19">
        <f>S154/$L$43</f>
        <v>19.690721649484534</v>
      </c>
      <c r="V154" s="19">
        <f t="shared" si="39"/>
        <v>57.338142458452126</v>
      </c>
      <c r="W154" s="19">
        <f t="shared" si="39"/>
        <v>14.383188509865072</v>
      </c>
      <c r="X154" s="19">
        <f t="shared" si="40"/>
        <v>59.111487070569204</v>
      </c>
      <c r="Y154" s="19">
        <f>1000*X154/3/AE152</f>
        <v>85.964424564576049</v>
      </c>
      <c r="Z154" s="21">
        <f t="shared" si="64"/>
        <v>2.5000000000000001E-2</v>
      </c>
      <c r="AA154" s="14">
        <f>(3*Z154*$K$71*Y154^2)/1000+V154</f>
        <v>57.406868363755812</v>
      </c>
      <c r="AB154" s="14">
        <f>(3*Z154*$L$71*Y154^2)/1000+W154</f>
        <v>14.423648115406756</v>
      </c>
      <c r="AC154" s="14">
        <f t="shared" si="41"/>
        <v>59.191132446428703</v>
      </c>
      <c r="AD154" s="19">
        <f>1000*AC154/3/AE152</f>
        <v>86.080250933430847</v>
      </c>
      <c r="AE154" s="19">
        <f t="shared" ref="AE154:AE156" si="73">AG153</f>
        <v>228.31711053772767</v>
      </c>
      <c r="AF154" s="14">
        <f>($K$71*$L$43+$L$71*$L$44)*100*SQRT(3)*(Y154+AD154)/2*Z154/(AE154*SQRT(3))</f>
        <v>0.13000970270227866</v>
      </c>
      <c r="AG154" s="19">
        <f>AE154*(1-AF154/100)</f>
        <v>228.02027614109912</v>
      </c>
      <c r="AH154" t="s">
        <v>20</v>
      </c>
      <c r="AI154" s="14">
        <f>$C$90</f>
        <v>19.099999999999998</v>
      </c>
      <c r="AJ154" s="14">
        <f>AI154*$L$45</f>
        <v>4.786911225151246</v>
      </c>
      <c r="AK154" s="14">
        <f>AI154/$L$43</f>
        <v>19.690721649484534</v>
      </c>
      <c r="AL154" s="14">
        <f t="shared" si="42"/>
        <v>57.338380308084993</v>
      </c>
      <c r="AM154" s="14">
        <f t="shared" si="42"/>
        <v>14.38332853424571</v>
      </c>
      <c r="AN154" s="14">
        <f t="shared" si="43"/>
        <v>59.11173227637628</v>
      </c>
      <c r="AO154" s="19">
        <f>1000*AN154/3/AU152</f>
        <v>86.232309364236642</v>
      </c>
      <c r="AP154" s="21">
        <f t="shared" si="65"/>
        <v>2.5000000000000001E-2</v>
      </c>
      <c r="AQ154" s="14">
        <f>(3*AP154*$K$71*AO154^2)/1000+AL154</f>
        <v>57.407535212043086</v>
      </c>
      <c r="AR154" s="14">
        <f>(3*AP154*$L$71*AO154^2)/1000+AM154</f>
        <v>14.424040695446845</v>
      </c>
      <c r="AS154" s="14">
        <f t="shared" si="44"/>
        <v>59.191874857161551</v>
      </c>
      <c r="AT154" s="19">
        <f>1000*AS154/3/AU152</f>
        <v>86.349221516078387</v>
      </c>
      <c r="AU154" s="19">
        <f t="shared" ref="AU154:AU156" si="74">AW153</f>
        <v>227.60321652752185</v>
      </c>
      <c r="AV154" s="14">
        <f>($K$71*$L$43+$L$71*$L$44)*100*SQRT(3)*(AO154+AT154)/2*AP154/(AU154*SQRT(3))</f>
        <v>0.13082444774073912</v>
      </c>
      <c r="AW154" s="19">
        <f>AU154*(1-AV154/100)</f>
        <v>227.30545587645955</v>
      </c>
      <c r="AX154" t="s">
        <v>20</v>
      </c>
      <c r="AY154" s="14">
        <f>$C$90</f>
        <v>19.099999999999998</v>
      </c>
      <c r="AZ154" s="14">
        <f>AY154*$L$45</f>
        <v>4.786911225151246</v>
      </c>
      <c r="BA154" s="14">
        <f>AY154/$L$43</f>
        <v>19.690721649484534</v>
      </c>
      <c r="BB154" s="14">
        <f t="shared" si="45"/>
        <v>57.33844859370322</v>
      </c>
      <c r="BC154" s="14">
        <f t="shared" si="45"/>
        <v>14.383368734649991</v>
      </c>
      <c r="BD154" s="14">
        <f t="shared" si="46"/>
        <v>59.111802673920849</v>
      </c>
      <c r="BE154" s="19">
        <f>1000*BD154/3/BK152</f>
        <v>86.309064953549196</v>
      </c>
      <c r="BF154" s="21">
        <f t="shared" si="66"/>
        <v>2.5000000000000001E-2</v>
      </c>
      <c r="BG154" s="14">
        <f>(3*BF154*$K$71*BE154^2)/1000+BB154</f>
        <v>57.407726662349567</v>
      </c>
      <c r="BH154" s="14">
        <f>(3*BF154*$L$71*BE154^2)/1000+BC154</f>
        <v>14.424153404095021</v>
      </c>
      <c r="BI154" s="14">
        <f t="shared" si="47"/>
        <v>59.192088001386701</v>
      </c>
      <c r="BJ154" s="19">
        <f>1000*BI154/3/BK152</f>
        <v>86.426289454065468</v>
      </c>
      <c r="BK154" s="19">
        <f t="shared" ref="BK154:BK156" si="75">BM153</f>
        <v>227.39948242412601</v>
      </c>
      <c r="BL154" s="14">
        <f>($K$71*$L$43+$L$71*$L$44)*100*SQRT(3)*(BE154+BJ154)/2*BF154/(BK154*SQRT(3))</f>
        <v>0.13105836685700514</v>
      </c>
      <c r="BM154" s="19">
        <f>BK154*(1-BL154/100)</f>
        <v>227.10145637621966</v>
      </c>
      <c r="BN154" t="s">
        <v>20</v>
      </c>
      <c r="BO154" s="14">
        <f>$C$90</f>
        <v>19.099999999999998</v>
      </c>
      <c r="BP154" s="14">
        <f>BO154*$L$45</f>
        <v>4.786911225151246</v>
      </c>
      <c r="BQ154" s="14">
        <f>BO154/$L$43</f>
        <v>19.690721649484534</v>
      </c>
      <c r="BR154" s="14">
        <f t="shared" si="48"/>
        <v>57.338482824731258</v>
      </c>
      <c r="BS154" s="14">
        <f t="shared" si="48"/>
        <v>14.383388886787472</v>
      </c>
      <c r="BT154" s="14">
        <f t="shared" si="49"/>
        <v>59.111837963640475</v>
      </c>
      <c r="BU154" s="19">
        <f>1000*BT154/3/CA152</f>
        <v>86.347516339830278</v>
      </c>
      <c r="BV154" s="21">
        <f t="shared" si="67"/>
        <v>2.5000000000000001E-2</v>
      </c>
      <c r="BW154" s="14">
        <f>(3*BV154*$K$71*BU154^2)/1000+BR154</f>
        <v>57.407822635007193</v>
      </c>
      <c r="BX154" s="14">
        <f>(3*BV154*$L$71*BU154^2)/1000+BS154</f>
        <v>14.424209904127336</v>
      </c>
      <c r="BY154" s="14">
        <f t="shared" si="50"/>
        <v>59.192194849074227</v>
      </c>
      <c r="BZ154" s="19">
        <f>1000*BY154/3/CA152</f>
        <v>86.46489752297461</v>
      </c>
      <c r="CA154" s="19">
        <f t="shared" ref="CA154:CA156" si="76">CC153</f>
        <v>227.29755576252924</v>
      </c>
      <c r="CB154" s="14">
        <f>($K$71*$L$43+$L$71*$L$44)*100*SQRT(3)*(BU154+BZ154)/2*BV154/(CA154*SQRT(3))</f>
        <v>0.13117563017571351</v>
      </c>
      <c r="CC154" s="19">
        <f>CA154*(1-CB154/100)</f>
        <v>226.99939676138374</v>
      </c>
      <c r="CD154" t="s">
        <v>20</v>
      </c>
      <c r="CE154" s="14">
        <f>$C$90</f>
        <v>19.099999999999998</v>
      </c>
      <c r="CF154" s="14">
        <f>CE154*$L$45</f>
        <v>4.786911225151246</v>
      </c>
      <c r="CG154" s="14">
        <f>CE154/$L$43</f>
        <v>19.690721649484534</v>
      </c>
      <c r="CH154" s="14">
        <f t="shared" si="51"/>
        <v>57.338517143063797</v>
      </c>
      <c r="CI154" s="14">
        <f t="shared" si="51"/>
        <v>14.383409090321948</v>
      </c>
      <c r="CJ154" s="14">
        <f t="shared" si="52"/>
        <v>59.111873343364742</v>
      </c>
      <c r="CK154" s="19">
        <f>1000*CJ154/3/CQ152</f>
        <v>86.386048683692508</v>
      </c>
      <c r="CL154" s="21">
        <f t="shared" si="68"/>
        <v>2.5000000000000001E-2</v>
      </c>
      <c r="CM154" s="14">
        <f>(3*CL154*$K$71*CK154^2)/1000+CH154</f>
        <v>57.40791885255058</v>
      </c>
      <c r="CN154" s="14">
        <f>(3*CL154*$L$71*CK154^2)/1000+CI154</f>
        <v>14.424266548326266</v>
      </c>
      <c r="CO154" s="14">
        <f t="shared" si="53"/>
        <v>59.192301969413187</v>
      </c>
      <c r="CP154" s="19">
        <f>1000*CO154/3/CQ152</f>
        <v>86.503587019265552</v>
      </c>
      <c r="CQ154" s="19">
        <f t="shared" ref="CQ154:CQ156" si="77">CS153</f>
        <v>227.19550522334072</v>
      </c>
      <c r="CR154" s="14">
        <f>($K$71*$L$43+$L$71*$L$44)*100*SQRT(3)*(CK154+CP154)/2*CL154/(CQ154*SQRT(3))</f>
        <v>0.13129319361295622</v>
      </c>
      <c r="CS154" s="19">
        <f>CQ154*(1-CR154/100)</f>
        <v>226.89721298878789</v>
      </c>
      <c r="CT154" t="s">
        <v>20</v>
      </c>
      <c r="CU154" s="14">
        <f>$C$90</f>
        <v>19.099999999999998</v>
      </c>
      <c r="CV154" s="14">
        <f>CU154*$L$45</f>
        <v>4.786911225151246</v>
      </c>
      <c r="CW154" s="14">
        <f>CU154/$L$43</f>
        <v>19.690721649484534</v>
      </c>
      <c r="CX154" s="14">
        <f t="shared" si="54"/>
        <v>57.338620203672448</v>
      </c>
      <c r="CY154" s="14">
        <f t="shared" si="54"/>
        <v>14.383469763099622</v>
      </c>
      <c r="CZ154" s="14">
        <f t="shared" si="55"/>
        <v>59.111979591414894</v>
      </c>
      <c r="DA154" s="19">
        <f>1000*CZ154/3/DG152</f>
        <v>86.501661544148305</v>
      </c>
      <c r="DB154" s="21">
        <f t="shared" si="69"/>
        <v>2.5000000000000001E-2</v>
      </c>
      <c r="DC154" s="14">
        <f>(3*DB154*$K$71*DA154^2)/1000+CX154</f>
        <v>57.4082078019565</v>
      </c>
      <c r="DD154" s="14">
        <f>(3*DB154*$L$71*DA154^2)/1000+CY154</f>
        <v>14.424436655637816</v>
      </c>
      <c r="DE154" s="14">
        <f t="shared" si="56"/>
        <v>59.192623660935382</v>
      </c>
      <c r="DF154" s="19">
        <f>1000*DE154/3/DG152</f>
        <v>86.61967224274818</v>
      </c>
      <c r="DG154" s="19">
        <f t="shared" ref="DG154:DG156" si="78">DI153</f>
        <v>226.88985551855393</v>
      </c>
      <c r="DH154" s="14">
        <f>($K$71*$L$43+$L$71*$L$44)*100*SQRT(3)*(DA154+DF154)/2*DB154/(DG154*SQRT(3))</f>
        <v>0.13164625199966742</v>
      </c>
      <c r="DI154" s="19">
        <f>DG154*(1-DH154/100)</f>
        <v>226.59116352759631</v>
      </c>
      <c r="DJ154" t="s">
        <v>20</v>
      </c>
      <c r="DK154" s="14">
        <f>$C$90</f>
        <v>19.099999999999998</v>
      </c>
      <c r="DL154" s="14">
        <f>DK154*$L$45</f>
        <v>4.786911225151246</v>
      </c>
      <c r="DM154" s="14">
        <f>DK154/$L$43</f>
        <v>19.690721649484534</v>
      </c>
      <c r="DN154" s="14">
        <f t="shared" si="57"/>
        <v>57.338689130873789</v>
      </c>
      <c r="DO154" s="14">
        <f t="shared" si="57"/>
        <v>14.383510341210091</v>
      </c>
      <c r="DP154" s="14">
        <f t="shared" si="58"/>
        <v>59.112050650385349</v>
      </c>
      <c r="DQ154" s="19">
        <f>1000*DP154/3/DW152</f>
        <v>86.578897922122692</v>
      </c>
      <c r="DR154" s="21">
        <f t="shared" si="70"/>
        <v>2.5000000000000001E-2</v>
      </c>
      <c r="DS154" s="14">
        <f>(3*DR154*$K$71*DQ154^2)/1000+DN154</f>
        <v>57.408401052632094</v>
      </c>
      <c r="DT154" s="14">
        <f>(3*DR154*$L$71*DQ154^2)/1000+DO154</f>
        <v>14.424550424180707</v>
      </c>
      <c r="DU154" s="14">
        <f t="shared" si="59"/>
        <v>59.192838809771416</v>
      </c>
      <c r="DV154" s="19">
        <f>1000*DU154/3/DW152</f>
        <v>86.697224891460493</v>
      </c>
      <c r="DW154" s="19">
        <f t="shared" ref="DW154:DW156" si="79">DY153</f>
        <v>226.68611636696673</v>
      </c>
      <c r="DX154" s="14">
        <f>($K$71*$L$43+$L$71*$L$44)*100*SQRT(3)*(DQ154+DV154)/2*DR154/(DW154*SQRT(3))</f>
        <v>0.13188238362419449</v>
      </c>
      <c r="DY154" s="19">
        <f>DW154*(1-DX154/100)</f>
        <v>226.38715731335685</v>
      </c>
      <c r="DZ154" t="s">
        <v>20</v>
      </c>
      <c r="EA154" s="14">
        <f>$C$90</f>
        <v>19.099999999999998</v>
      </c>
      <c r="EB154" s="14">
        <f>EA154*$L$45</f>
        <v>4.786911225151246</v>
      </c>
      <c r="EC154" s="14">
        <f>EA154/$L$43</f>
        <v>19.690721649484534</v>
      </c>
      <c r="ED154" s="14">
        <f t="shared" si="60"/>
        <v>57.338723683738237</v>
      </c>
      <c r="EE154" s="14">
        <f t="shared" si="60"/>
        <v>14.383530682815767</v>
      </c>
      <c r="EF154" s="14">
        <f t="shared" si="61"/>
        <v>59.112086271895095</v>
      </c>
      <c r="EG154" s="19">
        <f>1000*EF154/3/EM152</f>
        <v>86.617590325712385</v>
      </c>
      <c r="EH154" s="21">
        <f t="shared" si="71"/>
        <v>2.5000000000000001E-2</v>
      </c>
      <c r="EI154" s="14">
        <f>(3*EH154*$K$71*EG154^2)/1000+ED154</f>
        <v>57.408497928408885</v>
      </c>
      <c r="EJ154" s="14">
        <f>(3*EH154*$L$71*EG154^2)/1000+EE154</f>
        <v>14.424607455888003</v>
      </c>
      <c r="EK154" s="14">
        <f t="shared" si="62"/>
        <v>59.192946663032302</v>
      </c>
      <c r="EL154" s="19">
        <f>1000*EK154/3/EM152</f>
        <v>86.736075946417486</v>
      </c>
      <c r="EM154" s="19">
        <f t="shared" ref="EM154:EM156" si="80">EO153</f>
        <v>226.58418717468541</v>
      </c>
      <c r="EN154" s="14">
        <f>($K$71*$L$43+$L$71*$L$44)*100*SQRT(3)*(EG154+EL154)/2*EH154/(EM154*SQRT(3))</f>
        <v>0.13200075682488452</v>
      </c>
      <c r="EO154" s="19">
        <f>EM154*(1-EN154/100)</f>
        <v>226.28509433276932</v>
      </c>
    </row>
    <row r="155" spans="2:145" hidden="1" outlineLevel="1">
      <c r="B155" t="s">
        <v>21</v>
      </c>
      <c r="C155" s="14">
        <f>$C$90</f>
        <v>19.099999999999998</v>
      </c>
      <c r="D155" s="14">
        <f>C155*$L$45</f>
        <v>4.786911225151246</v>
      </c>
      <c r="E155" s="14">
        <f>C155/$L$43</f>
        <v>19.690721649484534</v>
      </c>
      <c r="F155" s="14">
        <f t="shared" si="36"/>
        <v>38.207572184184869</v>
      </c>
      <c r="G155" s="14">
        <f t="shared" si="36"/>
        <v>9.57828026841133</v>
      </c>
      <c r="H155" s="14">
        <f t="shared" si="37"/>
        <v>39.389249674417393</v>
      </c>
      <c r="I155" s="19">
        <f>1000*H155/3/O152</f>
        <v>57.080160463266616</v>
      </c>
      <c r="J155" s="21">
        <f t="shared" si="63"/>
        <v>2.5000000000000001E-2</v>
      </c>
      <c r="K155" s="14">
        <f>(3*J155*$K$71*I155^2)/1000+F155</f>
        <v>38.237872930067034</v>
      </c>
      <c r="L155" s="14">
        <f>(3*J155*$L$71*I155^2)/1000+G155</f>
        <v>9.5961186107451848</v>
      </c>
      <c r="M155" s="14">
        <f t="shared" si="38"/>
        <v>39.423602303790602</v>
      </c>
      <c r="N155" s="19">
        <f>1000*M155/3/O152</f>
        <v>57.129941903968486</v>
      </c>
      <c r="O155" s="19">
        <f t="shared" si="72"/>
        <v>228.83839941752149</v>
      </c>
      <c r="P155" s="14">
        <f>($K$71*$L$43+$L$71*$L$44)*100*SQRT(3)*(I155+N155)/2*J155/(O155*SQRT(3))</f>
        <v>8.6109012275161934E-2</v>
      </c>
      <c r="Q155" s="19">
        <f>O155*(1-P155/100)</f>
        <v>228.64134893207677</v>
      </c>
      <c r="R155" t="s">
        <v>21</v>
      </c>
      <c r="S155" s="14">
        <f>$C$90</f>
        <v>19.099999999999998</v>
      </c>
      <c r="T155" s="14">
        <f>S155*$L$45</f>
        <v>4.786911225151246</v>
      </c>
      <c r="U155" s="19">
        <f>S155/$L$43</f>
        <v>19.690721649484534</v>
      </c>
      <c r="V155" s="19">
        <f t="shared" si="39"/>
        <v>38.207626055563573</v>
      </c>
      <c r="W155" s="19">
        <f t="shared" si="39"/>
        <v>9.5783119830133074</v>
      </c>
      <c r="X155" s="19">
        <f t="shared" si="40"/>
        <v>39.389305211921211</v>
      </c>
      <c r="Y155" s="19">
        <f>1000*X155/3/AE152</f>
        <v>57.282926286372266</v>
      </c>
      <c r="Z155" s="21">
        <f t="shared" si="64"/>
        <v>2.5000000000000001E-2</v>
      </c>
      <c r="AA155" s="14">
        <f>(3*Z155*$K$71*Y155^2)/1000+V155</f>
        <v>38.238142458452124</v>
      </c>
      <c r="AB155" s="14">
        <f>(3*Z155*$L$71*Y155^2)/1000+W155</f>
        <v>9.5962772847138247</v>
      </c>
      <c r="AC155" s="14">
        <f t="shared" si="41"/>
        <v>39.423902348676663</v>
      </c>
      <c r="AD155" s="19">
        <f>1000*AC155/3/AE152</f>
        <v>57.333240076468833</v>
      </c>
      <c r="AE155" s="19">
        <f t="shared" si="73"/>
        <v>228.02027614109912</v>
      </c>
      <c r="AF155" s="14">
        <f>($K$71*$L$43+$L$71*$L$44)*100*SQRT(3)*(Y155+AD155)/2*Z155/(AE155*SQRT(3))</f>
        <v>8.6725217817783237E-2</v>
      </c>
      <c r="AG155" s="19">
        <f>AE155*(1-AF155/100)</f>
        <v>227.82252505994703</v>
      </c>
      <c r="AH155" t="s">
        <v>21</v>
      </c>
      <c r="AI155" s="14">
        <f>$C$90</f>
        <v>19.099999999999998</v>
      </c>
      <c r="AJ155" s="14">
        <f>AI155*$L$45</f>
        <v>4.786911225151246</v>
      </c>
      <c r="AK155" s="14">
        <f>AI155/$L$43</f>
        <v>19.690721649484534</v>
      </c>
      <c r="AL155" s="14">
        <f t="shared" si="42"/>
        <v>38.207673595021191</v>
      </c>
      <c r="AM155" s="14">
        <f t="shared" si="42"/>
        <v>9.578339969952065</v>
      </c>
      <c r="AN155" s="14">
        <f t="shared" si="43"/>
        <v>39.389354221671333</v>
      </c>
      <c r="AO155" s="19">
        <f>1000*AN155/3/AU152</f>
        <v>57.461266115831826</v>
      </c>
      <c r="AP155" s="21">
        <f t="shared" si="65"/>
        <v>2.5000000000000001E-2</v>
      </c>
      <c r="AQ155" s="14">
        <f>(3*AP155*$K$71*AO155^2)/1000+AL155</f>
        <v>38.238380308084992</v>
      </c>
      <c r="AR155" s="14">
        <f>(3*AP155*$L$71*AO155^2)/1000+AM155</f>
        <v>9.5964173090944644</v>
      </c>
      <c r="AS155" s="14">
        <f t="shared" si="44"/>
        <v>39.424167128247994</v>
      </c>
      <c r="AT155" s="19">
        <f>1000*AS155/3/AU152</f>
        <v>57.512051251272482</v>
      </c>
      <c r="AU155" s="19">
        <f t="shared" si="74"/>
        <v>227.30545587645955</v>
      </c>
      <c r="AV155" s="14">
        <f>($K$71*$L$43+$L$71*$L$44)*100*SQRT(3)*(AO155+AT155)/2*AP155/(AU155*SQRT(3))</f>
        <v>8.7269038433305884E-2</v>
      </c>
      <c r="AW155" s="19">
        <f>AU155*(1-AV155/100)</f>
        <v>227.10708859080972</v>
      </c>
      <c r="AX155" t="s">
        <v>21</v>
      </c>
      <c r="AY155" s="14">
        <f>$C$90</f>
        <v>19.099999999999998</v>
      </c>
      <c r="AZ155" s="14">
        <f>AY155*$L$45</f>
        <v>4.786911225151246</v>
      </c>
      <c r="BA155" s="14">
        <f>AY155/$L$43</f>
        <v>19.690721649484534</v>
      </c>
      <c r="BB155" s="14">
        <f t="shared" si="45"/>
        <v>38.207687243362358</v>
      </c>
      <c r="BC155" s="14">
        <f t="shared" si="45"/>
        <v>9.578348004862594</v>
      </c>
      <c r="BD155" s="14">
        <f t="shared" si="46"/>
        <v>39.389368292126143</v>
      </c>
      <c r="BE155" s="19">
        <f>1000*BD155/3/BK152</f>
        <v>57.512364580690743</v>
      </c>
      <c r="BF155" s="21">
        <f t="shared" si="66"/>
        <v>2.5000000000000001E-2</v>
      </c>
      <c r="BG155" s="14">
        <f>(3*BF155*$K$71*BE155^2)/1000+BB155</f>
        <v>38.238448593703218</v>
      </c>
      <c r="BH155" s="14">
        <f>(3*BF155*$L$71*BE155^2)/1000+BC155</f>
        <v>9.5964575094987445</v>
      </c>
      <c r="BI155" s="14">
        <f t="shared" si="47"/>
        <v>39.424243145365502</v>
      </c>
      <c r="BJ155" s="19">
        <f>1000*BI155/3/BK152</f>
        <v>57.56328530780992</v>
      </c>
      <c r="BK155" s="19">
        <f t="shared" si="75"/>
        <v>227.10145637621966</v>
      </c>
      <c r="BL155" s="14">
        <f>($K$71*$L$43+$L$71*$L$44)*100*SQRT(3)*(BE155+BJ155)/2*BF155/(BK155*SQRT(3))</f>
        <v>8.742517398089962E-2</v>
      </c>
      <c r="BM155" s="19">
        <f>BK155*(1-BL155/100)</f>
        <v>226.90291253286958</v>
      </c>
      <c r="BN155" t="s">
        <v>21</v>
      </c>
      <c r="BO155" s="14">
        <f>$C$90</f>
        <v>19.099999999999998</v>
      </c>
      <c r="BP155" s="14">
        <f>BO155*$L$45</f>
        <v>4.786911225151246</v>
      </c>
      <c r="BQ155" s="14">
        <f>BO155/$L$43</f>
        <v>19.690721649484534</v>
      </c>
      <c r="BR155" s="14">
        <f t="shared" si="48"/>
        <v>38.207694085159517</v>
      </c>
      <c r="BS155" s="14">
        <f t="shared" si="48"/>
        <v>9.5783520326947915</v>
      </c>
      <c r="BT155" s="14">
        <f t="shared" si="49"/>
        <v>39.389375345525274</v>
      </c>
      <c r="BU155" s="19">
        <f>1000*BT155/3/CA152</f>
        <v>57.537962757231533</v>
      </c>
      <c r="BV155" s="21">
        <f t="shared" si="67"/>
        <v>2.5000000000000001E-2</v>
      </c>
      <c r="BW155" s="14">
        <f>(3*BV155*$K$71*BU155^2)/1000+BR155</f>
        <v>38.238482824731264</v>
      </c>
      <c r="BX155" s="14">
        <f>(3*BV155*$L$71*BU155^2)/1000+BS155</f>
        <v>9.5964776616362251</v>
      </c>
      <c r="BY155" s="14">
        <f t="shared" si="50"/>
        <v>39.424281252136367</v>
      </c>
      <c r="BZ155" s="19">
        <f>1000*BY155/3/CA152</f>
        <v>57.588951500692907</v>
      </c>
      <c r="CA155" s="19">
        <f t="shared" si="76"/>
        <v>226.99939676138374</v>
      </c>
      <c r="CB155" s="14">
        <f>($K$71*$L$43+$L$71*$L$44)*100*SQRT(3)*(BU155+BZ155)/2*BV155/(CA155*SQRT(3))</f>
        <v>8.7503444636563676E-2</v>
      </c>
      <c r="CC155" s="19">
        <f>CA155*(1-CB155/100)</f>
        <v>226.8007644699133</v>
      </c>
      <c r="CD155" t="s">
        <v>21</v>
      </c>
      <c r="CE155" s="14">
        <f>$C$90</f>
        <v>19.099999999999998</v>
      </c>
      <c r="CF155" s="14">
        <f>CE155*$L$45</f>
        <v>4.786911225151246</v>
      </c>
      <c r="CG155" s="14">
        <f>CE155/$L$43</f>
        <v>19.690721649484534</v>
      </c>
      <c r="CH155" s="14">
        <f t="shared" si="51"/>
        <v>38.20770094440239</v>
      </c>
      <c r="CI155" s="14">
        <f t="shared" si="51"/>
        <v>9.5783560707974509</v>
      </c>
      <c r="CJ155" s="14">
        <f t="shared" si="52"/>
        <v>39.389382416909683</v>
      </c>
      <c r="CK155" s="19">
        <f>1000*CJ155/3/CQ152</f>
        <v>57.563614797359342</v>
      </c>
      <c r="CL155" s="21">
        <f t="shared" si="68"/>
        <v>2.5000000000000001E-2</v>
      </c>
      <c r="CM155" s="14">
        <f>(3*CL155*$K$71*CK155^2)/1000+CH155</f>
        <v>38.238517143063802</v>
      </c>
      <c r="CN155" s="14">
        <f>(3*CL155*$L$71*CK155^2)/1000+CI155</f>
        <v>9.5964978651707007</v>
      </c>
      <c r="CO155" s="14">
        <f t="shared" si="53"/>
        <v>39.424319456099809</v>
      </c>
      <c r="CP155" s="19">
        <f>1000*CO155/3/CQ152</f>
        <v>57.61467176100539</v>
      </c>
      <c r="CQ155" s="19">
        <f t="shared" si="77"/>
        <v>226.89721298878789</v>
      </c>
      <c r="CR155" s="14">
        <f>($K$71*$L$43+$L$71*$L$44)*100*SQRT(3)*(CK155+CP155)/2*CL155/(CQ155*SQRT(3))</f>
        <v>8.7581915701002808E-2</v>
      </c>
      <c r="CS155" s="19">
        <f>CQ155*(1-CR155/100)</f>
        <v>226.69849206298011</v>
      </c>
      <c r="CT155" t="s">
        <v>21</v>
      </c>
      <c r="CU155" s="14">
        <f>$C$90</f>
        <v>19.099999999999998</v>
      </c>
      <c r="CV155" s="14">
        <f>CU155*$L$45</f>
        <v>4.786911225151246</v>
      </c>
      <c r="CW155" s="14">
        <f>CU155/$L$43</f>
        <v>19.690721649484534</v>
      </c>
      <c r="CX155" s="14">
        <f t="shared" si="54"/>
        <v>38.207721543215932</v>
      </c>
      <c r="CY155" s="14">
        <f t="shared" si="54"/>
        <v>9.5783681975183264</v>
      </c>
      <c r="CZ155" s="14">
        <f t="shared" si="55"/>
        <v>39.389403652799928</v>
      </c>
      <c r="DA155" s="19">
        <f>1000*CZ155/3/DG152</f>
        <v>57.640581262062639</v>
      </c>
      <c r="DB155" s="21">
        <f t="shared" si="69"/>
        <v>2.5000000000000001E-2</v>
      </c>
      <c r="DC155" s="14">
        <f>(3*DB155*$K$71*DA155^2)/1000+CX155</f>
        <v>38.238620203672454</v>
      </c>
      <c r="DD155" s="14">
        <f>(3*DB155*$L$71*DA155^2)/1000+CY155</f>
        <v>9.5965585379483773</v>
      </c>
      <c r="DE155" s="14">
        <f t="shared" si="56"/>
        <v>39.424434185578072</v>
      </c>
      <c r="DF155" s="19">
        <f>1000*DE155/3/DG152</f>
        <v>57.691843278848935</v>
      </c>
      <c r="DG155" s="19">
        <f t="shared" si="78"/>
        <v>226.59116352759631</v>
      </c>
      <c r="DH155" s="14">
        <f>($K$71*$L$43+$L$71*$L$44)*100*SQRT(3)*(DA155+DF155)/2*DB155/(DG155*SQRT(3))</f>
        <v>8.7817575096070535E-2</v>
      </c>
      <c r="DI155" s="19">
        <f>DG155*(1-DH155/100)</f>
        <v>226.39217666240441</v>
      </c>
      <c r="DJ155" t="s">
        <v>21</v>
      </c>
      <c r="DK155" s="14">
        <f>$C$90</f>
        <v>19.099999999999998</v>
      </c>
      <c r="DL155" s="14">
        <f>DK155*$L$45</f>
        <v>4.786911225151246</v>
      </c>
      <c r="DM155" s="14">
        <f>DK155/$L$43</f>
        <v>19.690721649484534</v>
      </c>
      <c r="DN155" s="14">
        <f t="shared" si="57"/>
        <v>38.207735319735818</v>
      </c>
      <c r="DO155" s="14">
        <f t="shared" si="57"/>
        <v>9.5783763078889059</v>
      </c>
      <c r="DP155" s="14">
        <f t="shared" si="58"/>
        <v>39.389417855397753</v>
      </c>
      <c r="DQ155" s="19">
        <f>1000*DP155/3/DW152</f>
        <v>57.691999350255792</v>
      </c>
      <c r="DR155" s="21">
        <f t="shared" si="70"/>
        <v>2.5000000000000001E-2</v>
      </c>
      <c r="DS155" s="14">
        <f>(3*DR155*$K$71*DQ155^2)/1000+DN155</f>
        <v>38.238689130873794</v>
      </c>
      <c r="DT155" s="14">
        <f>(3*DR155*$L$71*DQ155^2)/1000+DO155</f>
        <v>9.5965991160588455</v>
      </c>
      <c r="DU155" s="14">
        <f t="shared" si="59"/>
        <v>39.424510916965694</v>
      </c>
      <c r="DV155" s="19">
        <f>1000*DU155/3/DW152</f>
        <v>57.743398659903079</v>
      </c>
      <c r="DW155" s="19">
        <f t="shared" si="79"/>
        <v>226.38715731335685</v>
      </c>
      <c r="DX155" s="14">
        <f>($K$71*$L$43+$L$71*$L$44)*100*SQRT(3)*(DQ155+DV155)/2*DR155/(DW155*SQRT(3))</f>
        <v>8.7975188656615494E-2</v>
      </c>
      <c r="DY155" s="19">
        <f>DW155*(1-DX155/100)</f>
        <v>226.18799278461606</v>
      </c>
      <c r="DZ155" t="s">
        <v>21</v>
      </c>
      <c r="EA155" s="14">
        <f>$C$90</f>
        <v>19.099999999999998</v>
      </c>
      <c r="EB155" s="14">
        <f>EA155*$L$45</f>
        <v>4.786911225151246</v>
      </c>
      <c r="EC155" s="14">
        <f>EA155/$L$43</f>
        <v>19.690721649484534</v>
      </c>
      <c r="ED155" s="14">
        <f t="shared" si="60"/>
        <v>38.207742225830984</v>
      </c>
      <c r="EE155" s="14">
        <f t="shared" si="60"/>
        <v>9.5783803735739621</v>
      </c>
      <c r="EF155" s="14">
        <f t="shared" si="61"/>
        <v>39.389424975083493</v>
      </c>
      <c r="EG155" s="19">
        <f>1000*EF155/3/EM152</f>
        <v>57.717757752010144</v>
      </c>
      <c r="EH155" s="21">
        <f t="shared" si="71"/>
        <v>2.5000000000000001E-2</v>
      </c>
      <c r="EI155" s="14">
        <f>(3*EH155*$K$71*EG155^2)/1000+ED155</f>
        <v>38.238723683738236</v>
      </c>
      <c r="EJ155" s="14">
        <f>(3*EH155*$L$71*EG155^2)/1000+EE155</f>
        <v>9.5966194576645218</v>
      </c>
      <c r="EK155" s="14">
        <f t="shared" si="62"/>
        <v>39.424549382034904</v>
      </c>
      <c r="EL155" s="19">
        <f>1000*EK155/3/EM152</f>
        <v>57.769225931931203</v>
      </c>
      <c r="EM155" s="19">
        <f t="shared" si="80"/>
        <v>226.28509433276932</v>
      </c>
      <c r="EN155" s="14">
        <f>($K$71*$L$43+$L$71*$L$44)*100*SQRT(3)*(EG155+EL155)/2*EH155/(EM155*SQRT(3))</f>
        <v>8.8054200744309766E-2</v>
      </c>
      <c r="EO155" s="19">
        <f>EM155*(1-EN155/100)</f>
        <v>226.08584080155109</v>
      </c>
    </row>
    <row r="156" spans="2:145" hidden="1" outlineLevel="1">
      <c r="B156" t="s">
        <v>22</v>
      </c>
      <c r="C156" s="14">
        <f>$C$90</f>
        <v>19.099999999999998</v>
      </c>
      <c r="D156" s="14">
        <f>C156*$L$45</f>
        <v>4.786911225151246</v>
      </c>
      <c r="E156" s="14">
        <f>C156/$L$43</f>
        <v>19.690721649484534</v>
      </c>
      <c r="F156" s="14">
        <f>C156</f>
        <v>19.099999999999998</v>
      </c>
      <c r="G156" s="14">
        <f>D156</f>
        <v>4.786911225151246</v>
      </c>
      <c r="H156" s="14">
        <f t="shared" si="37"/>
        <v>19.690721649484534</v>
      </c>
      <c r="I156" s="19">
        <f>1000*H156/3/O152</f>
        <v>28.534424003513838</v>
      </c>
      <c r="J156" s="21">
        <f t="shared" si="63"/>
        <v>2.5000000000000001E-2</v>
      </c>
      <c r="K156" s="14">
        <f>(3*J156*$K$71*I156^2)/1000+F156</f>
        <v>19.107572184184871</v>
      </c>
      <c r="L156" s="14">
        <f>(3*J156*$L$71*I156^2)/1000+G156</f>
        <v>4.7913690432600831</v>
      </c>
      <c r="M156" s="14">
        <f t="shared" si="38"/>
        <v>19.699150542156545</v>
      </c>
      <c r="N156" s="19">
        <f>1000*M156/3/O152</f>
        <v>28.546638568407122</v>
      </c>
      <c r="O156" s="19">
        <f t="shared" si="72"/>
        <v>228.64134893207677</v>
      </c>
      <c r="P156" s="14">
        <f>($K$71*$L$43+$L$71*$L$44)*100*SQRT(3)*(I156+N156)/2*J156/(O156*SQRT(3))</f>
        <v>4.3073510033647497E-2</v>
      </c>
      <c r="Q156" s="19">
        <f>O156*(1-P156/100)</f>
        <v>228.54286507770345</v>
      </c>
      <c r="R156" t="s">
        <v>22</v>
      </c>
      <c r="S156" s="14">
        <f>$C$90</f>
        <v>19.099999999999998</v>
      </c>
      <c r="T156" s="14">
        <f>S156*$L$45</f>
        <v>4.786911225151246</v>
      </c>
      <c r="U156" s="19">
        <f>S156/$L$43</f>
        <v>19.690721649484534</v>
      </c>
      <c r="V156" s="19">
        <f>S156</f>
        <v>19.099999999999998</v>
      </c>
      <c r="W156" s="19">
        <f>T156</f>
        <v>4.786911225151246</v>
      </c>
      <c r="X156" s="19">
        <f t="shared" si="40"/>
        <v>19.690721649484534</v>
      </c>
      <c r="Y156" s="19">
        <f>1000*X156/3/AE152</f>
        <v>28.635746447020967</v>
      </c>
      <c r="Z156" s="21">
        <f t="shared" si="64"/>
        <v>2.5000000000000001E-2</v>
      </c>
      <c r="AA156" s="14">
        <f>(3*Z156*$K$71*Y156^2)/1000+V156</f>
        <v>19.107626055563575</v>
      </c>
      <c r="AB156" s="14">
        <f>(3*Z156*$L$71*Y156^2)/1000+W156</f>
        <v>4.7914007578620605</v>
      </c>
      <c r="AC156" s="14">
        <f t="shared" si="41"/>
        <v>19.699210509604011</v>
      </c>
      <c r="AD156" s="19">
        <f>1000*AC156/3/AE152</f>
        <v>28.648091593650566</v>
      </c>
      <c r="AE156" s="19">
        <f t="shared" si="73"/>
        <v>227.82252505994703</v>
      </c>
      <c r="AF156" s="14">
        <f>($K$71*$L$43+$L$71*$L$44)*100*SQRT(3)*(Y156+AD156)/2*Z156/(AE156*SQRT(3))</f>
        <v>4.3381886669414962E-2</v>
      </c>
      <c r="AG156" s="19">
        <f>AE156*(1-AF156/100)</f>
        <v>227.72369135031812</v>
      </c>
      <c r="AH156" t="s">
        <v>22</v>
      </c>
      <c r="AI156" s="14">
        <f>$C$90</f>
        <v>19.099999999999998</v>
      </c>
      <c r="AJ156" s="14">
        <f>AI156*$L$45</f>
        <v>4.786911225151246</v>
      </c>
      <c r="AK156" s="14">
        <f>AI156/$L$43</f>
        <v>19.690721649484534</v>
      </c>
      <c r="AL156" s="14">
        <f>AI156</f>
        <v>19.099999999999998</v>
      </c>
      <c r="AM156" s="14">
        <f>AJ156</f>
        <v>4.786911225151246</v>
      </c>
      <c r="AN156" s="14">
        <f t="shared" si="43"/>
        <v>19.690721649484534</v>
      </c>
      <c r="AO156" s="19">
        <f>1000*AN156/3/AU152</f>
        <v>28.7248628232472</v>
      </c>
      <c r="AP156" s="21">
        <f t="shared" si="65"/>
        <v>2.5000000000000001E-2</v>
      </c>
      <c r="AQ156" s="14">
        <f>(3*AP156*$K$71*AO156^2)/1000+AL156</f>
        <v>19.10767359502119</v>
      </c>
      <c r="AR156" s="14">
        <f>(3*AP156*$L$71*AO156^2)/1000+AM156</f>
        <v>4.7914287448008199</v>
      </c>
      <c r="AS156" s="14">
        <f t="shared" si="44"/>
        <v>19.699263428625283</v>
      </c>
      <c r="AT156" s="19">
        <f>1000*AS156/3/AU152</f>
        <v>28.737323587177141</v>
      </c>
      <c r="AU156" s="19">
        <f t="shared" si="74"/>
        <v>227.10708859080972</v>
      </c>
      <c r="AV156" s="14">
        <f>($K$71*$L$43+$L$71*$L$44)*100*SQRT(3)*(AO156+AT156)/2*AP156/(AU156*SQRT(3))</f>
        <v>4.3654040309312671E-2</v>
      </c>
      <c r="AW156" s="19">
        <f>AU156*(1-AV156/100)</f>
        <v>227.00794717081098</v>
      </c>
      <c r="AX156" t="s">
        <v>22</v>
      </c>
      <c r="AY156" s="14">
        <f>$C$90</f>
        <v>19.099999999999998</v>
      </c>
      <c r="AZ156" s="14">
        <f>AY156*$L$45</f>
        <v>4.786911225151246</v>
      </c>
      <c r="BA156" s="14">
        <f>AY156/$L$43</f>
        <v>19.690721649484534</v>
      </c>
      <c r="BB156" s="14">
        <f>AY156</f>
        <v>19.099999999999998</v>
      </c>
      <c r="BC156" s="14">
        <f>AZ156</f>
        <v>4.786911225151246</v>
      </c>
      <c r="BD156" s="14">
        <f t="shared" si="46"/>
        <v>19.690721649484534</v>
      </c>
      <c r="BE156" s="19">
        <f>1000*BD156/3/BK152</f>
        <v>28.750396654328458</v>
      </c>
      <c r="BF156" s="21">
        <f t="shared" si="66"/>
        <v>2.5000000000000001E-2</v>
      </c>
      <c r="BG156" s="14">
        <f>(3*BF156*$K$71*BE156^2)/1000+BB156</f>
        <v>19.107687243362363</v>
      </c>
      <c r="BH156" s="14">
        <f>(3*BF156*$L$71*BE156^2)/1000+BC156</f>
        <v>4.791436779711348</v>
      </c>
      <c r="BI156" s="14">
        <f t="shared" si="47"/>
        <v>19.699278621414628</v>
      </c>
      <c r="BJ156" s="19">
        <f>1000*BI156/3/BK152</f>
        <v>28.762890677733466</v>
      </c>
      <c r="BK156" s="19">
        <f t="shared" si="75"/>
        <v>226.90291253286958</v>
      </c>
      <c r="BL156" s="14">
        <f>($K$71*$L$43+$L$71*$L$44)*100*SQRT(3)*(BE156+BJ156)/2*BF156/(BK156*SQRT(3))</f>
        <v>4.3732178229677961E-2</v>
      </c>
      <c r="BM156" s="19">
        <f>BK156*(1-BL156/100)</f>
        <v>226.80368294675236</v>
      </c>
      <c r="BN156" t="s">
        <v>22</v>
      </c>
      <c r="BO156" s="14">
        <f>$C$90</f>
        <v>19.099999999999998</v>
      </c>
      <c r="BP156" s="14">
        <f>BO156*$L$45</f>
        <v>4.786911225151246</v>
      </c>
      <c r="BQ156" s="14">
        <f>BO156/$L$43</f>
        <v>19.690721649484534</v>
      </c>
      <c r="BR156" s="14">
        <f>BO156</f>
        <v>19.099999999999998</v>
      </c>
      <c r="BS156" s="14">
        <f>BP156</f>
        <v>4.786911225151246</v>
      </c>
      <c r="BT156" s="14">
        <f t="shared" si="49"/>
        <v>19.690721649484534</v>
      </c>
      <c r="BU156" s="19">
        <f>1000*BT156/3/CA152</f>
        <v>28.763188016886421</v>
      </c>
      <c r="BV156" s="21">
        <f t="shared" si="67"/>
        <v>2.5000000000000001E-2</v>
      </c>
      <c r="BW156" s="14">
        <f>(3*BV156*$K$71*BU156^2)/1000+BR156</f>
        <v>19.107694085159519</v>
      </c>
      <c r="BX156" s="14">
        <f>(3*BV156*$L$71*BU156^2)/1000+BS156</f>
        <v>4.7914408075435446</v>
      </c>
      <c r="BY156" s="14">
        <f t="shared" si="50"/>
        <v>19.699286237430879</v>
      </c>
      <c r="BZ156" s="19">
        <f>1000*BY156/3/CA152</f>
        <v>28.775698724100355</v>
      </c>
      <c r="CA156" s="19">
        <f t="shared" si="76"/>
        <v>226.8007644699133</v>
      </c>
      <c r="CB156" s="14">
        <f>($K$71*$L$43+$L$71*$L$44)*100*SQRT(3)*(BU156+BZ156)/2*BV156/(CA156*SQRT(3))</f>
        <v>4.3771348769594438E-2</v>
      </c>
      <c r="CC156" s="19">
        <f>CA156*(1-CB156/100)</f>
        <v>226.70149071628506</v>
      </c>
      <c r="CD156" t="s">
        <v>22</v>
      </c>
      <c r="CE156" s="14">
        <f>$C$90</f>
        <v>19.099999999999998</v>
      </c>
      <c r="CF156" s="14">
        <f>CE156*$L$45</f>
        <v>4.786911225151246</v>
      </c>
      <c r="CG156" s="14">
        <f>CE156/$L$43</f>
        <v>19.690721649484534</v>
      </c>
      <c r="CH156" s="14">
        <f>CE156</f>
        <v>19.099999999999998</v>
      </c>
      <c r="CI156" s="14">
        <f>CF156</f>
        <v>4.786911225151246</v>
      </c>
      <c r="CJ156" s="14">
        <f t="shared" si="52"/>
        <v>19.690721649484534</v>
      </c>
      <c r="CK156" s="19">
        <f>1000*CJ156/3/CQ152</f>
        <v>28.77600628808942</v>
      </c>
      <c r="CL156" s="21">
        <f t="shared" si="68"/>
        <v>2.5000000000000001E-2</v>
      </c>
      <c r="CM156" s="14">
        <f>(3*CL156*$K$71*CK156^2)/1000+CH156</f>
        <v>19.107700944402396</v>
      </c>
      <c r="CN156" s="14">
        <f>(3*CL156*$L$71*CK156^2)/1000+CI156</f>
        <v>4.7914448456462058</v>
      </c>
      <c r="CO156" s="14">
        <f t="shared" si="53"/>
        <v>19.699293872867266</v>
      </c>
      <c r="CP156" s="19">
        <f>1000*CO156/3/CQ152</f>
        <v>28.788533729102269</v>
      </c>
      <c r="CQ156" s="19">
        <f t="shared" si="77"/>
        <v>226.69849206298011</v>
      </c>
      <c r="CR156" s="14">
        <f>($K$71*$L$43+$L$71*$L$44)*100*SQRT(3)*(CK156+CP156)/2*CL156/(CQ156*SQRT(3))</f>
        <v>4.3810619636003641E-2</v>
      </c>
      <c r="CS156" s="19">
        <f>CQ156*(1-CR156/100)</f>
        <v>226.59917404890183</v>
      </c>
      <c r="CT156" t="s">
        <v>22</v>
      </c>
      <c r="CU156" s="14">
        <f>$C$90</f>
        <v>19.099999999999998</v>
      </c>
      <c r="CV156" s="14">
        <f>CU156*$L$45</f>
        <v>4.786911225151246</v>
      </c>
      <c r="CW156" s="14">
        <f>CU156/$L$43</f>
        <v>19.690721649484534</v>
      </c>
      <c r="CX156" s="14">
        <f>CU156</f>
        <v>19.099999999999998</v>
      </c>
      <c r="CY156" s="14">
        <f>CV156</f>
        <v>4.786911225151246</v>
      </c>
      <c r="CZ156" s="14">
        <f t="shared" si="55"/>
        <v>19.690721649484534</v>
      </c>
      <c r="DA156" s="19">
        <f>1000*CZ156/3/DG152</f>
        <v>28.814466229297459</v>
      </c>
      <c r="DB156" s="21">
        <f t="shared" si="69"/>
        <v>2.5000000000000001E-2</v>
      </c>
      <c r="DC156" s="14">
        <f>(3*DB156*$K$71*DA156^2)/1000+CX156</f>
        <v>19.107721543215934</v>
      </c>
      <c r="DD156" s="14">
        <f>(3*DB156*$L$71*DA156^2)/1000+CY156</f>
        <v>4.7914569723670803</v>
      </c>
      <c r="DE156" s="14">
        <f t="shared" si="56"/>
        <v>19.699316802648852</v>
      </c>
      <c r="DF156" s="19">
        <f>1000*DE156/3/DG152</f>
        <v>28.827043967939929</v>
      </c>
      <c r="DG156" s="19">
        <f t="shared" si="78"/>
        <v>226.39217666240441</v>
      </c>
      <c r="DH156" s="14">
        <f>($K$71*$L$43+$L$71*$L$44)*100*SQRT(3)*(DA156+DF156)/2*DB156/(DG156*SQRT(3))</f>
        <v>4.3928555639245741E-2</v>
      </c>
      <c r="DI156" s="19">
        <f>DG156*(1-DH156/100)</f>
        <v>226.29272584911635</v>
      </c>
      <c r="DJ156" t="s">
        <v>22</v>
      </c>
      <c r="DK156" s="14">
        <f>$C$90</f>
        <v>19.099999999999998</v>
      </c>
      <c r="DL156" s="14">
        <f>DK156*$L$45</f>
        <v>4.786911225151246</v>
      </c>
      <c r="DM156" s="14">
        <f>DK156/$L$43</f>
        <v>19.690721649484534</v>
      </c>
      <c r="DN156" s="14">
        <f>DK156</f>
        <v>19.099999999999998</v>
      </c>
      <c r="DO156" s="14">
        <f>DL156</f>
        <v>4.786911225151246</v>
      </c>
      <c r="DP156" s="14">
        <f t="shared" si="58"/>
        <v>19.690721649484534</v>
      </c>
      <c r="DQ156" s="19">
        <f>1000*DP156/3/DW152</f>
        <v>28.840159678888408</v>
      </c>
      <c r="DR156" s="21">
        <f t="shared" si="70"/>
        <v>2.5000000000000001E-2</v>
      </c>
      <c r="DS156" s="14">
        <f>(3*DR156*$K$71*DQ156^2)/1000+DN156</f>
        <v>19.107735319735824</v>
      </c>
      <c r="DT156" s="14">
        <f>(3*DR156*$L$71*DQ156^2)/1000+DO156</f>
        <v>4.791465082737659</v>
      </c>
      <c r="DU156" s="14">
        <f t="shared" si="59"/>
        <v>19.699332138125243</v>
      </c>
      <c r="DV156" s="19">
        <f>1000*DU156/3/DW152</f>
        <v>28.852771094139293</v>
      </c>
      <c r="DW156" s="19">
        <f t="shared" si="79"/>
        <v>226.18799278461606</v>
      </c>
      <c r="DX156" s="14">
        <f>($K$71*$L$43+$L$71*$L$44)*100*SQRT(3)*(DQ156+DV156)/2*DR156/(DW156*SQRT(3))</f>
        <v>4.4007433679836686E-2</v>
      </c>
      <c r="DY156" s="19">
        <f>DW156*(1-DX156/100)</f>
        <v>226.08845325369961</v>
      </c>
      <c r="DZ156" t="s">
        <v>22</v>
      </c>
      <c r="EA156" s="14">
        <f>$C$90</f>
        <v>19.099999999999998</v>
      </c>
      <c r="EB156" s="14">
        <f>EA156*$L$45</f>
        <v>4.786911225151246</v>
      </c>
      <c r="EC156" s="14">
        <f>EA156/$L$43</f>
        <v>19.690721649484534</v>
      </c>
      <c r="ED156" s="14">
        <f>EA156</f>
        <v>19.099999999999998</v>
      </c>
      <c r="EE156" s="14">
        <f>EB156</f>
        <v>4.786911225151246</v>
      </c>
      <c r="EF156" s="14">
        <f t="shared" si="61"/>
        <v>19.690721649484534</v>
      </c>
      <c r="EG156" s="19">
        <f>1000*EF156/3/EM152</f>
        <v>28.853031057095318</v>
      </c>
      <c r="EH156" s="21">
        <f t="shared" si="71"/>
        <v>2.5000000000000001E-2</v>
      </c>
      <c r="EI156" s="14">
        <f>(3*EH156*$K$71*EG156^2)/1000+ED156</f>
        <v>19.107742225830989</v>
      </c>
      <c r="EJ156" s="14">
        <f>(3*EH156*$L$71*EG156^2)/1000+EE156</f>
        <v>4.7914691484227161</v>
      </c>
      <c r="EK156" s="14">
        <f t="shared" si="62"/>
        <v>19.699339825717292</v>
      </c>
      <c r="EL156" s="19">
        <f>1000*EK156/3/EM152</f>
        <v>28.865659365540569</v>
      </c>
      <c r="EM156" s="19">
        <f t="shared" si="80"/>
        <v>226.08584080155109</v>
      </c>
      <c r="EN156" s="14">
        <f>($K$71*$L$43+$L$71*$L$44)*100*SQRT(3)*(EG156+EL156)/2*EH156/(EM156*SQRT(3))</f>
        <v>4.4046975495231677E-2</v>
      </c>
      <c r="EO156" s="19">
        <f>EM156*(1-EN156/100)</f>
        <v>225.98625682665505</v>
      </c>
    </row>
    <row r="157" spans="2:145" hidden="1" outlineLevel="1">
      <c r="B157" s="16" t="s">
        <v>94</v>
      </c>
      <c r="C157" s="17">
        <f>SUM(C152:C156)</f>
        <v>95.499999999999986</v>
      </c>
      <c r="D157" s="17">
        <f>SUM(D152:D156)</f>
        <v>23.934556125756231</v>
      </c>
      <c r="E157" s="17">
        <f>SUM(E152:E156)</f>
        <v>98.453608247422665</v>
      </c>
      <c r="F157" s="17">
        <f>F152</f>
        <v>95.727604432964441</v>
      </c>
      <c r="G157" s="17">
        <f>G152</f>
        <v>24.068549058065944</v>
      </c>
      <c r="H157" s="17">
        <f t="shared" si="37"/>
        <v>98.688251992746842</v>
      </c>
      <c r="I157" s="20">
        <f>I152</f>
        <v>143.01214940999259</v>
      </c>
      <c r="J157" s="17">
        <f>SUM(J152:J156)</f>
        <v>0.125</v>
      </c>
      <c r="K157" s="17">
        <f>K152</f>
        <v>95.917812449337902</v>
      </c>
      <c r="L157" s="17">
        <f>L152</f>
        <v>24.180526358027734</v>
      </c>
      <c r="M157" s="17">
        <f>K157/$L$43</f>
        <v>98.884342731276192</v>
      </c>
      <c r="N157" s="20">
        <f>N152</f>
        <v>143.34621136257232</v>
      </c>
      <c r="O157" s="41">
        <f>O152</f>
        <v>230.02300247424824</v>
      </c>
      <c r="P157" s="17">
        <f>(1-Q157/O157)*100</f>
        <v>0.64347364421107889</v>
      </c>
      <c r="Q157" s="20">
        <f>Q156</f>
        <v>228.54286507770345</v>
      </c>
      <c r="R157" s="16" t="s">
        <v>94</v>
      </c>
      <c r="S157" s="17">
        <f>SUM(S152:S156)</f>
        <v>95.499999999999986</v>
      </c>
      <c r="T157" s="17">
        <f>SUM(T152:T156)</f>
        <v>23.934556125756231</v>
      </c>
      <c r="U157" s="20">
        <f>SUM(U152:U156)</f>
        <v>98.453608247422665</v>
      </c>
      <c r="V157" s="20">
        <f>V152</f>
        <v>95.729226846105007</v>
      </c>
      <c r="W157" s="20">
        <f>W152</f>
        <v>24.069504188382563</v>
      </c>
      <c r="X157" s="20">
        <f t="shared" si="40"/>
        <v>98.689924583613418</v>
      </c>
      <c r="Y157" s="20">
        <f>Y152</f>
        <v>143.52240144159248</v>
      </c>
      <c r="Z157" s="17">
        <f>SUM(Z152:Z156)</f>
        <v>0.125</v>
      </c>
      <c r="AA157" s="17">
        <f>AA152</f>
        <v>95.920794567459737</v>
      </c>
      <c r="AB157" s="17">
        <f>AB152</f>
        <v>24.182281959825264</v>
      </c>
      <c r="AC157" s="17">
        <f>AA157/$L$43</f>
        <v>98.887417079855396</v>
      </c>
      <c r="AD157" s="20">
        <f>AD152</f>
        <v>143.86004656986981</v>
      </c>
      <c r="AE157" s="41">
        <f>AE152</f>
        <v>229.20910741072487</v>
      </c>
      <c r="AF157" s="17">
        <f>(1-AG157/AE157)*100</f>
        <v>0.6480615352447594</v>
      </c>
      <c r="AG157" s="20">
        <f>AG156</f>
        <v>227.72369135031812</v>
      </c>
      <c r="AH157" s="16" t="s">
        <v>94</v>
      </c>
      <c r="AI157" s="17">
        <f>SUM(AI152:AI156)</f>
        <v>95.499999999999986</v>
      </c>
      <c r="AJ157" s="17">
        <f>SUM(AJ152:AJ156)</f>
        <v>23.934556125756231</v>
      </c>
      <c r="AK157" s="17">
        <f>SUM(AK152:AK156)</f>
        <v>98.453608247422665</v>
      </c>
      <c r="AL157" s="17">
        <f>AL152</f>
        <v>95.73065860145077</v>
      </c>
      <c r="AM157" s="17">
        <f>AM152</f>
        <v>24.070347076610322</v>
      </c>
      <c r="AN157" s="17">
        <f t="shared" si="43"/>
        <v>98.691400620052349</v>
      </c>
      <c r="AO157" s="20">
        <f>AO152</f>
        <v>143.97120608930803</v>
      </c>
      <c r="AP157" s="17">
        <f>SUM(AP152:AP156)</f>
        <v>0.125</v>
      </c>
      <c r="AQ157" s="17">
        <f>AQ152</f>
        <v>95.92342628755091</v>
      </c>
      <c r="AR157" s="17">
        <f>AR152</f>
        <v>24.183831278911207</v>
      </c>
      <c r="AS157" s="17">
        <f>AQ157/$L$43</f>
        <v>98.890130193351453</v>
      </c>
      <c r="AT157" s="20">
        <f>AT152</f>
        <v>144.3120239419442</v>
      </c>
      <c r="AU157" s="41">
        <f>AU152</f>
        <v>228.49800618889546</v>
      </c>
      <c r="AV157" s="17">
        <f>(1-AW157/AU157)*100</f>
        <v>0.65211029318683611</v>
      </c>
      <c r="AW157" s="20">
        <f>AW156</f>
        <v>227.00794717081098</v>
      </c>
      <c r="AX157" s="16" t="s">
        <v>94</v>
      </c>
      <c r="AY157" s="17">
        <f>SUM(AY152:AY156)</f>
        <v>95.499999999999986</v>
      </c>
      <c r="AZ157" s="17">
        <f>SUM(AZ152:AZ156)</f>
        <v>23.934556125756231</v>
      </c>
      <c r="BA157" s="17">
        <f>SUM(BA152:BA156)</f>
        <v>98.453608247422665</v>
      </c>
      <c r="BB157" s="17">
        <f>BB152</f>
        <v>95.731069657680337</v>
      </c>
      <c r="BC157" s="17">
        <f>BC152</f>
        <v>24.070589069390632</v>
      </c>
      <c r="BD157" s="17">
        <f t="shared" si="46"/>
        <v>98.691824389361173</v>
      </c>
      <c r="BE157" s="20">
        <f>BE152</f>
        <v>144.09980234562605</v>
      </c>
      <c r="BF157" s="17">
        <f>SUM(BF152:BF156)</f>
        <v>0.125</v>
      </c>
      <c r="BG157" s="17">
        <f>BG152</f>
        <v>95.924181860915581</v>
      </c>
      <c r="BH157" s="17">
        <f>BH152</f>
        <v>24.184276092262998</v>
      </c>
      <c r="BI157" s="17">
        <f>BG157/$L$43</f>
        <v>98.890909134964517</v>
      </c>
      <c r="BJ157" s="20">
        <f>BJ152</f>
        <v>144.44153292189782</v>
      </c>
      <c r="BK157" s="41">
        <f>BK152</f>
        <v>228.29507231071005</v>
      </c>
      <c r="BL157" s="17">
        <f>(1-BM157/BK157)*100</f>
        <v>0.65327269172411606</v>
      </c>
      <c r="BM157" s="20">
        <f>BM156</f>
        <v>226.80368294675236</v>
      </c>
      <c r="BN157" s="16" t="s">
        <v>94</v>
      </c>
      <c r="BO157" s="17">
        <f>SUM(BO152:BO156)</f>
        <v>95.499999999999986</v>
      </c>
      <c r="BP157" s="17">
        <f>SUM(BP152:BP156)</f>
        <v>23.934556125756231</v>
      </c>
      <c r="BQ157" s="17">
        <f>SUM(BQ152:BQ156)</f>
        <v>98.453608247422665</v>
      </c>
      <c r="BR157" s="17">
        <f>BR152</f>
        <v>95.731275717742534</v>
      </c>
      <c r="BS157" s="17">
        <f>BS152</f>
        <v>24.070710378943382</v>
      </c>
      <c r="BT157" s="17">
        <f t="shared" si="49"/>
        <v>98.692036822414991</v>
      </c>
      <c r="BU157" s="20">
        <f>BU152</f>
        <v>144.16422421810586</v>
      </c>
      <c r="BV157" s="17">
        <f>SUM(BV152:BV156)</f>
        <v>0.125</v>
      </c>
      <c r="BW157" s="17">
        <f>BW152</f>
        <v>95.924560626705528</v>
      </c>
      <c r="BX157" s="17">
        <f>BX152</f>
        <v>24.184499075349017</v>
      </c>
      <c r="BY157" s="17">
        <f>BW157/$L$43</f>
        <v>98.891299615160335</v>
      </c>
      <c r="BZ157" s="20">
        <f>BZ152</f>
        <v>144.5064126451316</v>
      </c>
      <c r="CA157" s="41">
        <f>CA152</f>
        <v>228.19354653274664</v>
      </c>
      <c r="CB157" s="17">
        <f>(1-CC157/CA157)*100</f>
        <v>0.65385539562025086</v>
      </c>
      <c r="CC157" s="20">
        <f>CC156</f>
        <v>226.70149071628506</v>
      </c>
      <c r="CD157" s="16" t="s">
        <v>94</v>
      </c>
      <c r="CE157" s="17">
        <f>SUM(CE152:CE156)</f>
        <v>95.499999999999986</v>
      </c>
      <c r="CF157" s="17">
        <f>SUM(CF152:CF156)</f>
        <v>23.934556125756231</v>
      </c>
      <c r="CG157" s="17">
        <f>SUM(CG152:CG156)</f>
        <v>98.453608247422665</v>
      </c>
      <c r="CH157" s="17">
        <f>CH152</f>
        <v>95.731482303953371</v>
      </c>
      <c r="CI157" s="17">
        <f>CI152</f>
        <v>24.070831998244923</v>
      </c>
      <c r="CJ157" s="17">
        <f t="shared" si="52"/>
        <v>98.692249797890071</v>
      </c>
      <c r="CK157" s="20">
        <f>CK152</f>
        <v>144.22878202862213</v>
      </c>
      <c r="CL157" s="17">
        <f>SUM(CL152:CL156)</f>
        <v>0.125</v>
      </c>
      <c r="CM157" s="17">
        <f>CM152</f>
        <v>95.924940360512153</v>
      </c>
      <c r="CN157" s="17">
        <f>CN152</f>
        <v>24.184722628315814</v>
      </c>
      <c r="CO157" s="17">
        <f>CM157/$L$43</f>
        <v>98.891691093311508</v>
      </c>
      <c r="CP157" s="20">
        <f>CP152</f>
        <v>144.57142968167597</v>
      </c>
      <c r="CQ157" s="41">
        <f>CQ152</f>
        <v>228.09189772377201</v>
      </c>
      <c r="CR157" s="17">
        <f>(1-CS157/CQ157)*100</f>
        <v>0.65443958762529952</v>
      </c>
      <c r="CS157" s="20">
        <f>CS156</f>
        <v>226.59917404890183</v>
      </c>
      <c r="CT157" s="16" t="s">
        <v>94</v>
      </c>
      <c r="CU157" s="17">
        <f>SUM(CU152:CU156)</f>
        <v>95.499999999999986</v>
      </c>
      <c r="CV157" s="17">
        <f>SUM(CV152:CV156)</f>
        <v>23.934556125756231</v>
      </c>
      <c r="CW157" s="17">
        <f>SUM(CW152:CW156)</f>
        <v>98.453608247422665</v>
      </c>
      <c r="CX157" s="17">
        <f>CX152</f>
        <v>95.732102701961907</v>
      </c>
      <c r="CY157" s="17">
        <f>CY152</f>
        <v>24.071197232556401</v>
      </c>
      <c r="CZ157" s="17">
        <f t="shared" si="55"/>
        <v>98.692889383465882</v>
      </c>
      <c r="DA157" s="20">
        <f>DA152</f>
        <v>144.42248378876005</v>
      </c>
      <c r="DB157" s="17">
        <f>SUM(DB152:DB156)</f>
        <v>0.125</v>
      </c>
      <c r="DC157" s="17">
        <f>DC152</f>
        <v>95.926080742522458</v>
      </c>
      <c r="DD157" s="17">
        <f>DD152</f>
        <v>24.185393982241237</v>
      </c>
      <c r="DE157" s="17">
        <f>DC157/$L$43</f>
        <v>98.892866744868513</v>
      </c>
      <c r="DF157" s="20">
        <f>DF152</f>
        <v>144.76651178135148</v>
      </c>
      <c r="DG157" s="41">
        <f>DG152</f>
        <v>227.78745338991976</v>
      </c>
      <c r="DH157" s="17">
        <f>(1-DI157/DG157)*100</f>
        <v>0.65619397317936423</v>
      </c>
      <c r="DI157" s="20">
        <f>DI156</f>
        <v>226.29272584911635</v>
      </c>
      <c r="DJ157" s="16" t="s">
        <v>94</v>
      </c>
      <c r="DK157" s="17">
        <f>SUM(DK152:DK156)</f>
        <v>95.499999999999986</v>
      </c>
      <c r="DL157" s="17">
        <f>SUM(DL152:DL156)</f>
        <v>23.934556125756231</v>
      </c>
      <c r="DM157" s="17">
        <f>SUM(DM152:DM156)</f>
        <v>98.453608247422665</v>
      </c>
      <c r="DN157" s="17">
        <f>DN152</f>
        <v>95.7325176287913</v>
      </c>
      <c r="DO157" s="17">
        <f>DO152</f>
        <v>24.071441503996283</v>
      </c>
      <c r="DP157" s="17">
        <f t="shared" si="58"/>
        <v>98.693317143083817</v>
      </c>
      <c r="DQ157" s="20">
        <f>DQ152</f>
        <v>144.5518897841016</v>
      </c>
      <c r="DR157" s="17">
        <f>SUM(DR152:DR156)</f>
        <v>0.125</v>
      </c>
      <c r="DS157" s="17">
        <f>DS152</f>
        <v>95.926843443004742</v>
      </c>
      <c r="DT157" s="17">
        <f>DT152</f>
        <v>24.185842991396132</v>
      </c>
      <c r="DU157" s="17">
        <f>DS157/$L$43</f>
        <v>98.893653034025505</v>
      </c>
      <c r="DV157" s="20">
        <f>DV152</f>
        <v>144.89684199558559</v>
      </c>
      <c r="DW157" s="41">
        <f>DW152</f>
        <v>227.5845195117343</v>
      </c>
      <c r="DX157" s="17">
        <f>(1-DY157/DW157)*100</f>
        <v>0.65736732060879266</v>
      </c>
      <c r="DY157" s="20">
        <f>DY156</f>
        <v>226.08845325369961</v>
      </c>
      <c r="DZ157" s="16" t="s">
        <v>94</v>
      </c>
      <c r="EA157" s="17">
        <f>SUM(EA152:EA156)</f>
        <v>95.499999999999986</v>
      </c>
      <c r="EB157" s="17">
        <f>SUM(EB152:EB156)</f>
        <v>23.934556125756231</v>
      </c>
      <c r="EC157" s="17">
        <f>SUM(EC152:EC156)</f>
        <v>98.453608247422665</v>
      </c>
      <c r="ED157" s="17">
        <f>ED152</f>
        <v>95.732725630470995</v>
      </c>
      <c r="EE157" s="17">
        <f>EE152</f>
        <v>24.071563956598034</v>
      </c>
      <c r="EF157" s="17">
        <f t="shared" si="61"/>
        <v>98.693531577805146</v>
      </c>
      <c r="EG157" s="20">
        <f>EG152</f>
        <v>144.61671758096151</v>
      </c>
      <c r="EH157" s="17">
        <f>SUM(EH152:EH156)</f>
        <v>0.125</v>
      </c>
      <c r="EI157" s="17">
        <f>EI152</f>
        <v>95.927225784007192</v>
      </c>
      <c r="EJ157" s="17">
        <f>EJ152</f>
        <v>24.18606807924434</v>
      </c>
      <c r="EK157" s="17">
        <f>EI157/$L$43</f>
        <v>98.894047200007421</v>
      </c>
      <c r="EL157" s="20">
        <f>EL152</f>
        <v>144.96213341348732</v>
      </c>
      <c r="EM157" s="41">
        <f>EM152</f>
        <v>227.48299373377091</v>
      </c>
      <c r="EN157" s="17">
        <f>(1-EO157/EM157)*100</f>
        <v>0.65795551682756859</v>
      </c>
      <c r="EO157" s="20">
        <f>EO156</f>
        <v>225.98625682665505</v>
      </c>
    </row>
    <row r="158" spans="2:145" hidden="1" outlineLevel="1">
      <c r="C158" s="6"/>
      <c r="D158" s="6"/>
      <c r="E158" s="6"/>
      <c r="S158" s="6"/>
      <c r="T158" s="6"/>
      <c r="U158" s="55"/>
      <c r="V158" s="37"/>
      <c r="W158" s="37"/>
      <c r="X158" s="37"/>
      <c r="AI158" s="6"/>
      <c r="AJ158" s="6"/>
      <c r="AK158" s="6"/>
      <c r="AY158" s="6"/>
      <c r="AZ158" s="6"/>
      <c r="BA158" s="6"/>
      <c r="BO158" s="6"/>
      <c r="BP158" s="6"/>
      <c r="BQ158" s="6"/>
      <c r="CE158" s="6"/>
      <c r="CF158" s="6"/>
      <c r="CG158" s="6"/>
      <c r="CU158" s="6"/>
      <c r="CV158" s="6"/>
      <c r="CW158" s="6"/>
      <c r="DK158" s="6"/>
      <c r="DL158" s="6"/>
      <c r="DM158" s="6"/>
      <c r="EA158" s="6"/>
      <c r="EB158" s="6"/>
      <c r="EC158" s="6"/>
    </row>
    <row r="159" spans="2:145" hidden="1" outlineLevel="1">
      <c r="B159" t="s">
        <v>38</v>
      </c>
      <c r="C159" s="14">
        <f>$C$90</f>
        <v>19.099999999999998</v>
      </c>
      <c r="D159" s="14">
        <f>C159*$L$45</f>
        <v>4.786911225151246</v>
      </c>
      <c r="E159" s="14">
        <f>C159/$L$43</f>
        <v>19.690721649484534</v>
      </c>
      <c r="F159" s="14">
        <f t="shared" ref="F159:G162" si="81">C159+K160</f>
        <v>95.727604432964441</v>
      </c>
      <c r="G159" s="14">
        <f t="shared" si="81"/>
        <v>24.068549058065944</v>
      </c>
      <c r="H159" s="14">
        <f t="shared" ref="H159:H164" si="82">F159/$L$43</f>
        <v>98.688251992746842</v>
      </c>
      <c r="I159" s="19">
        <f>1000*H159/3/O159</f>
        <v>143.01214940999259</v>
      </c>
      <c r="J159" s="21">
        <f>$AA$17/1000</f>
        <v>2.5000000000000001E-2</v>
      </c>
      <c r="K159" s="14">
        <f>(3*J159*$K$71*I159^2)/1000+F159</f>
        <v>95.917812449337902</v>
      </c>
      <c r="L159" s="14">
        <f>(3*J159*$L$71*I159^2)/1000+G159</f>
        <v>24.180526358027734</v>
      </c>
      <c r="M159" s="14">
        <f t="shared" ref="M159:M163" si="83">IF(I159&lt;0,-SQRT(K159^2+L159^2),SQRT(K159^2+L159^2))</f>
        <v>98.918777792781256</v>
      </c>
      <c r="N159" s="19">
        <f>1000*M159/3/O159</f>
        <v>143.34621136257232</v>
      </c>
      <c r="O159" s="40">
        <f>H$149</f>
        <v>230.02300247424824</v>
      </c>
      <c r="P159" s="14">
        <f>($K$71*$L$43+$L$71*$L$44)*100*SQRT(3)*(I159+N159)/2*J159/(O159*SQRT(3))</f>
        <v>0.21478877842280006</v>
      </c>
      <c r="Q159" s="19">
        <f>O159*(1-P159/100)</f>
        <v>229.52893887714237</v>
      </c>
      <c r="R159" t="s">
        <v>38</v>
      </c>
      <c r="S159" s="14">
        <f>$C$90</f>
        <v>19.099999999999998</v>
      </c>
      <c r="T159" s="14">
        <f>S159*$L$45</f>
        <v>4.786911225151246</v>
      </c>
      <c r="U159" s="19">
        <f>S159/$L$43</f>
        <v>19.690721649484534</v>
      </c>
      <c r="V159" s="19">
        <f t="shared" ref="V159:W162" si="84">S159+AA160</f>
        <v>95.729226846105007</v>
      </c>
      <c r="W159" s="19">
        <f t="shared" si="84"/>
        <v>24.069504188382563</v>
      </c>
      <c r="X159" s="19">
        <f t="shared" ref="X159:X164" si="85">V159/$L$43</f>
        <v>98.689924583613418</v>
      </c>
      <c r="Y159" s="19">
        <f>1000*X159/3/AE159</f>
        <v>143.52240144159248</v>
      </c>
      <c r="Z159" s="21">
        <f>$AA$17/1000</f>
        <v>2.5000000000000001E-2</v>
      </c>
      <c r="AA159" s="14">
        <f>(3*Z159*$K$71*Y159^2)/1000+V159</f>
        <v>95.920794567459737</v>
      </c>
      <c r="AB159" s="14">
        <f>(3*Z159*$L$71*Y159^2)/1000+W159</f>
        <v>24.182281959825264</v>
      </c>
      <c r="AC159" s="14">
        <f t="shared" ref="AC159:AC163" si="86">IF(Y159&lt;0,-SQRT(AA159^2+AB159^2),SQRT(AA159^2+AB159^2))</f>
        <v>98.922098599035508</v>
      </c>
      <c r="AD159" s="19">
        <f>1000*AC159/3/AE159</f>
        <v>143.86004656986981</v>
      </c>
      <c r="AE159" s="40">
        <f>X$149</f>
        <v>229.20910741072487</v>
      </c>
      <c r="AF159" s="14">
        <f>($K$71*$L$43+$L$71*$L$44)*100*SQRT(3)*(Y159+AD159)/2*Z159/(AE159*SQRT(3))</f>
        <v>0.21632233311162563</v>
      </c>
      <c r="AG159" s="19">
        <f>AE159*(1-AF159/100)</f>
        <v>228.71327692186964</v>
      </c>
      <c r="AH159" t="s">
        <v>38</v>
      </c>
      <c r="AI159" s="14">
        <f>$C$90</f>
        <v>19.099999999999998</v>
      </c>
      <c r="AJ159" s="14">
        <f>AI159*$L$45</f>
        <v>4.786911225151246</v>
      </c>
      <c r="AK159" s="14">
        <f>AI159/$L$43</f>
        <v>19.690721649484534</v>
      </c>
      <c r="AL159" s="14">
        <f t="shared" ref="AL159:AM162" si="87">AI159+AQ160</f>
        <v>95.73065860145077</v>
      </c>
      <c r="AM159" s="14">
        <f t="shared" si="87"/>
        <v>24.070347076610322</v>
      </c>
      <c r="AN159" s="14">
        <f t="shared" ref="AN159:AN164" si="88">AL159/$L$43</f>
        <v>98.691400620052349</v>
      </c>
      <c r="AO159" s="19">
        <f>1000*AN159/3/AU159</f>
        <v>143.97120608930803</v>
      </c>
      <c r="AP159" s="21">
        <f>$AA$17/1000</f>
        <v>2.5000000000000001E-2</v>
      </c>
      <c r="AQ159" s="14">
        <f>(3*AP159*$K$71*AO159^2)/1000+AL159</f>
        <v>95.92342628755091</v>
      </c>
      <c r="AR159" s="14">
        <f>(3*AP159*$L$71*AO159^2)/1000+AM159</f>
        <v>24.183831278911207</v>
      </c>
      <c r="AS159" s="14">
        <f t="shared" ref="AS159:AS163" si="89">IF(AO159&lt;0,-SQRT(AQ159^2+AR159^2),SQRT(AQ159^2+AR159^2))</f>
        <v>98.925029219455169</v>
      </c>
      <c r="AT159" s="19">
        <f>1000*AS159/3/AU159</f>
        <v>144.3120239419442</v>
      </c>
      <c r="AU159" s="40">
        <f>AN$149</f>
        <v>228.49800618889546</v>
      </c>
      <c r="AV159" s="14">
        <f>($K$71*$L$43+$L$71*$L$44)*100*SQRT(3)*(AO159+AT159)/2*AP159/(AU159*SQRT(3))</f>
        <v>0.21767570155545349</v>
      </c>
      <c r="AW159" s="19">
        <f>AU159*(1-AV159/100)</f>
        <v>228.00062155088355</v>
      </c>
      <c r="AX159" t="s">
        <v>38</v>
      </c>
      <c r="AY159" s="14">
        <f>$C$90</f>
        <v>19.099999999999998</v>
      </c>
      <c r="AZ159" s="14">
        <f>AY159*$L$45</f>
        <v>4.786911225151246</v>
      </c>
      <c r="BA159" s="14">
        <f>AY159/$L$43</f>
        <v>19.690721649484534</v>
      </c>
      <c r="BB159" s="14">
        <f t="shared" ref="BB159:BC162" si="90">AY159+BG160</f>
        <v>95.731069657680337</v>
      </c>
      <c r="BC159" s="14">
        <f t="shared" si="90"/>
        <v>24.070589069390632</v>
      </c>
      <c r="BD159" s="14">
        <f t="shared" ref="BD159:BD164" si="91">BB159/$L$43</f>
        <v>98.691824389361173</v>
      </c>
      <c r="BE159" s="19">
        <f>1000*BD159/3/BK159</f>
        <v>144.09980234562605</v>
      </c>
      <c r="BF159" s="21">
        <f>$AA$17/1000</f>
        <v>2.5000000000000001E-2</v>
      </c>
      <c r="BG159" s="14">
        <f>(3*BF159*$K$71*BE159^2)/1000+BB159</f>
        <v>95.924181860915581</v>
      </c>
      <c r="BH159" s="14">
        <f>(3*BF159*$L$71*BE159^2)/1000+BC159</f>
        <v>24.184276092262998</v>
      </c>
      <c r="BI159" s="14">
        <f t="shared" ref="BI159:BI163" si="92">IF(BE159&lt;0,-SQRT(BG159^2+BH159^2),SQRT(BG159^2+BH159^2))</f>
        <v>98.925870609223395</v>
      </c>
      <c r="BJ159" s="19">
        <f>1000*BI159/3/BK159</f>
        <v>144.44153292189782</v>
      </c>
      <c r="BK159" s="40">
        <f>BD$149</f>
        <v>228.29507231071005</v>
      </c>
      <c r="BL159" s="14">
        <f>($K$71*$L$43+$L$71*$L$44)*100*SQRT(3)*(BE159+BJ159)/2*BF159/(BK159*SQRT(3))</f>
        <v>0.21806425803039312</v>
      </c>
      <c r="BM159" s="19">
        <f>BK159*(1-BL159/100)</f>
        <v>227.79724235515576</v>
      </c>
      <c r="BN159" t="s">
        <v>38</v>
      </c>
      <c r="BO159" s="14">
        <f>$C$90</f>
        <v>19.099999999999998</v>
      </c>
      <c r="BP159" s="14">
        <f>BO159*$L$45</f>
        <v>4.786911225151246</v>
      </c>
      <c r="BQ159" s="14">
        <f>BO159/$L$43</f>
        <v>19.690721649484534</v>
      </c>
      <c r="BR159" s="14">
        <f t="shared" ref="BR159:BS162" si="93">BO159+BW160</f>
        <v>95.731275717742534</v>
      </c>
      <c r="BS159" s="14">
        <f t="shared" si="93"/>
        <v>24.070710378943382</v>
      </c>
      <c r="BT159" s="14">
        <f t="shared" ref="BT159:BT164" si="94">BR159/$L$43</f>
        <v>98.692036822414991</v>
      </c>
      <c r="BU159" s="19">
        <f>1000*BT159/3/CA159</f>
        <v>144.16422421810586</v>
      </c>
      <c r="BV159" s="21">
        <f>$AA$17/1000</f>
        <v>2.5000000000000001E-2</v>
      </c>
      <c r="BW159" s="14">
        <f>(3*BV159*$K$71*BU159^2)/1000+BR159</f>
        <v>95.924560626705528</v>
      </c>
      <c r="BX159" s="14">
        <f>(3*BV159*$L$71*BU159^2)/1000+BS159</f>
        <v>24.184499075349017</v>
      </c>
      <c r="BY159" s="14">
        <f t="shared" ref="BY159:BY163" si="95">IF(BU159&lt;0,-SQRT(BW159^2+BX159^2),SQRT(BW159^2+BX159^2))</f>
        <v>98.926292394651384</v>
      </c>
      <c r="BZ159" s="19">
        <f>1000*BY159/3/CA159</f>
        <v>144.5064126451316</v>
      </c>
      <c r="CA159" s="40">
        <f>BT$149</f>
        <v>228.19354653274664</v>
      </c>
      <c r="CB159" s="14">
        <f>($K$71*$L$43+$L$71*$L$44)*100*SQRT(3)*(BU159+BZ159)/2*BV159/(CA159*SQRT(3))</f>
        <v>0.21825903995199769</v>
      </c>
      <c r="CC159" s="19">
        <f>CA159*(1-CB159/100)</f>
        <v>227.69549348885187</v>
      </c>
      <c r="CD159" t="s">
        <v>38</v>
      </c>
      <c r="CE159" s="14">
        <f>$C$90</f>
        <v>19.099999999999998</v>
      </c>
      <c r="CF159" s="14">
        <f>CE159*$L$45</f>
        <v>4.786911225151246</v>
      </c>
      <c r="CG159" s="14">
        <f>CE159/$L$43</f>
        <v>19.690721649484534</v>
      </c>
      <c r="CH159" s="14">
        <f t="shared" ref="CH159:CI162" si="96">CE159+CM160</f>
        <v>95.731482303953371</v>
      </c>
      <c r="CI159" s="14">
        <f t="shared" si="96"/>
        <v>24.070831998244923</v>
      </c>
      <c r="CJ159" s="14">
        <f t="shared" ref="CJ159:CJ164" si="97">CH159/$L$43</f>
        <v>98.692249797890071</v>
      </c>
      <c r="CK159" s="19">
        <f>1000*CJ159/3/CQ159</f>
        <v>144.22878202862213</v>
      </c>
      <c r="CL159" s="21">
        <f>$AA$17/1000</f>
        <v>2.5000000000000001E-2</v>
      </c>
      <c r="CM159" s="14">
        <f>(3*CL159*$K$71*CK159^2)/1000+CH159</f>
        <v>95.924940360512153</v>
      </c>
      <c r="CN159" s="14">
        <f>(3*CL159*$L$71*CK159^2)/1000+CI159</f>
        <v>24.184722628315814</v>
      </c>
      <c r="CO159" s="14">
        <f t="shared" ref="CO159:CO163" si="98">IF(CK159&lt;0,-SQRT(CM159^2+CN159^2),SQRT(CM159^2+CN159^2))</f>
        <v>98.926715258196992</v>
      </c>
      <c r="CP159" s="19">
        <f>1000*CO159/3/CQ159</f>
        <v>144.57142968167597</v>
      </c>
      <c r="CQ159" s="40">
        <f>CJ$149</f>
        <v>228.09189772377201</v>
      </c>
      <c r="CR159" s="14">
        <f>($K$71*$L$43+$L$71*$L$44)*100*SQRT(3)*(CK159+CP159)/2*CL159/(CQ159*SQRT(3))</f>
        <v>0.21845431979716315</v>
      </c>
      <c r="CS159" s="19">
        <f>CQ159*(1-CR159/100)</f>
        <v>227.59362112008708</v>
      </c>
      <c r="CT159" t="s">
        <v>38</v>
      </c>
      <c r="CU159" s="14">
        <f>$C$90</f>
        <v>19.099999999999998</v>
      </c>
      <c r="CV159" s="14">
        <f>CU159*$L$45</f>
        <v>4.786911225151246</v>
      </c>
      <c r="CW159" s="14">
        <f>CU159/$L$43</f>
        <v>19.690721649484534</v>
      </c>
      <c r="CX159" s="14">
        <f t="shared" ref="CX159:CY162" si="99">CU159+DC160</f>
        <v>95.732102701961907</v>
      </c>
      <c r="CY159" s="14">
        <f t="shared" si="99"/>
        <v>24.071197232556401</v>
      </c>
      <c r="CZ159" s="14">
        <f t="shared" ref="CZ159:CZ164" si="100">CX159/$L$43</f>
        <v>98.692889383465882</v>
      </c>
      <c r="DA159" s="19">
        <f>1000*CZ159/3/DG159</f>
        <v>144.42248378876005</v>
      </c>
      <c r="DB159" s="21">
        <f>$AA$17/1000</f>
        <v>2.5000000000000001E-2</v>
      </c>
      <c r="DC159" s="14">
        <f>(3*DB159*$K$71*DA159^2)/1000+CX159</f>
        <v>95.926080742522458</v>
      </c>
      <c r="DD159" s="14">
        <f>(3*DB159*$L$71*DA159^2)/1000+CY159</f>
        <v>24.185393982241237</v>
      </c>
      <c r="DE159" s="14">
        <f t="shared" ref="DE159:DE163" si="101">IF(DA159&lt;0,-SQRT(DC159^2+DD159^2),SQRT(DC159^2+DD159^2))</f>
        <v>98.92798516444762</v>
      </c>
      <c r="DF159" s="19">
        <f>1000*DE159/3/DG159</f>
        <v>144.76651178135148</v>
      </c>
      <c r="DG159" s="40">
        <f>CZ$149</f>
        <v>227.78745338991976</v>
      </c>
      <c r="DH159" s="14">
        <f>($K$71*$L$43+$L$71*$L$44)*100*SQRT(3)*(DA159+DF159)/2*DB159/(DG159*SQRT(3))</f>
        <v>0.21904076716007193</v>
      </c>
      <c r="DI159" s="19">
        <f>DG159*(1-DH159/100)</f>
        <v>227.28850600452009</v>
      </c>
      <c r="DJ159" t="s">
        <v>38</v>
      </c>
      <c r="DK159" s="14">
        <f>$C$90</f>
        <v>19.099999999999998</v>
      </c>
      <c r="DL159" s="14">
        <f>DK159*$L$45</f>
        <v>4.786911225151246</v>
      </c>
      <c r="DM159" s="14">
        <f>DK159/$L$43</f>
        <v>19.690721649484534</v>
      </c>
      <c r="DN159" s="14">
        <f t="shared" ref="DN159:DO162" si="102">DK159+DS160</f>
        <v>95.7325176287913</v>
      </c>
      <c r="DO159" s="14">
        <f t="shared" si="102"/>
        <v>24.071441503996283</v>
      </c>
      <c r="DP159" s="14">
        <f t="shared" ref="DP159:DP164" si="103">DN159/$L$43</f>
        <v>98.693317143083817</v>
      </c>
      <c r="DQ159" s="19">
        <f>1000*DP159/3/DW159</f>
        <v>144.5518897841016</v>
      </c>
      <c r="DR159" s="21">
        <f>$AA$17/1000</f>
        <v>2.5000000000000001E-2</v>
      </c>
      <c r="DS159" s="14">
        <f>(3*DR159*$K$71*DQ159^2)/1000+DN159</f>
        <v>95.926843443004742</v>
      </c>
      <c r="DT159" s="14">
        <f>(3*DR159*$L$71*DQ159^2)/1000+DO159</f>
        <v>24.185842991396132</v>
      </c>
      <c r="DU159" s="14">
        <f t="shared" ref="DU159:DU163" si="104">IF(DQ159&lt;0,-SQRT(DS159^2+DT159^2),SQRT(DS159^2+DT159^2))</f>
        <v>98.928834492999101</v>
      </c>
      <c r="DV159" s="19">
        <f>1000*DU159/3/DW159</f>
        <v>144.89684199558559</v>
      </c>
      <c r="DW159" s="40">
        <f>DP$149</f>
        <v>227.5845195117343</v>
      </c>
      <c r="DX159" s="14">
        <f>($K$71*$L$43+$L$71*$L$44)*100*SQRT(3)*(DQ159+DV159)/2*DR159/(DW159*SQRT(3))</f>
        <v>0.21943299042743891</v>
      </c>
      <c r="DY159" s="19">
        <f>DW159*(1-DX159/100)</f>
        <v>227.08512399481978</v>
      </c>
      <c r="DZ159" t="s">
        <v>38</v>
      </c>
      <c r="EA159" s="14">
        <f>$C$90</f>
        <v>19.099999999999998</v>
      </c>
      <c r="EB159" s="14">
        <f>EA159*$L$45</f>
        <v>4.786911225151246</v>
      </c>
      <c r="EC159" s="14">
        <f>EA159/$L$43</f>
        <v>19.690721649484534</v>
      </c>
      <c r="ED159" s="14">
        <f t="shared" ref="ED159:EE162" si="105">EA159+EI160</f>
        <v>95.732725630470995</v>
      </c>
      <c r="EE159" s="14">
        <f t="shared" si="105"/>
        <v>24.071563956598034</v>
      </c>
      <c r="EF159" s="14">
        <f t="shared" ref="EF159:EF164" si="106">ED159/$L$43</f>
        <v>98.693531577805146</v>
      </c>
      <c r="EG159" s="19">
        <f>1000*EF159/3/EM159</f>
        <v>144.61671758096151</v>
      </c>
      <c r="EH159" s="21">
        <f>$AA$17/1000</f>
        <v>2.5000000000000001E-2</v>
      </c>
      <c r="EI159" s="14">
        <f>(3*EH159*$K$71*EG159^2)/1000+ED159</f>
        <v>95.927225784007192</v>
      </c>
      <c r="EJ159" s="14">
        <f>(3*EH159*$L$71*EG159^2)/1000+EE159</f>
        <v>24.18606807924434</v>
      </c>
      <c r="EK159" s="14">
        <f t="shared" ref="EK159:EK163" si="107">IF(EG159&lt;0,-SQRT(EI159^2+EJ159^2),SQRT(EI159^2+EJ159^2))</f>
        <v>98.929260260803204</v>
      </c>
      <c r="EL159" s="19">
        <f>1000*EK159/3/EM159</f>
        <v>144.96213341348732</v>
      </c>
      <c r="EM159" s="40">
        <f>EF$149</f>
        <v>227.48299373377091</v>
      </c>
      <c r="EN159" s="14">
        <f>($K$71*$L$43+$L$71*$L$44)*100*SQRT(3)*(EG159+EL159)/2*EH159/(EM159*SQRT(3))</f>
        <v>0.2196296117436545</v>
      </c>
      <c r="EO159" s="19">
        <f>EM159*(1-EN159/100)</f>
        <v>226.98337371785058</v>
      </c>
    </row>
    <row r="160" spans="2:145" hidden="1" outlineLevel="1">
      <c r="B160" t="s">
        <v>39</v>
      </c>
      <c r="C160" s="14">
        <f>$C$90</f>
        <v>19.099999999999998</v>
      </c>
      <c r="D160" s="14">
        <f>C160*$L$45</f>
        <v>4.786911225151246</v>
      </c>
      <c r="E160" s="14">
        <f>C160/$L$43</f>
        <v>19.690721649484534</v>
      </c>
      <c r="F160" s="14">
        <f t="shared" si="81"/>
        <v>76.506112705713278</v>
      </c>
      <c r="G160" s="14">
        <f t="shared" si="81"/>
        <v>19.210114477355543</v>
      </c>
      <c r="H160" s="14">
        <f t="shared" si="82"/>
        <v>78.872281139910598</v>
      </c>
      <c r="I160" s="19">
        <f>1000*H160/3/O159</f>
        <v>114.29622297410681</v>
      </c>
      <c r="J160" s="21">
        <f t="shared" ref="J160:J163" si="108">$AA$17/1000</f>
        <v>2.5000000000000001E-2</v>
      </c>
      <c r="K160" s="14">
        <f>(3*J160*$K$71*I160^2)/1000+F160</f>
        <v>76.627604432964446</v>
      </c>
      <c r="L160" s="14">
        <f>(3*J160*$L$71*I160^2)/1000+G160</f>
        <v>19.281637832914697</v>
      </c>
      <c r="M160" s="14">
        <f t="shared" si="83"/>
        <v>79.016272492788218</v>
      </c>
      <c r="N160" s="19">
        <f>1000*M160/3/O159</f>
        <v>114.50488522574943</v>
      </c>
      <c r="O160" s="19">
        <f>Q159</f>
        <v>229.52893887714237</v>
      </c>
      <c r="P160" s="14">
        <f>($K$71*$L$43+$L$71*$L$44)*100*SQRT(3)*(I160+N160)/2*J160/(O160*SQRT(3))</f>
        <v>0.17198622458193971</v>
      </c>
      <c r="Q160" s="19">
        <f>O160*(1-P160/100)</f>
        <v>229.13418072084457</v>
      </c>
      <c r="R160" t="s">
        <v>39</v>
      </c>
      <c r="S160" s="14">
        <f>$C$90</f>
        <v>19.099999999999998</v>
      </c>
      <c r="T160" s="14">
        <f>S160*$L$45</f>
        <v>4.786911225151246</v>
      </c>
      <c r="U160" s="19">
        <f>S160/$L$43</f>
        <v>19.690721649484534</v>
      </c>
      <c r="V160" s="19">
        <f t="shared" si="84"/>
        <v>76.506868363755814</v>
      </c>
      <c r="W160" s="19">
        <f t="shared" si="84"/>
        <v>19.210559340558003</v>
      </c>
      <c r="X160" s="19">
        <f t="shared" si="85"/>
        <v>78.87306016882043</v>
      </c>
      <c r="Y160" s="19">
        <f>1000*X160/3/AE159</f>
        <v>114.70320858220532</v>
      </c>
      <c r="Z160" s="21">
        <f t="shared" ref="Z160:Z163" si="109">$AA$17/1000</f>
        <v>2.5000000000000001E-2</v>
      </c>
      <c r="AA160" s="14">
        <f>(3*Z160*$K$71*Y160^2)/1000+V160</f>
        <v>76.629226846105013</v>
      </c>
      <c r="AB160" s="14">
        <f>(3*Z160*$L$71*Y160^2)/1000+W160</f>
        <v>19.282592963231316</v>
      </c>
      <c r="AC160" s="14">
        <f t="shared" si="86"/>
        <v>79.018078933984967</v>
      </c>
      <c r="AD160" s="19">
        <f>1000*AC160/3/AE159</f>
        <v>114.91410591056304</v>
      </c>
      <c r="AE160" s="19">
        <f>AG159</f>
        <v>228.71327692186964</v>
      </c>
      <c r="AF160" s="14">
        <f>($K$71*$L$43+$L$71*$L$44)*100*SQRT(3)*(Y160+AD160)/2*Z160/(AE160*SQRT(3))</f>
        <v>0.17321529798084664</v>
      </c>
      <c r="AG160" s="19">
        <f>AE160*(1-AF160/100)</f>
        <v>228.31711053772767</v>
      </c>
      <c r="AH160" t="s">
        <v>39</v>
      </c>
      <c r="AI160" s="14">
        <f>$C$90</f>
        <v>19.099999999999998</v>
      </c>
      <c r="AJ160" s="14">
        <f>AI160*$L$45</f>
        <v>4.786911225151246</v>
      </c>
      <c r="AK160" s="14">
        <f>AI160/$L$43</f>
        <v>19.690721649484534</v>
      </c>
      <c r="AL160" s="14">
        <f t="shared" si="87"/>
        <v>76.507535212043081</v>
      </c>
      <c r="AM160" s="14">
        <f t="shared" si="87"/>
        <v>19.210951920598092</v>
      </c>
      <c r="AN160" s="14">
        <f t="shared" si="88"/>
        <v>78.873747641281525</v>
      </c>
      <c r="AO160" s="19">
        <f>1000*AN160/3/AU159</f>
        <v>115.06117559741847</v>
      </c>
      <c r="AP160" s="21">
        <f t="shared" ref="AP160:AP163" si="110">$AA$17/1000</f>
        <v>2.5000000000000001E-2</v>
      </c>
      <c r="AQ160" s="14">
        <f>(3*AP160*$K$71*AO160^2)/1000+AL160</f>
        <v>76.630658601450776</v>
      </c>
      <c r="AR160" s="14">
        <f>(3*AP160*$L$71*AO160^2)/1000+AM160</f>
        <v>19.283435851459075</v>
      </c>
      <c r="AS160" s="14">
        <f t="shared" si="89"/>
        <v>79.019673094296195</v>
      </c>
      <c r="AT160" s="19">
        <f>1000*AS160/3/AU159</f>
        <v>115.27405193048958</v>
      </c>
      <c r="AU160" s="19">
        <f>AW159</f>
        <v>228.00062155088355</v>
      </c>
      <c r="AV160" s="14">
        <f>($K$71*$L$43+$L$71*$L$44)*100*SQRT(3)*(AO160+AT160)/2*AP160/(AU160*SQRT(3))</f>
        <v>0.17429997368363093</v>
      </c>
      <c r="AW160" s="19">
        <f>AU160*(1-AV160/100)</f>
        <v>227.60321652752185</v>
      </c>
      <c r="AX160" t="s">
        <v>39</v>
      </c>
      <c r="AY160" s="14">
        <f>$C$90</f>
        <v>19.099999999999998</v>
      </c>
      <c r="AZ160" s="14">
        <f>AY160*$L$45</f>
        <v>4.786911225151246</v>
      </c>
      <c r="BA160" s="14">
        <f>AY160/$L$43</f>
        <v>19.690721649484534</v>
      </c>
      <c r="BB160" s="14">
        <f t="shared" si="90"/>
        <v>76.507726662349569</v>
      </c>
      <c r="BC160" s="14">
        <f t="shared" si="90"/>
        <v>19.211064629246266</v>
      </c>
      <c r="BD160" s="14">
        <f t="shared" si="91"/>
        <v>78.873945012731511</v>
      </c>
      <c r="BE160" s="19">
        <f>1000*BD160/3/BK159</f>
        <v>115.16374286196289</v>
      </c>
      <c r="BF160" s="21">
        <f t="shared" ref="BF160:BF163" si="111">$AA$17/1000</f>
        <v>2.5000000000000001E-2</v>
      </c>
      <c r="BG160" s="14">
        <f>(3*BF160*$K$71*BE160^2)/1000+BB160</f>
        <v>76.631069657680342</v>
      </c>
      <c r="BH160" s="14">
        <f>(3*BF160*$L$71*BE160^2)/1000+BC160</f>
        <v>19.283677844239385</v>
      </c>
      <c r="BI160" s="14">
        <f t="shared" si="92"/>
        <v>79.020130777420675</v>
      </c>
      <c r="BJ160" s="19">
        <f>1000*BI160/3/BK159</f>
        <v>115.37718850376547</v>
      </c>
      <c r="BK160" s="19">
        <f>BM159</f>
        <v>227.79724235515576</v>
      </c>
      <c r="BL160" s="14">
        <f>($K$71*$L$43+$L$71*$L$44)*100*SQRT(3)*(BE160+BJ160)/2*BF160/(BK160*SQRT(3))</f>
        <v>0.17461138989980618</v>
      </c>
      <c r="BM160" s="19">
        <f>BK160*(1-BL160/100)</f>
        <v>227.39948242412601</v>
      </c>
      <c r="BN160" t="s">
        <v>39</v>
      </c>
      <c r="BO160" s="14">
        <f>$C$90</f>
        <v>19.099999999999998</v>
      </c>
      <c r="BP160" s="14">
        <f>BO160*$L$45</f>
        <v>4.786911225151246</v>
      </c>
      <c r="BQ160" s="14">
        <f>BO160/$L$43</f>
        <v>19.690721649484534</v>
      </c>
      <c r="BR160" s="14">
        <f t="shared" si="93"/>
        <v>76.507822635007187</v>
      </c>
      <c r="BS160" s="14">
        <f t="shared" si="93"/>
        <v>19.211121129278581</v>
      </c>
      <c r="BT160" s="14">
        <f t="shared" si="94"/>
        <v>78.874043953615654</v>
      </c>
      <c r="BU160" s="19">
        <f>1000*BT160/3/CA159</f>
        <v>115.21512498499006</v>
      </c>
      <c r="BV160" s="21">
        <f t="shared" ref="BV160:BV163" si="112">$AA$17/1000</f>
        <v>2.5000000000000001E-2</v>
      </c>
      <c r="BW160" s="14">
        <f>(3*BV160*$K$71*BU160^2)/1000+BR160</f>
        <v>76.63127571774254</v>
      </c>
      <c r="BX160" s="14">
        <f>(3*BV160*$L$71*BU160^2)/1000+BS160</f>
        <v>19.283799153792135</v>
      </c>
      <c r="BY160" s="14">
        <f t="shared" si="95"/>
        <v>79.020360211356106</v>
      </c>
      <c r="BZ160" s="19">
        <f>1000*BY160/3/CA159</f>
        <v>115.42885620856998</v>
      </c>
      <c r="CA160" s="19">
        <f>CC159</f>
        <v>227.69549348885187</v>
      </c>
      <c r="CB160" s="14">
        <f>($K$71*$L$43+$L$71*$L$44)*100*SQRT(3)*(BU160+BZ160)/2*BV160/(CA160*SQRT(3))</f>
        <v>0.17476750208151218</v>
      </c>
      <c r="CC160" s="19">
        <f>CA160*(1-CB160/100)</f>
        <v>227.29755576252924</v>
      </c>
      <c r="CD160" t="s">
        <v>39</v>
      </c>
      <c r="CE160" s="14">
        <f>$C$90</f>
        <v>19.099999999999998</v>
      </c>
      <c r="CF160" s="14">
        <f>CE160*$L$45</f>
        <v>4.786911225151246</v>
      </c>
      <c r="CG160" s="14">
        <f>CE160/$L$43</f>
        <v>19.690721649484534</v>
      </c>
      <c r="CH160" s="14">
        <f t="shared" si="96"/>
        <v>76.507918852550574</v>
      </c>
      <c r="CI160" s="14">
        <f t="shared" si="96"/>
        <v>19.211177773477512</v>
      </c>
      <c r="CJ160" s="14">
        <f t="shared" si="97"/>
        <v>78.874143146959355</v>
      </c>
      <c r="CK160" s="19">
        <f>1000*CJ160/3/CQ159</f>
        <v>115.26661539212725</v>
      </c>
      <c r="CL160" s="21">
        <f t="shared" ref="CL160:CL163" si="113">$AA$17/1000</f>
        <v>2.5000000000000001E-2</v>
      </c>
      <c r="CM160" s="14">
        <f>(3*CL160*$K$71*CK160^2)/1000+CH160</f>
        <v>76.631482303953376</v>
      </c>
      <c r="CN160" s="14">
        <f>(3*CL160*$L$71*CK160^2)/1000+CI160</f>
        <v>19.283920773093676</v>
      </c>
      <c r="CO160" s="14">
        <f t="shared" si="98"/>
        <v>79.02059023118008</v>
      </c>
      <c r="CP160" s="19">
        <f>1000*CO160/3/CQ159</f>
        <v>115.48063305442648</v>
      </c>
      <c r="CQ160" s="19">
        <f>CS159</f>
        <v>227.59362112008708</v>
      </c>
      <c r="CR160" s="14">
        <f>($K$71*$L$43+$L$71*$L$44)*100*SQRT(3)*(CK160+CP160)/2*CL160/(CQ160*SQRT(3))</f>
        <v>0.17492401359364412</v>
      </c>
      <c r="CS160" s="19">
        <f>CQ160*(1-CR160/100)</f>
        <v>227.19550522334072</v>
      </c>
      <c r="CT160" t="s">
        <v>39</v>
      </c>
      <c r="CU160" s="14">
        <f>$C$90</f>
        <v>19.099999999999998</v>
      </c>
      <c r="CV160" s="14">
        <f>CU160*$L$45</f>
        <v>4.786911225151246</v>
      </c>
      <c r="CW160" s="14">
        <f>CU160/$L$43</f>
        <v>19.690721649484534</v>
      </c>
      <c r="CX160" s="14">
        <f t="shared" si="99"/>
        <v>76.508207801956502</v>
      </c>
      <c r="CY160" s="14">
        <f t="shared" si="99"/>
        <v>19.211347880789063</v>
      </c>
      <c r="CZ160" s="14">
        <f t="shared" si="100"/>
        <v>78.874441032944844</v>
      </c>
      <c r="DA160" s="19">
        <f>1000*CZ160/3/DG159</f>
        <v>115.42110837557841</v>
      </c>
      <c r="DB160" s="21">
        <f t="shared" ref="DB160:DB163" si="114">$AA$17/1000</f>
        <v>2.5000000000000001E-2</v>
      </c>
      <c r="DC160" s="14">
        <f>(3*DB160*$K$71*DA160^2)/1000+CX160</f>
        <v>76.632102701961912</v>
      </c>
      <c r="DD160" s="14">
        <f>(3*DB160*$L$71*DA160^2)/1000+CY160</f>
        <v>19.284286007405154</v>
      </c>
      <c r="DE160" s="14">
        <f t="shared" si="101"/>
        <v>79.021281002900992</v>
      </c>
      <c r="DF160" s="19">
        <f>1000*DE160/3/DG159</f>
        <v>115.63598700881141</v>
      </c>
      <c r="DG160" s="19">
        <f>DI159</f>
        <v>227.28850600452009</v>
      </c>
      <c r="DH160" s="14">
        <f>($K$71*$L$43+$L$71*$L$44)*100*SQRT(3)*(DA160+DF160)/2*DB160/(DG160*SQRT(3))</f>
        <v>0.17539403684505206</v>
      </c>
      <c r="DI160" s="19">
        <f>DG160*(1-DH160/100)</f>
        <v>226.88985551855393</v>
      </c>
      <c r="DJ160" t="s">
        <v>39</v>
      </c>
      <c r="DK160" s="14">
        <f>$C$90</f>
        <v>19.099999999999998</v>
      </c>
      <c r="DL160" s="14">
        <f>DK160*$L$45</f>
        <v>4.786911225151246</v>
      </c>
      <c r="DM160" s="14">
        <f>DK160/$L$43</f>
        <v>19.690721649484534</v>
      </c>
      <c r="DN160" s="14">
        <f t="shared" si="102"/>
        <v>76.508401052632095</v>
      </c>
      <c r="DO160" s="14">
        <f t="shared" si="102"/>
        <v>19.211461649331952</v>
      </c>
      <c r="DP160" s="14">
        <f t="shared" si="103"/>
        <v>78.87464026044546</v>
      </c>
      <c r="DQ160" s="19">
        <f>1000*DP160/3/DW159</f>
        <v>115.52431953582952</v>
      </c>
      <c r="DR160" s="21">
        <f t="shared" ref="DR160:DR163" si="115">$AA$17/1000</f>
        <v>2.5000000000000001E-2</v>
      </c>
      <c r="DS160" s="14">
        <f>(3*DR160*$K$71*DQ160^2)/1000+DN160</f>
        <v>76.632517628791305</v>
      </c>
      <c r="DT160" s="14">
        <f>(3*DR160*$L$71*DQ160^2)/1000+DO160</f>
        <v>19.284530278845036</v>
      </c>
      <c r="DU160" s="14">
        <f t="shared" si="104"/>
        <v>79.021742996486111</v>
      </c>
      <c r="DV160" s="19">
        <f>1000*DU160/3/DW159</f>
        <v>115.73977463555283</v>
      </c>
      <c r="DW160" s="19">
        <f>DY159</f>
        <v>227.08512399481978</v>
      </c>
      <c r="DX160" s="14">
        <f>($K$71*$L$43+$L$71*$L$44)*100*SQRT(3)*(DQ160+DV160)/2*DR160/(DW160*SQRT(3))</f>
        <v>0.17570839552754944</v>
      </c>
      <c r="DY160" s="19">
        <f>DW160*(1-DX160/100)</f>
        <v>226.68611636696673</v>
      </c>
      <c r="DZ160" t="s">
        <v>39</v>
      </c>
      <c r="EA160" s="14">
        <f>$C$90</f>
        <v>19.099999999999998</v>
      </c>
      <c r="EB160" s="14">
        <f>EA160*$L$45</f>
        <v>4.786911225151246</v>
      </c>
      <c r="EC160" s="14">
        <f>EA160/$L$43</f>
        <v>19.690721649484534</v>
      </c>
      <c r="ED160" s="14">
        <f t="shared" si="105"/>
        <v>76.508497928408886</v>
      </c>
      <c r="EE160" s="14">
        <f t="shared" si="105"/>
        <v>19.211518681039248</v>
      </c>
      <c r="EF160" s="14">
        <f t="shared" si="106"/>
        <v>78.874740132380296</v>
      </c>
      <c r="EG160" s="19">
        <f>1000*EF160/3/EM159</f>
        <v>115.57602444293688</v>
      </c>
      <c r="EH160" s="21">
        <f t="shared" ref="EH160:EH163" si="116">$AA$17/1000</f>
        <v>2.5000000000000001E-2</v>
      </c>
      <c r="EI160" s="14">
        <f>(3*EH160*$K$71*EG160^2)/1000+ED160</f>
        <v>76.632725630471</v>
      </c>
      <c r="EJ160" s="14">
        <f>(3*EH160*$L$71*EG160^2)/1000+EE160</f>
        <v>19.284652731446787</v>
      </c>
      <c r="EK160" s="14">
        <f t="shared" si="107"/>
        <v>79.021974592688736</v>
      </c>
      <c r="EL160" s="19">
        <f>1000*EK160/3/EM159</f>
        <v>115.79176871740157</v>
      </c>
      <c r="EM160" s="19">
        <f>EO159</f>
        <v>226.98337371785058</v>
      </c>
      <c r="EN160" s="14">
        <f>($K$71*$L$43+$L$71*$L$44)*100*SQRT(3)*(EG160+EL160)/2*EH160/(EM160*SQRT(3))</f>
        <v>0.17586598376204554</v>
      </c>
      <c r="EO160" s="19">
        <f>EM160*(1-EN160/100)</f>
        <v>226.58418717468541</v>
      </c>
    </row>
    <row r="161" spans="2:145" hidden="1" outlineLevel="1">
      <c r="B161" t="s">
        <v>40</v>
      </c>
      <c r="C161" s="14">
        <f>$C$90</f>
        <v>19.099999999999998</v>
      </c>
      <c r="D161" s="14">
        <f>C161*$L$45</f>
        <v>4.786911225151246</v>
      </c>
      <c r="E161" s="14">
        <f>C161/$L$43</f>
        <v>19.690721649484534</v>
      </c>
      <c r="F161" s="14">
        <f t="shared" si="81"/>
        <v>57.337872930067036</v>
      </c>
      <c r="G161" s="14">
        <f t="shared" si="81"/>
        <v>14.38302983589643</v>
      </c>
      <c r="H161" s="14">
        <f t="shared" si="82"/>
        <v>59.111209206254678</v>
      </c>
      <c r="I161" s="19">
        <f>1000*H161/3/O159</f>
        <v>85.659852232781745</v>
      </c>
      <c r="J161" s="21">
        <f t="shared" si="108"/>
        <v>2.5000000000000001E-2</v>
      </c>
      <c r="K161" s="14">
        <f>(3*J161*$K$71*I161^2)/1000+F161</f>
        <v>57.406112705713277</v>
      </c>
      <c r="L161" s="14">
        <f>(3*J161*$L$71*I161^2)/1000+G161</f>
        <v>14.423203252204297</v>
      </c>
      <c r="M161" s="14">
        <f t="shared" si="83"/>
        <v>59.190291163631322</v>
      </c>
      <c r="N161" s="19">
        <f>1000*M161/3/O159</f>
        <v>85.774452303971714</v>
      </c>
      <c r="O161" s="19">
        <f t="shared" ref="O161:O163" si="117">Q160</f>
        <v>229.13418072084457</v>
      </c>
      <c r="P161" s="14">
        <f>($K$71*$L$43+$L$71*$L$44)*100*SQRT(3)*(I161+N161)/2*J161/(O161*SQRT(3))</f>
        <v>0.12908650398320384</v>
      </c>
      <c r="Q161" s="19">
        <f>O161*(1-P161/100)</f>
        <v>228.83839941752149</v>
      </c>
      <c r="R161" t="s">
        <v>40</v>
      </c>
      <c r="S161" s="14">
        <f>$C$90</f>
        <v>19.099999999999998</v>
      </c>
      <c r="T161" s="14">
        <f>S161*$L$45</f>
        <v>4.786911225151246</v>
      </c>
      <c r="U161" s="19">
        <f>S161/$L$43</f>
        <v>19.690721649484534</v>
      </c>
      <c r="V161" s="19">
        <f t="shared" si="84"/>
        <v>57.338142458452126</v>
      </c>
      <c r="W161" s="19">
        <f t="shared" si="84"/>
        <v>14.383188509865072</v>
      </c>
      <c r="X161" s="19">
        <f t="shared" si="85"/>
        <v>59.111487070569204</v>
      </c>
      <c r="Y161" s="19">
        <f>1000*X161/3/AE159</f>
        <v>85.964424564576049</v>
      </c>
      <c r="Z161" s="21">
        <f t="shared" si="109"/>
        <v>2.5000000000000001E-2</v>
      </c>
      <c r="AA161" s="14">
        <f>(3*Z161*$K$71*Y161^2)/1000+V161</f>
        <v>57.406868363755812</v>
      </c>
      <c r="AB161" s="14">
        <f>(3*Z161*$L$71*Y161^2)/1000+W161</f>
        <v>14.423648115406756</v>
      </c>
      <c r="AC161" s="14">
        <f t="shared" si="86"/>
        <v>59.191132446428703</v>
      </c>
      <c r="AD161" s="19">
        <f>1000*AC161/3/AE159</f>
        <v>86.080250933430847</v>
      </c>
      <c r="AE161" s="19">
        <f t="shared" ref="AE161:AE163" si="118">AG160</f>
        <v>228.31711053772767</v>
      </c>
      <c r="AF161" s="14">
        <f>($K$71*$L$43+$L$71*$L$44)*100*SQRT(3)*(Y161+AD161)/2*Z161/(AE161*SQRT(3))</f>
        <v>0.13000970270227866</v>
      </c>
      <c r="AG161" s="19">
        <f>AE161*(1-AF161/100)</f>
        <v>228.02027614109912</v>
      </c>
      <c r="AH161" t="s">
        <v>40</v>
      </c>
      <c r="AI161" s="14">
        <f>$C$90</f>
        <v>19.099999999999998</v>
      </c>
      <c r="AJ161" s="14">
        <f>AI161*$L$45</f>
        <v>4.786911225151246</v>
      </c>
      <c r="AK161" s="14">
        <f>AI161/$L$43</f>
        <v>19.690721649484534</v>
      </c>
      <c r="AL161" s="14">
        <f t="shared" si="87"/>
        <v>57.338380308084993</v>
      </c>
      <c r="AM161" s="14">
        <f t="shared" si="87"/>
        <v>14.38332853424571</v>
      </c>
      <c r="AN161" s="14">
        <f t="shared" si="88"/>
        <v>59.11173227637628</v>
      </c>
      <c r="AO161" s="19">
        <f>1000*AN161/3/AU159</f>
        <v>86.232309364236642</v>
      </c>
      <c r="AP161" s="21">
        <f t="shared" si="110"/>
        <v>2.5000000000000001E-2</v>
      </c>
      <c r="AQ161" s="14">
        <f>(3*AP161*$K$71*AO161^2)/1000+AL161</f>
        <v>57.407535212043086</v>
      </c>
      <c r="AR161" s="14">
        <f>(3*AP161*$L$71*AO161^2)/1000+AM161</f>
        <v>14.424040695446845</v>
      </c>
      <c r="AS161" s="14">
        <f t="shared" si="89"/>
        <v>59.191874857161551</v>
      </c>
      <c r="AT161" s="19">
        <f>1000*AS161/3/AU159</f>
        <v>86.349221516078387</v>
      </c>
      <c r="AU161" s="19">
        <f t="shared" ref="AU161:AU163" si="119">AW160</f>
        <v>227.60321652752185</v>
      </c>
      <c r="AV161" s="14">
        <f>($K$71*$L$43+$L$71*$L$44)*100*SQRT(3)*(AO161+AT161)/2*AP161/(AU161*SQRT(3))</f>
        <v>0.13082444774073912</v>
      </c>
      <c r="AW161" s="19">
        <f>AU161*(1-AV161/100)</f>
        <v>227.30545587645955</v>
      </c>
      <c r="AX161" t="s">
        <v>40</v>
      </c>
      <c r="AY161" s="14">
        <f>$C$90</f>
        <v>19.099999999999998</v>
      </c>
      <c r="AZ161" s="14">
        <f>AY161*$L$45</f>
        <v>4.786911225151246</v>
      </c>
      <c r="BA161" s="14">
        <f>AY161/$L$43</f>
        <v>19.690721649484534</v>
      </c>
      <c r="BB161" s="14">
        <f t="shared" si="90"/>
        <v>57.33844859370322</v>
      </c>
      <c r="BC161" s="14">
        <f t="shared" si="90"/>
        <v>14.383368734649991</v>
      </c>
      <c r="BD161" s="14">
        <f t="shared" si="91"/>
        <v>59.111802673920849</v>
      </c>
      <c r="BE161" s="19">
        <f>1000*BD161/3/BK159</f>
        <v>86.309064953549196</v>
      </c>
      <c r="BF161" s="21">
        <f t="shared" si="111"/>
        <v>2.5000000000000001E-2</v>
      </c>
      <c r="BG161" s="14">
        <f>(3*BF161*$K$71*BE161^2)/1000+BB161</f>
        <v>57.407726662349567</v>
      </c>
      <c r="BH161" s="14">
        <f>(3*BF161*$L$71*BE161^2)/1000+BC161</f>
        <v>14.424153404095021</v>
      </c>
      <c r="BI161" s="14">
        <f t="shared" si="92"/>
        <v>59.192088001386701</v>
      </c>
      <c r="BJ161" s="19">
        <f>1000*BI161/3/BK159</f>
        <v>86.426289454065468</v>
      </c>
      <c r="BK161" s="19">
        <f t="shared" ref="BK161:BK163" si="120">BM160</f>
        <v>227.39948242412601</v>
      </c>
      <c r="BL161" s="14">
        <f>($K$71*$L$43+$L$71*$L$44)*100*SQRT(3)*(BE161+BJ161)/2*BF161/(BK161*SQRT(3))</f>
        <v>0.13105836685700514</v>
      </c>
      <c r="BM161" s="19">
        <f>BK161*(1-BL161/100)</f>
        <v>227.10145637621966</v>
      </c>
      <c r="BN161" t="s">
        <v>40</v>
      </c>
      <c r="BO161" s="14">
        <f>$C$90</f>
        <v>19.099999999999998</v>
      </c>
      <c r="BP161" s="14">
        <f>BO161*$L$45</f>
        <v>4.786911225151246</v>
      </c>
      <c r="BQ161" s="14">
        <f>BO161/$L$43</f>
        <v>19.690721649484534</v>
      </c>
      <c r="BR161" s="14">
        <f t="shared" si="93"/>
        <v>57.338482824731258</v>
      </c>
      <c r="BS161" s="14">
        <f t="shared" si="93"/>
        <v>14.383388886787472</v>
      </c>
      <c r="BT161" s="14">
        <f t="shared" si="94"/>
        <v>59.111837963640475</v>
      </c>
      <c r="BU161" s="19">
        <f>1000*BT161/3/CA159</f>
        <v>86.347516339830278</v>
      </c>
      <c r="BV161" s="21">
        <f t="shared" si="112"/>
        <v>2.5000000000000001E-2</v>
      </c>
      <c r="BW161" s="14">
        <f>(3*BV161*$K$71*BU161^2)/1000+BR161</f>
        <v>57.407822635007193</v>
      </c>
      <c r="BX161" s="14">
        <f>(3*BV161*$L$71*BU161^2)/1000+BS161</f>
        <v>14.424209904127336</v>
      </c>
      <c r="BY161" s="14">
        <f t="shared" si="95"/>
        <v>59.192194849074227</v>
      </c>
      <c r="BZ161" s="19">
        <f>1000*BY161/3/CA159</f>
        <v>86.46489752297461</v>
      </c>
      <c r="CA161" s="19">
        <f t="shared" ref="CA161:CA163" si="121">CC160</f>
        <v>227.29755576252924</v>
      </c>
      <c r="CB161" s="14">
        <f>($K$71*$L$43+$L$71*$L$44)*100*SQRT(3)*(BU161+BZ161)/2*BV161/(CA161*SQRT(3))</f>
        <v>0.13117563017571351</v>
      </c>
      <c r="CC161" s="19">
        <f>CA161*(1-CB161/100)</f>
        <v>226.99939676138374</v>
      </c>
      <c r="CD161" t="s">
        <v>40</v>
      </c>
      <c r="CE161" s="14">
        <f>$C$90</f>
        <v>19.099999999999998</v>
      </c>
      <c r="CF161" s="14">
        <f>CE161*$L$45</f>
        <v>4.786911225151246</v>
      </c>
      <c r="CG161" s="14">
        <f>CE161/$L$43</f>
        <v>19.690721649484534</v>
      </c>
      <c r="CH161" s="14">
        <f t="shared" si="96"/>
        <v>57.338517143063797</v>
      </c>
      <c r="CI161" s="14">
        <f t="shared" si="96"/>
        <v>14.383409090321948</v>
      </c>
      <c r="CJ161" s="14">
        <f t="shared" si="97"/>
        <v>59.111873343364742</v>
      </c>
      <c r="CK161" s="19">
        <f>1000*CJ161/3/CQ159</f>
        <v>86.386048683692508</v>
      </c>
      <c r="CL161" s="21">
        <f t="shared" si="113"/>
        <v>2.5000000000000001E-2</v>
      </c>
      <c r="CM161" s="14">
        <f>(3*CL161*$K$71*CK161^2)/1000+CH161</f>
        <v>57.40791885255058</v>
      </c>
      <c r="CN161" s="14">
        <f>(3*CL161*$L$71*CK161^2)/1000+CI161</f>
        <v>14.424266548326266</v>
      </c>
      <c r="CO161" s="14">
        <f t="shared" si="98"/>
        <v>59.192301969413187</v>
      </c>
      <c r="CP161" s="19">
        <f>1000*CO161/3/CQ159</f>
        <v>86.503587019265552</v>
      </c>
      <c r="CQ161" s="19">
        <f t="shared" ref="CQ161:CQ163" si="122">CS160</f>
        <v>227.19550522334072</v>
      </c>
      <c r="CR161" s="14">
        <f>($K$71*$L$43+$L$71*$L$44)*100*SQRT(3)*(CK161+CP161)/2*CL161/(CQ161*SQRT(3))</f>
        <v>0.13129319361295622</v>
      </c>
      <c r="CS161" s="19">
        <f>CQ161*(1-CR161/100)</f>
        <v>226.89721298878789</v>
      </c>
      <c r="CT161" t="s">
        <v>40</v>
      </c>
      <c r="CU161" s="14">
        <f>$C$90</f>
        <v>19.099999999999998</v>
      </c>
      <c r="CV161" s="14">
        <f>CU161*$L$45</f>
        <v>4.786911225151246</v>
      </c>
      <c r="CW161" s="14">
        <f>CU161/$L$43</f>
        <v>19.690721649484534</v>
      </c>
      <c r="CX161" s="14">
        <f t="shared" si="99"/>
        <v>57.338620203672448</v>
      </c>
      <c r="CY161" s="14">
        <f t="shared" si="99"/>
        <v>14.383469763099622</v>
      </c>
      <c r="CZ161" s="14">
        <f t="shared" si="100"/>
        <v>59.111979591414894</v>
      </c>
      <c r="DA161" s="19">
        <f>1000*CZ161/3/DG159</f>
        <v>86.501661544148305</v>
      </c>
      <c r="DB161" s="21">
        <f t="shared" si="114"/>
        <v>2.5000000000000001E-2</v>
      </c>
      <c r="DC161" s="14">
        <f>(3*DB161*$K$71*DA161^2)/1000+CX161</f>
        <v>57.4082078019565</v>
      </c>
      <c r="DD161" s="14">
        <f>(3*DB161*$L$71*DA161^2)/1000+CY161</f>
        <v>14.424436655637816</v>
      </c>
      <c r="DE161" s="14">
        <f t="shared" si="101"/>
        <v>59.192623660935382</v>
      </c>
      <c r="DF161" s="19">
        <f>1000*DE161/3/DG159</f>
        <v>86.61967224274818</v>
      </c>
      <c r="DG161" s="19">
        <f t="shared" ref="DG161:DG163" si="123">DI160</f>
        <v>226.88985551855393</v>
      </c>
      <c r="DH161" s="14">
        <f>($K$71*$L$43+$L$71*$L$44)*100*SQRT(3)*(DA161+DF161)/2*DB161/(DG161*SQRT(3))</f>
        <v>0.13164625199966742</v>
      </c>
      <c r="DI161" s="19">
        <f>DG161*(1-DH161/100)</f>
        <v>226.59116352759631</v>
      </c>
      <c r="DJ161" t="s">
        <v>40</v>
      </c>
      <c r="DK161" s="14">
        <f>$C$90</f>
        <v>19.099999999999998</v>
      </c>
      <c r="DL161" s="14">
        <f>DK161*$L$45</f>
        <v>4.786911225151246</v>
      </c>
      <c r="DM161" s="14">
        <f>DK161/$L$43</f>
        <v>19.690721649484534</v>
      </c>
      <c r="DN161" s="14">
        <f t="shared" si="102"/>
        <v>57.338689130873789</v>
      </c>
      <c r="DO161" s="14">
        <f t="shared" si="102"/>
        <v>14.383510341210091</v>
      </c>
      <c r="DP161" s="14">
        <f t="shared" si="103"/>
        <v>59.112050650385349</v>
      </c>
      <c r="DQ161" s="19">
        <f>1000*DP161/3/DW159</f>
        <v>86.578897922122692</v>
      </c>
      <c r="DR161" s="21">
        <f t="shared" si="115"/>
        <v>2.5000000000000001E-2</v>
      </c>
      <c r="DS161" s="14">
        <f>(3*DR161*$K$71*DQ161^2)/1000+DN161</f>
        <v>57.408401052632094</v>
      </c>
      <c r="DT161" s="14">
        <f>(3*DR161*$L$71*DQ161^2)/1000+DO161</f>
        <v>14.424550424180707</v>
      </c>
      <c r="DU161" s="14">
        <f t="shared" si="104"/>
        <v>59.192838809771416</v>
      </c>
      <c r="DV161" s="19">
        <f>1000*DU161/3/DW159</f>
        <v>86.697224891460493</v>
      </c>
      <c r="DW161" s="19">
        <f t="shared" ref="DW161:DW163" si="124">DY160</f>
        <v>226.68611636696673</v>
      </c>
      <c r="DX161" s="14">
        <f>($K$71*$L$43+$L$71*$L$44)*100*SQRT(3)*(DQ161+DV161)/2*DR161/(DW161*SQRT(3))</f>
        <v>0.13188238362419449</v>
      </c>
      <c r="DY161" s="19">
        <f>DW161*(1-DX161/100)</f>
        <v>226.38715731335685</v>
      </c>
      <c r="DZ161" t="s">
        <v>40</v>
      </c>
      <c r="EA161" s="14">
        <f>$C$90</f>
        <v>19.099999999999998</v>
      </c>
      <c r="EB161" s="14">
        <f>EA161*$L$45</f>
        <v>4.786911225151246</v>
      </c>
      <c r="EC161" s="14">
        <f>EA161/$L$43</f>
        <v>19.690721649484534</v>
      </c>
      <c r="ED161" s="14">
        <f t="shared" si="105"/>
        <v>57.338723683738237</v>
      </c>
      <c r="EE161" s="14">
        <f t="shared" si="105"/>
        <v>14.383530682815767</v>
      </c>
      <c r="EF161" s="14">
        <f t="shared" si="106"/>
        <v>59.112086271895095</v>
      </c>
      <c r="EG161" s="19">
        <f>1000*EF161/3/EM159</f>
        <v>86.617590325712385</v>
      </c>
      <c r="EH161" s="21">
        <f t="shared" si="116"/>
        <v>2.5000000000000001E-2</v>
      </c>
      <c r="EI161" s="14">
        <f>(3*EH161*$K$71*EG161^2)/1000+ED161</f>
        <v>57.408497928408885</v>
      </c>
      <c r="EJ161" s="14">
        <f>(3*EH161*$L$71*EG161^2)/1000+EE161</f>
        <v>14.424607455888003</v>
      </c>
      <c r="EK161" s="14">
        <f t="shared" si="107"/>
        <v>59.192946663032302</v>
      </c>
      <c r="EL161" s="19">
        <f>1000*EK161/3/EM159</f>
        <v>86.736075946417486</v>
      </c>
      <c r="EM161" s="19">
        <f t="shared" ref="EM161:EM163" si="125">EO160</f>
        <v>226.58418717468541</v>
      </c>
      <c r="EN161" s="14">
        <f>($K$71*$L$43+$L$71*$L$44)*100*SQRT(3)*(EG161+EL161)/2*EH161/(EM161*SQRT(3))</f>
        <v>0.13200075682488452</v>
      </c>
      <c r="EO161" s="19">
        <f>EM161*(1-EN161/100)</f>
        <v>226.28509433276932</v>
      </c>
    </row>
    <row r="162" spans="2:145" hidden="1" outlineLevel="1">
      <c r="B162" t="s">
        <v>41</v>
      </c>
      <c r="C162" s="14">
        <f>$C$90</f>
        <v>19.099999999999998</v>
      </c>
      <c r="D162" s="14">
        <f>C162*$L$45</f>
        <v>4.786911225151246</v>
      </c>
      <c r="E162" s="14">
        <f>C162/$L$43</f>
        <v>19.690721649484534</v>
      </c>
      <c r="F162" s="14">
        <f t="shared" si="81"/>
        <v>38.207572184184869</v>
      </c>
      <c r="G162" s="14">
        <f t="shared" si="81"/>
        <v>9.57828026841133</v>
      </c>
      <c r="H162" s="14">
        <f t="shared" si="82"/>
        <v>39.389249674417393</v>
      </c>
      <c r="I162" s="19">
        <f>1000*H162/3/O159</f>
        <v>57.080160463266616</v>
      </c>
      <c r="J162" s="21">
        <f t="shared" si="108"/>
        <v>2.5000000000000001E-2</v>
      </c>
      <c r="K162" s="14">
        <f>(3*J162*$K$71*I162^2)/1000+F162</f>
        <v>38.237872930067034</v>
      </c>
      <c r="L162" s="14">
        <f>(3*J162*$L$71*I162^2)/1000+G162</f>
        <v>9.5961186107451848</v>
      </c>
      <c r="M162" s="14">
        <f t="shared" si="83"/>
        <v>39.423602303790602</v>
      </c>
      <c r="N162" s="19">
        <f>1000*M162/3/O159</f>
        <v>57.129941903968486</v>
      </c>
      <c r="O162" s="19">
        <f t="shared" si="117"/>
        <v>228.83839941752149</v>
      </c>
      <c r="P162" s="14">
        <f>($K$71*$L$43+$L$71*$L$44)*100*SQRT(3)*(I162+N162)/2*J162/(O162*SQRT(3))</f>
        <v>8.6109012275161934E-2</v>
      </c>
      <c r="Q162" s="19">
        <f>O162*(1-P162/100)</f>
        <v>228.64134893207677</v>
      </c>
      <c r="R162" t="s">
        <v>41</v>
      </c>
      <c r="S162" s="14">
        <f>$C$90</f>
        <v>19.099999999999998</v>
      </c>
      <c r="T162" s="14">
        <f>S162*$L$45</f>
        <v>4.786911225151246</v>
      </c>
      <c r="U162" s="19">
        <f>S162/$L$43</f>
        <v>19.690721649484534</v>
      </c>
      <c r="V162" s="19">
        <f t="shared" si="84"/>
        <v>38.207626055563573</v>
      </c>
      <c r="W162" s="19">
        <f t="shared" si="84"/>
        <v>9.5783119830133074</v>
      </c>
      <c r="X162" s="19">
        <f t="shared" si="85"/>
        <v>39.389305211921211</v>
      </c>
      <c r="Y162" s="19">
        <f>1000*X162/3/AE159</f>
        <v>57.282926286372266</v>
      </c>
      <c r="Z162" s="21">
        <f t="shared" si="109"/>
        <v>2.5000000000000001E-2</v>
      </c>
      <c r="AA162" s="14">
        <f>(3*Z162*$K$71*Y162^2)/1000+V162</f>
        <v>38.238142458452124</v>
      </c>
      <c r="AB162" s="14">
        <f>(3*Z162*$L$71*Y162^2)/1000+W162</f>
        <v>9.5962772847138247</v>
      </c>
      <c r="AC162" s="14">
        <f t="shared" si="86"/>
        <v>39.423902348676663</v>
      </c>
      <c r="AD162" s="19">
        <f>1000*AC162/3/AE159</f>
        <v>57.333240076468833</v>
      </c>
      <c r="AE162" s="19">
        <f t="shared" si="118"/>
        <v>228.02027614109912</v>
      </c>
      <c r="AF162" s="14">
        <f>($K$71*$L$43+$L$71*$L$44)*100*SQRT(3)*(Y162+AD162)/2*Z162/(AE162*SQRT(3))</f>
        <v>8.6725217817783237E-2</v>
      </c>
      <c r="AG162" s="19">
        <f>AE162*(1-AF162/100)</f>
        <v>227.82252505994703</v>
      </c>
      <c r="AH162" t="s">
        <v>41</v>
      </c>
      <c r="AI162" s="14">
        <f>$C$90</f>
        <v>19.099999999999998</v>
      </c>
      <c r="AJ162" s="14">
        <f>AI162*$L$45</f>
        <v>4.786911225151246</v>
      </c>
      <c r="AK162" s="14">
        <f>AI162/$L$43</f>
        <v>19.690721649484534</v>
      </c>
      <c r="AL162" s="14">
        <f t="shared" si="87"/>
        <v>38.207673595021191</v>
      </c>
      <c r="AM162" s="14">
        <f t="shared" si="87"/>
        <v>9.578339969952065</v>
      </c>
      <c r="AN162" s="14">
        <f t="shared" si="88"/>
        <v>39.389354221671333</v>
      </c>
      <c r="AO162" s="19">
        <f>1000*AN162/3/AU159</f>
        <v>57.461266115831826</v>
      </c>
      <c r="AP162" s="21">
        <f t="shared" si="110"/>
        <v>2.5000000000000001E-2</v>
      </c>
      <c r="AQ162" s="14">
        <f>(3*AP162*$K$71*AO162^2)/1000+AL162</f>
        <v>38.238380308084992</v>
      </c>
      <c r="AR162" s="14">
        <f>(3*AP162*$L$71*AO162^2)/1000+AM162</f>
        <v>9.5964173090944644</v>
      </c>
      <c r="AS162" s="14">
        <f t="shared" si="89"/>
        <v>39.424167128247994</v>
      </c>
      <c r="AT162" s="19">
        <f>1000*AS162/3/AU159</f>
        <v>57.512051251272482</v>
      </c>
      <c r="AU162" s="19">
        <f t="shared" si="119"/>
        <v>227.30545587645955</v>
      </c>
      <c r="AV162" s="14">
        <f>($K$71*$L$43+$L$71*$L$44)*100*SQRT(3)*(AO162+AT162)/2*AP162/(AU162*SQRT(3))</f>
        <v>8.7269038433305884E-2</v>
      </c>
      <c r="AW162" s="19">
        <f>AU162*(1-AV162/100)</f>
        <v>227.10708859080972</v>
      </c>
      <c r="AX162" t="s">
        <v>41</v>
      </c>
      <c r="AY162" s="14">
        <f>$C$90</f>
        <v>19.099999999999998</v>
      </c>
      <c r="AZ162" s="14">
        <f>AY162*$L$45</f>
        <v>4.786911225151246</v>
      </c>
      <c r="BA162" s="14">
        <f>AY162/$L$43</f>
        <v>19.690721649484534</v>
      </c>
      <c r="BB162" s="14">
        <f t="shared" si="90"/>
        <v>38.207687243362358</v>
      </c>
      <c r="BC162" s="14">
        <f t="shared" si="90"/>
        <v>9.578348004862594</v>
      </c>
      <c r="BD162" s="14">
        <f t="shared" si="91"/>
        <v>39.389368292126143</v>
      </c>
      <c r="BE162" s="19">
        <f>1000*BD162/3/BK159</f>
        <v>57.512364580690743</v>
      </c>
      <c r="BF162" s="21">
        <f t="shared" si="111"/>
        <v>2.5000000000000001E-2</v>
      </c>
      <c r="BG162" s="14">
        <f>(3*BF162*$K$71*BE162^2)/1000+BB162</f>
        <v>38.238448593703218</v>
      </c>
      <c r="BH162" s="14">
        <f>(3*BF162*$L$71*BE162^2)/1000+BC162</f>
        <v>9.5964575094987445</v>
      </c>
      <c r="BI162" s="14">
        <f t="shared" si="92"/>
        <v>39.424243145365502</v>
      </c>
      <c r="BJ162" s="19">
        <f>1000*BI162/3/BK159</f>
        <v>57.56328530780992</v>
      </c>
      <c r="BK162" s="19">
        <f t="shared" si="120"/>
        <v>227.10145637621966</v>
      </c>
      <c r="BL162" s="14">
        <f>($K$71*$L$43+$L$71*$L$44)*100*SQRT(3)*(BE162+BJ162)/2*BF162/(BK162*SQRT(3))</f>
        <v>8.742517398089962E-2</v>
      </c>
      <c r="BM162" s="19">
        <f>BK162*(1-BL162/100)</f>
        <v>226.90291253286958</v>
      </c>
      <c r="BN162" t="s">
        <v>41</v>
      </c>
      <c r="BO162" s="14">
        <f>$C$90</f>
        <v>19.099999999999998</v>
      </c>
      <c r="BP162" s="14">
        <f>BO162*$L$45</f>
        <v>4.786911225151246</v>
      </c>
      <c r="BQ162" s="14">
        <f>BO162/$L$43</f>
        <v>19.690721649484534</v>
      </c>
      <c r="BR162" s="14">
        <f t="shared" si="93"/>
        <v>38.207694085159517</v>
      </c>
      <c r="BS162" s="14">
        <f t="shared" si="93"/>
        <v>9.5783520326947915</v>
      </c>
      <c r="BT162" s="14">
        <f t="shared" si="94"/>
        <v>39.389375345525274</v>
      </c>
      <c r="BU162" s="19">
        <f>1000*BT162/3/CA159</f>
        <v>57.537962757231533</v>
      </c>
      <c r="BV162" s="21">
        <f t="shared" si="112"/>
        <v>2.5000000000000001E-2</v>
      </c>
      <c r="BW162" s="14">
        <f>(3*BV162*$K$71*BU162^2)/1000+BR162</f>
        <v>38.238482824731264</v>
      </c>
      <c r="BX162" s="14">
        <f>(3*BV162*$L$71*BU162^2)/1000+BS162</f>
        <v>9.5964776616362251</v>
      </c>
      <c r="BY162" s="14">
        <f t="shared" si="95"/>
        <v>39.424281252136367</v>
      </c>
      <c r="BZ162" s="19">
        <f>1000*BY162/3/CA159</f>
        <v>57.588951500692907</v>
      </c>
      <c r="CA162" s="19">
        <f t="shared" si="121"/>
        <v>226.99939676138374</v>
      </c>
      <c r="CB162" s="14">
        <f>($K$71*$L$43+$L$71*$L$44)*100*SQRT(3)*(BU162+BZ162)/2*BV162/(CA162*SQRT(3))</f>
        <v>8.7503444636563676E-2</v>
      </c>
      <c r="CC162" s="19">
        <f>CA162*(1-CB162/100)</f>
        <v>226.8007644699133</v>
      </c>
      <c r="CD162" t="s">
        <v>41</v>
      </c>
      <c r="CE162" s="14">
        <f>$C$90</f>
        <v>19.099999999999998</v>
      </c>
      <c r="CF162" s="14">
        <f>CE162*$L$45</f>
        <v>4.786911225151246</v>
      </c>
      <c r="CG162" s="14">
        <f>CE162/$L$43</f>
        <v>19.690721649484534</v>
      </c>
      <c r="CH162" s="14">
        <f t="shared" si="96"/>
        <v>38.20770094440239</v>
      </c>
      <c r="CI162" s="14">
        <f t="shared" si="96"/>
        <v>9.5783560707974509</v>
      </c>
      <c r="CJ162" s="14">
        <f t="shared" si="97"/>
        <v>39.389382416909683</v>
      </c>
      <c r="CK162" s="19">
        <f>1000*CJ162/3/CQ159</f>
        <v>57.563614797359342</v>
      </c>
      <c r="CL162" s="21">
        <f t="shared" si="113"/>
        <v>2.5000000000000001E-2</v>
      </c>
      <c r="CM162" s="14">
        <f>(3*CL162*$K$71*CK162^2)/1000+CH162</f>
        <v>38.238517143063802</v>
      </c>
      <c r="CN162" s="14">
        <f>(3*CL162*$L$71*CK162^2)/1000+CI162</f>
        <v>9.5964978651707007</v>
      </c>
      <c r="CO162" s="14">
        <f t="shared" si="98"/>
        <v>39.424319456099809</v>
      </c>
      <c r="CP162" s="19">
        <f>1000*CO162/3/CQ159</f>
        <v>57.61467176100539</v>
      </c>
      <c r="CQ162" s="19">
        <f t="shared" si="122"/>
        <v>226.89721298878789</v>
      </c>
      <c r="CR162" s="14">
        <f>($K$71*$L$43+$L$71*$L$44)*100*SQRT(3)*(CK162+CP162)/2*CL162/(CQ162*SQRT(3))</f>
        <v>8.7581915701002808E-2</v>
      </c>
      <c r="CS162" s="19">
        <f>CQ162*(1-CR162/100)</f>
        <v>226.69849206298011</v>
      </c>
      <c r="CT162" t="s">
        <v>41</v>
      </c>
      <c r="CU162" s="14">
        <f>$C$90</f>
        <v>19.099999999999998</v>
      </c>
      <c r="CV162" s="14">
        <f>CU162*$L$45</f>
        <v>4.786911225151246</v>
      </c>
      <c r="CW162" s="14">
        <f>CU162/$L$43</f>
        <v>19.690721649484534</v>
      </c>
      <c r="CX162" s="14">
        <f t="shared" si="99"/>
        <v>38.207721543215932</v>
      </c>
      <c r="CY162" s="14">
        <f t="shared" si="99"/>
        <v>9.5783681975183264</v>
      </c>
      <c r="CZ162" s="14">
        <f t="shared" si="100"/>
        <v>39.389403652799928</v>
      </c>
      <c r="DA162" s="19">
        <f>1000*CZ162/3/DG159</f>
        <v>57.640581262062639</v>
      </c>
      <c r="DB162" s="21">
        <f t="shared" si="114"/>
        <v>2.5000000000000001E-2</v>
      </c>
      <c r="DC162" s="14">
        <f>(3*DB162*$K$71*DA162^2)/1000+CX162</f>
        <v>38.238620203672454</v>
      </c>
      <c r="DD162" s="14">
        <f>(3*DB162*$L$71*DA162^2)/1000+CY162</f>
        <v>9.5965585379483773</v>
      </c>
      <c r="DE162" s="14">
        <f t="shared" si="101"/>
        <v>39.424434185578072</v>
      </c>
      <c r="DF162" s="19">
        <f>1000*DE162/3/DG159</f>
        <v>57.691843278848935</v>
      </c>
      <c r="DG162" s="19">
        <f t="shared" si="123"/>
        <v>226.59116352759631</v>
      </c>
      <c r="DH162" s="14">
        <f>($K$71*$L$43+$L$71*$L$44)*100*SQRT(3)*(DA162+DF162)/2*DB162/(DG162*SQRT(3))</f>
        <v>8.7817575096070535E-2</v>
      </c>
      <c r="DI162" s="19">
        <f>DG162*(1-DH162/100)</f>
        <v>226.39217666240441</v>
      </c>
      <c r="DJ162" t="s">
        <v>41</v>
      </c>
      <c r="DK162" s="14">
        <f>$C$90</f>
        <v>19.099999999999998</v>
      </c>
      <c r="DL162" s="14">
        <f>DK162*$L$45</f>
        <v>4.786911225151246</v>
      </c>
      <c r="DM162" s="14">
        <f>DK162/$L$43</f>
        <v>19.690721649484534</v>
      </c>
      <c r="DN162" s="14">
        <f t="shared" si="102"/>
        <v>38.207735319735818</v>
      </c>
      <c r="DO162" s="14">
        <f t="shared" si="102"/>
        <v>9.5783763078889059</v>
      </c>
      <c r="DP162" s="14">
        <f t="shared" si="103"/>
        <v>39.389417855397753</v>
      </c>
      <c r="DQ162" s="19">
        <f>1000*DP162/3/DW159</f>
        <v>57.691999350255792</v>
      </c>
      <c r="DR162" s="21">
        <f t="shared" si="115"/>
        <v>2.5000000000000001E-2</v>
      </c>
      <c r="DS162" s="14">
        <f>(3*DR162*$K$71*DQ162^2)/1000+DN162</f>
        <v>38.238689130873794</v>
      </c>
      <c r="DT162" s="14">
        <f>(3*DR162*$L$71*DQ162^2)/1000+DO162</f>
        <v>9.5965991160588455</v>
      </c>
      <c r="DU162" s="14">
        <f t="shared" si="104"/>
        <v>39.424510916965694</v>
      </c>
      <c r="DV162" s="19">
        <f>1000*DU162/3/DW159</f>
        <v>57.743398659903079</v>
      </c>
      <c r="DW162" s="19">
        <f t="shared" si="124"/>
        <v>226.38715731335685</v>
      </c>
      <c r="DX162" s="14">
        <f>($K$71*$L$43+$L$71*$L$44)*100*SQRT(3)*(DQ162+DV162)/2*DR162/(DW162*SQRT(3))</f>
        <v>8.7975188656615494E-2</v>
      </c>
      <c r="DY162" s="19">
        <f>DW162*(1-DX162/100)</f>
        <v>226.18799278461606</v>
      </c>
      <c r="DZ162" t="s">
        <v>41</v>
      </c>
      <c r="EA162" s="14">
        <f>$C$90</f>
        <v>19.099999999999998</v>
      </c>
      <c r="EB162" s="14">
        <f>EA162*$L$45</f>
        <v>4.786911225151246</v>
      </c>
      <c r="EC162" s="14">
        <f>EA162/$L$43</f>
        <v>19.690721649484534</v>
      </c>
      <c r="ED162" s="14">
        <f t="shared" si="105"/>
        <v>38.207742225830984</v>
      </c>
      <c r="EE162" s="14">
        <f t="shared" si="105"/>
        <v>9.5783803735739621</v>
      </c>
      <c r="EF162" s="14">
        <f t="shared" si="106"/>
        <v>39.389424975083493</v>
      </c>
      <c r="EG162" s="19">
        <f>1000*EF162/3/EM159</f>
        <v>57.717757752010144</v>
      </c>
      <c r="EH162" s="21">
        <f t="shared" si="116"/>
        <v>2.5000000000000001E-2</v>
      </c>
      <c r="EI162" s="14">
        <f>(3*EH162*$K$71*EG162^2)/1000+ED162</f>
        <v>38.238723683738236</v>
      </c>
      <c r="EJ162" s="14">
        <f>(3*EH162*$L$71*EG162^2)/1000+EE162</f>
        <v>9.5966194576645218</v>
      </c>
      <c r="EK162" s="14">
        <f t="shared" si="107"/>
        <v>39.424549382034904</v>
      </c>
      <c r="EL162" s="19">
        <f>1000*EK162/3/EM159</f>
        <v>57.769225931931203</v>
      </c>
      <c r="EM162" s="19">
        <f t="shared" si="125"/>
        <v>226.28509433276932</v>
      </c>
      <c r="EN162" s="14">
        <f>($K$71*$L$43+$L$71*$L$44)*100*SQRT(3)*(EG162+EL162)/2*EH162/(EM162*SQRT(3))</f>
        <v>8.8054200744309766E-2</v>
      </c>
      <c r="EO162" s="19">
        <f>EM162*(1-EN162/100)</f>
        <v>226.08584080155109</v>
      </c>
    </row>
    <row r="163" spans="2:145" hidden="1" outlineLevel="1">
      <c r="B163" t="s">
        <v>42</v>
      </c>
      <c r="C163" s="14">
        <f>$C$90</f>
        <v>19.099999999999998</v>
      </c>
      <c r="D163" s="14">
        <f>C163*$L$45</f>
        <v>4.786911225151246</v>
      </c>
      <c r="E163" s="14">
        <f>C163/$L$43</f>
        <v>19.690721649484534</v>
      </c>
      <c r="F163" s="14">
        <f>C163</f>
        <v>19.099999999999998</v>
      </c>
      <c r="G163" s="14">
        <f>D163</f>
        <v>4.786911225151246</v>
      </c>
      <c r="H163" s="14">
        <f t="shared" si="82"/>
        <v>19.690721649484534</v>
      </c>
      <c r="I163" s="19">
        <f>1000*H163/3/O159</f>
        <v>28.534424003513838</v>
      </c>
      <c r="J163" s="21">
        <f t="shared" si="108"/>
        <v>2.5000000000000001E-2</v>
      </c>
      <c r="K163" s="14">
        <f>(3*J163*$K$71*I163^2)/1000+F163</f>
        <v>19.107572184184871</v>
      </c>
      <c r="L163" s="14">
        <f>(3*J163*$L$71*I163^2)/1000+G163</f>
        <v>4.7913690432600831</v>
      </c>
      <c r="M163" s="14">
        <f t="shared" si="83"/>
        <v>19.699150542156545</v>
      </c>
      <c r="N163" s="19">
        <f>1000*M163/3/O159</f>
        <v>28.546638568407122</v>
      </c>
      <c r="O163" s="19">
        <f t="shared" si="117"/>
        <v>228.64134893207677</v>
      </c>
      <c r="P163" s="14">
        <f>($K$71*$L$43+$L$71*$L$44)*100*SQRT(3)*(I163+N163)/2*J163/(O163*SQRT(3))</f>
        <v>4.3073510033647497E-2</v>
      </c>
      <c r="Q163" s="19">
        <f>O163*(1-P163/100)</f>
        <v>228.54286507770345</v>
      </c>
      <c r="R163" t="s">
        <v>42</v>
      </c>
      <c r="S163" s="14">
        <f>$C$90</f>
        <v>19.099999999999998</v>
      </c>
      <c r="T163" s="14">
        <f>S163*$L$45</f>
        <v>4.786911225151246</v>
      </c>
      <c r="U163" s="19">
        <f>S163/$L$43</f>
        <v>19.690721649484534</v>
      </c>
      <c r="V163" s="19">
        <f>S163</f>
        <v>19.099999999999998</v>
      </c>
      <c r="W163" s="19">
        <f>T163</f>
        <v>4.786911225151246</v>
      </c>
      <c r="X163" s="19">
        <f t="shared" si="85"/>
        <v>19.690721649484534</v>
      </c>
      <c r="Y163" s="19">
        <f>1000*X163/3/AE159</f>
        <v>28.635746447020967</v>
      </c>
      <c r="Z163" s="21">
        <f t="shared" si="109"/>
        <v>2.5000000000000001E-2</v>
      </c>
      <c r="AA163" s="14">
        <f>(3*Z163*$K$71*Y163^2)/1000+V163</f>
        <v>19.107626055563575</v>
      </c>
      <c r="AB163" s="14">
        <f>(3*Z163*$L$71*Y163^2)/1000+W163</f>
        <v>4.7914007578620605</v>
      </c>
      <c r="AC163" s="14">
        <f t="shared" si="86"/>
        <v>19.699210509604011</v>
      </c>
      <c r="AD163" s="19">
        <f>1000*AC163/3/AE159</f>
        <v>28.648091593650566</v>
      </c>
      <c r="AE163" s="19">
        <f t="shared" si="118"/>
        <v>227.82252505994703</v>
      </c>
      <c r="AF163" s="14">
        <f>($K$71*$L$43+$L$71*$L$44)*100*SQRT(3)*(Y163+AD163)/2*Z163/(AE163*SQRT(3))</f>
        <v>4.3381886669414962E-2</v>
      </c>
      <c r="AG163" s="19">
        <f>AE163*(1-AF163/100)</f>
        <v>227.72369135031812</v>
      </c>
      <c r="AH163" t="s">
        <v>42</v>
      </c>
      <c r="AI163" s="14">
        <f>$C$90</f>
        <v>19.099999999999998</v>
      </c>
      <c r="AJ163" s="14">
        <f>AI163*$L$45</f>
        <v>4.786911225151246</v>
      </c>
      <c r="AK163" s="14">
        <f>AI163/$L$43</f>
        <v>19.690721649484534</v>
      </c>
      <c r="AL163" s="14">
        <f>AI163</f>
        <v>19.099999999999998</v>
      </c>
      <c r="AM163" s="14">
        <f>AJ163</f>
        <v>4.786911225151246</v>
      </c>
      <c r="AN163" s="14">
        <f t="shared" si="88"/>
        <v>19.690721649484534</v>
      </c>
      <c r="AO163" s="19">
        <f>1000*AN163/3/AU159</f>
        <v>28.7248628232472</v>
      </c>
      <c r="AP163" s="21">
        <f t="shared" si="110"/>
        <v>2.5000000000000001E-2</v>
      </c>
      <c r="AQ163" s="14">
        <f>(3*AP163*$K$71*AO163^2)/1000+AL163</f>
        <v>19.10767359502119</v>
      </c>
      <c r="AR163" s="14">
        <f>(3*AP163*$L$71*AO163^2)/1000+AM163</f>
        <v>4.7914287448008199</v>
      </c>
      <c r="AS163" s="14">
        <f t="shared" si="89"/>
        <v>19.699263428625283</v>
      </c>
      <c r="AT163" s="19">
        <f>1000*AS163/3/AU159</f>
        <v>28.737323587177141</v>
      </c>
      <c r="AU163" s="19">
        <f t="shared" si="119"/>
        <v>227.10708859080972</v>
      </c>
      <c r="AV163" s="14">
        <f>($K$71*$L$43+$L$71*$L$44)*100*SQRT(3)*(AO163+AT163)/2*AP163/(AU163*SQRT(3))</f>
        <v>4.3654040309312671E-2</v>
      </c>
      <c r="AW163" s="19">
        <f>AU163*(1-AV163/100)</f>
        <v>227.00794717081098</v>
      </c>
      <c r="AX163" t="s">
        <v>42</v>
      </c>
      <c r="AY163" s="14">
        <f>$C$90</f>
        <v>19.099999999999998</v>
      </c>
      <c r="AZ163" s="14">
        <f>AY163*$L$45</f>
        <v>4.786911225151246</v>
      </c>
      <c r="BA163" s="14">
        <f>AY163/$L$43</f>
        <v>19.690721649484534</v>
      </c>
      <c r="BB163" s="14">
        <f>AY163</f>
        <v>19.099999999999998</v>
      </c>
      <c r="BC163" s="14">
        <f>AZ163</f>
        <v>4.786911225151246</v>
      </c>
      <c r="BD163" s="14">
        <f t="shared" si="91"/>
        <v>19.690721649484534</v>
      </c>
      <c r="BE163" s="19">
        <f>1000*BD163/3/BK159</f>
        <v>28.750396654328458</v>
      </c>
      <c r="BF163" s="21">
        <f t="shared" si="111"/>
        <v>2.5000000000000001E-2</v>
      </c>
      <c r="BG163" s="14">
        <f>(3*BF163*$K$71*BE163^2)/1000+BB163</f>
        <v>19.107687243362363</v>
      </c>
      <c r="BH163" s="14">
        <f>(3*BF163*$L$71*BE163^2)/1000+BC163</f>
        <v>4.791436779711348</v>
      </c>
      <c r="BI163" s="14">
        <f t="shared" si="92"/>
        <v>19.699278621414628</v>
      </c>
      <c r="BJ163" s="19">
        <f>1000*BI163/3/BK159</f>
        <v>28.762890677733466</v>
      </c>
      <c r="BK163" s="19">
        <f t="shared" si="120"/>
        <v>226.90291253286958</v>
      </c>
      <c r="BL163" s="14">
        <f>($K$71*$L$43+$L$71*$L$44)*100*SQRT(3)*(BE163+BJ163)/2*BF163/(BK163*SQRT(3))</f>
        <v>4.3732178229677961E-2</v>
      </c>
      <c r="BM163" s="19">
        <f>BK163*(1-BL163/100)</f>
        <v>226.80368294675236</v>
      </c>
      <c r="BN163" t="s">
        <v>42</v>
      </c>
      <c r="BO163" s="14">
        <f>$C$90</f>
        <v>19.099999999999998</v>
      </c>
      <c r="BP163" s="14">
        <f>BO163*$L$45</f>
        <v>4.786911225151246</v>
      </c>
      <c r="BQ163" s="14">
        <f>BO163/$L$43</f>
        <v>19.690721649484534</v>
      </c>
      <c r="BR163" s="14">
        <f>BO163</f>
        <v>19.099999999999998</v>
      </c>
      <c r="BS163" s="14">
        <f>BP163</f>
        <v>4.786911225151246</v>
      </c>
      <c r="BT163" s="14">
        <f t="shared" si="94"/>
        <v>19.690721649484534</v>
      </c>
      <c r="BU163" s="19">
        <f>1000*BT163/3/CA159</f>
        <v>28.763188016886421</v>
      </c>
      <c r="BV163" s="21">
        <f t="shared" si="112"/>
        <v>2.5000000000000001E-2</v>
      </c>
      <c r="BW163" s="14">
        <f>(3*BV163*$K$71*BU163^2)/1000+BR163</f>
        <v>19.107694085159519</v>
      </c>
      <c r="BX163" s="14">
        <f>(3*BV163*$L$71*BU163^2)/1000+BS163</f>
        <v>4.7914408075435446</v>
      </c>
      <c r="BY163" s="14">
        <f t="shared" si="95"/>
        <v>19.699286237430879</v>
      </c>
      <c r="BZ163" s="19">
        <f>1000*BY163/3/CA159</f>
        <v>28.775698724100355</v>
      </c>
      <c r="CA163" s="19">
        <f t="shared" si="121"/>
        <v>226.8007644699133</v>
      </c>
      <c r="CB163" s="14">
        <f>($K$71*$L$43+$L$71*$L$44)*100*SQRT(3)*(BU163+BZ163)/2*BV163/(CA163*SQRT(3))</f>
        <v>4.3771348769594438E-2</v>
      </c>
      <c r="CC163" s="19">
        <f>CA163*(1-CB163/100)</f>
        <v>226.70149071628506</v>
      </c>
      <c r="CD163" t="s">
        <v>42</v>
      </c>
      <c r="CE163" s="14">
        <f>$C$90</f>
        <v>19.099999999999998</v>
      </c>
      <c r="CF163" s="14">
        <f>CE163*$L$45</f>
        <v>4.786911225151246</v>
      </c>
      <c r="CG163" s="14">
        <f>CE163/$L$43</f>
        <v>19.690721649484534</v>
      </c>
      <c r="CH163" s="14">
        <f>CE163</f>
        <v>19.099999999999998</v>
      </c>
      <c r="CI163" s="14">
        <f>CF163</f>
        <v>4.786911225151246</v>
      </c>
      <c r="CJ163" s="14">
        <f t="shared" si="97"/>
        <v>19.690721649484534</v>
      </c>
      <c r="CK163" s="19">
        <f>1000*CJ163/3/CQ159</f>
        <v>28.77600628808942</v>
      </c>
      <c r="CL163" s="21">
        <f t="shared" si="113"/>
        <v>2.5000000000000001E-2</v>
      </c>
      <c r="CM163" s="14">
        <f>(3*CL163*$K$71*CK163^2)/1000+CH163</f>
        <v>19.107700944402396</v>
      </c>
      <c r="CN163" s="14">
        <f>(3*CL163*$L$71*CK163^2)/1000+CI163</f>
        <v>4.7914448456462058</v>
      </c>
      <c r="CO163" s="14">
        <f t="shared" si="98"/>
        <v>19.699293872867266</v>
      </c>
      <c r="CP163" s="19">
        <f>1000*CO163/3/CQ159</f>
        <v>28.788533729102269</v>
      </c>
      <c r="CQ163" s="19">
        <f t="shared" si="122"/>
        <v>226.69849206298011</v>
      </c>
      <c r="CR163" s="14">
        <f>($K$71*$L$43+$L$71*$L$44)*100*SQRT(3)*(CK163+CP163)/2*CL163/(CQ163*SQRT(3))</f>
        <v>4.3810619636003641E-2</v>
      </c>
      <c r="CS163" s="19">
        <f>CQ163*(1-CR163/100)</f>
        <v>226.59917404890183</v>
      </c>
      <c r="CT163" t="s">
        <v>42</v>
      </c>
      <c r="CU163" s="14">
        <f>$C$90</f>
        <v>19.099999999999998</v>
      </c>
      <c r="CV163" s="14">
        <f>CU163*$L$45</f>
        <v>4.786911225151246</v>
      </c>
      <c r="CW163" s="14">
        <f>CU163/$L$43</f>
        <v>19.690721649484534</v>
      </c>
      <c r="CX163" s="14">
        <f>CU163</f>
        <v>19.099999999999998</v>
      </c>
      <c r="CY163" s="14">
        <f>CV163</f>
        <v>4.786911225151246</v>
      </c>
      <c r="CZ163" s="14">
        <f t="shared" si="100"/>
        <v>19.690721649484534</v>
      </c>
      <c r="DA163" s="19">
        <f>1000*CZ163/3/DG159</f>
        <v>28.814466229297459</v>
      </c>
      <c r="DB163" s="21">
        <f t="shared" si="114"/>
        <v>2.5000000000000001E-2</v>
      </c>
      <c r="DC163" s="14">
        <f>(3*DB163*$K$71*DA163^2)/1000+CX163</f>
        <v>19.107721543215934</v>
      </c>
      <c r="DD163" s="14">
        <f>(3*DB163*$L$71*DA163^2)/1000+CY163</f>
        <v>4.7914569723670803</v>
      </c>
      <c r="DE163" s="14">
        <f t="shared" si="101"/>
        <v>19.699316802648852</v>
      </c>
      <c r="DF163" s="19">
        <f>1000*DE163/3/DG159</f>
        <v>28.827043967939929</v>
      </c>
      <c r="DG163" s="19">
        <f t="shared" si="123"/>
        <v>226.39217666240441</v>
      </c>
      <c r="DH163" s="14">
        <f>($K$71*$L$43+$L$71*$L$44)*100*SQRT(3)*(DA163+DF163)/2*DB163/(DG163*SQRT(3))</f>
        <v>4.3928555639245741E-2</v>
      </c>
      <c r="DI163" s="19">
        <f>DG163*(1-DH163/100)</f>
        <v>226.29272584911635</v>
      </c>
      <c r="DJ163" t="s">
        <v>42</v>
      </c>
      <c r="DK163" s="14">
        <f>$C$90</f>
        <v>19.099999999999998</v>
      </c>
      <c r="DL163" s="14">
        <f>DK163*$L$45</f>
        <v>4.786911225151246</v>
      </c>
      <c r="DM163" s="14">
        <f>DK163/$L$43</f>
        <v>19.690721649484534</v>
      </c>
      <c r="DN163" s="14">
        <f>DK163</f>
        <v>19.099999999999998</v>
      </c>
      <c r="DO163" s="14">
        <f>DL163</f>
        <v>4.786911225151246</v>
      </c>
      <c r="DP163" s="14">
        <f t="shared" si="103"/>
        <v>19.690721649484534</v>
      </c>
      <c r="DQ163" s="19">
        <f>1000*DP163/3/DW159</f>
        <v>28.840159678888408</v>
      </c>
      <c r="DR163" s="21">
        <f t="shared" si="115"/>
        <v>2.5000000000000001E-2</v>
      </c>
      <c r="DS163" s="14">
        <f>(3*DR163*$K$71*DQ163^2)/1000+DN163</f>
        <v>19.107735319735824</v>
      </c>
      <c r="DT163" s="14">
        <f>(3*DR163*$L$71*DQ163^2)/1000+DO163</f>
        <v>4.791465082737659</v>
      </c>
      <c r="DU163" s="14">
        <f t="shared" si="104"/>
        <v>19.699332138125243</v>
      </c>
      <c r="DV163" s="19">
        <f>1000*DU163/3/DW159</f>
        <v>28.852771094139293</v>
      </c>
      <c r="DW163" s="19">
        <f t="shared" si="124"/>
        <v>226.18799278461606</v>
      </c>
      <c r="DX163" s="14">
        <f>($K$71*$L$43+$L$71*$L$44)*100*SQRT(3)*(DQ163+DV163)/2*DR163/(DW163*SQRT(3))</f>
        <v>4.4007433679836686E-2</v>
      </c>
      <c r="DY163" s="19">
        <f>DW163*(1-DX163/100)</f>
        <v>226.08845325369961</v>
      </c>
      <c r="DZ163" t="s">
        <v>42</v>
      </c>
      <c r="EA163" s="14">
        <f>$C$90</f>
        <v>19.099999999999998</v>
      </c>
      <c r="EB163" s="14">
        <f>EA163*$L$45</f>
        <v>4.786911225151246</v>
      </c>
      <c r="EC163" s="14">
        <f>EA163/$L$43</f>
        <v>19.690721649484534</v>
      </c>
      <c r="ED163" s="14">
        <f>EA163</f>
        <v>19.099999999999998</v>
      </c>
      <c r="EE163" s="14">
        <f>EB163</f>
        <v>4.786911225151246</v>
      </c>
      <c r="EF163" s="14">
        <f t="shared" si="106"/>
        <v>19.690721649484534</v>
      </c>
      <c r="EG163" s="19">
        <f>1000*EF163/3/EM159</f>
        <v>28.853031057095318</v>
      </c>
      <c r="EH163" s="21">
        <f t="shared" si="116"/>
        <v>2.5000000000000001E-2</v>
      </c>
      <c r="EI163" s="14">
        <f>(3*EH163*$K$71*EG163^2)/1000+ED163</f>
        <v>19.107742225830989</v>
      </c>
      <c r="EJ163" s="14">
        <f>(3*EH163*$L$71*EG163^2)/1000+EE163</f>
        <v>4.7914691484227161</v>
      </c>
      <c r="EK163" s="14">
        <f t="shared" si="107"/>
        <v>19.699339825717292</v>
      </c>
      <c r="EL163" s="19">
        <f>1000*EK163/3/EM159</f>
        <v>28.865659365540569</v>
      </c>
      <c r="EM163" s="19">
        <f t="shared" si="125"/>
        <v>226.08584080155109</v>
      </c>
      <c r="EN163" s="14">
        <f>($K$71*$L$43+$L$71*$L$44)*100*SQRT(3)*(EG163+EL163)/2*EH163/(EM163*SQRT(3))</f>
        <v>4.4046975495231677E-2</v>
      </c>
      <c r="EO163" s="19">
        <f>EM163*(1-EN163/100)</f>
        <v>225.98625682665505</v>
      </c>
    </row>
    <row r="164" spans="2:145" hidden="1" outlineLevel="1">
      <c r="B164" s="16" t="s">
        <v>95</v>
      </c>
      <c r="C164" s="17">
        <f>SUM(C159:C163)</f>
        <v>95.499999999999986</v>
      </c>
      <c r="D164" s="17">
        <f>SUM(D159:D163)</f>
        <v>23.934556125756231</v>
      </c>
      <c r="E164" s="17">
        <f>SUM(E159:E163)</f>
        <v>98.453608247422665</v>
      </c>
      <c r="F164" s="17">
        <f>F159</f>
        <v>95.727604432964441</v>
      </c>
      <c r="G164" s="17">
        <f>G159</f>
        <v>24.068549058065944</v>
      </c>
      <c r="H164" s="17">
        <f t="shared" si="82"/>
        <v>98.688251992746842</v>
      </c>
      <c r="I164" s="20">
        <f>I159</f>
        <v>143.01214940999259</v>
      </c>
      <c r="J164" s="17">
        <f>SUM(J159:J163)</f>
        <v>0.125</v>
      </c>
      <c r="K164" s="17">
        <f>K159</f>
        <v>95.917812449337902</v>
      </c>
      <c r="L164" s="17">
        <f>L159</f>
        <v>24.180526358027734</v>
      </c>
      <c r="M164" s="17">
        <f>K164/$L$43</f>
        <v>98.884342731276192</v>
      </c>
      <c r="N164" s="20">
        <f>N159</f>
        <v>143.34621136257232</v>
      </c>
      <c r="O164" s="41">
        <f>O159</f>
        <v>230.02300247424824</v>
      </c>
      <c r="P164" s="17">
        <f>(1-Q164/O164)*100</f>
        <v>0.64347364421107889</v>
      </c>
      <c r="Q164" s="20">
        <f>Q163</f>
        <v>228.54286507770345</v>
      </c>
      <c r="R164" s="16" t="s">
        <v>95</v>
      </c>
      <c r="S164" s="17">
        <f>SUM(S159:S163)</f>
        <v>95.499999999999986</v>
      </c>
      <c r="T164" s="17">
        <f>SUM(T159:T163)</f>
        <v>23.934556125756231</v>
      </c>
      <c r="U164" s="20">
        <f>SUM(U159:U163)</f>
        <v>98.453608247422665</v>
      </c>
      <c r="V164" s="20">
        <f>V159</f>
        <v>95.729226846105007</v>
      </c>
      <c r="W164" s="20">
        <f>W159</f>
        <v>24.069504188382563</v>
      </c>
      <c r="X164" s="20">
        <f t="shared" si="85"/>
        <v>98.689924583613418</v>
      </c>
      <c r="Y164" s="20">
        <f>Y159</f>
        <v>143.52240144159248</v>
      </c>
      <c r="Z164" s="17">
        <f>SUM(Z159:Z163)</f>
        <v>0.125</v>
      </c>
      <c r="AA164" s="17">
        <f>AA159</f>
        <v>95.920794567459737</v>
      </c>
      <c r="AB164" s="17">
        <f>AB159</f>
        <v>24.182281959825264</v>
      </c>
      <c r="AC164" s="17">
        <f>AA164/$L$43</f>
        <v>98.887417079855396</v>
      </c>
      <c r="AD164" s="20">
        <f>AD159</f>
        <v>143.86004656986981</v>
      </c>
      <c r="AE164" s="41">
        <f>AE159</f>
        <v>229.20910741072487</v>
      </c>
      <c r="AF164" s="17">
        <f>(1-AG164/AE164)*100</f>
        <v>0.6480615352447594</v>
      </c>
      <c r="AG164" s="20">
        <f>AG163</f>
        <v>227.72369135031812</v>
      </c>
      <c r="AH164" s="16" t="s">
        <v>95</v>
      </c>
      <c r="AI164" s="17">
        <f>SUM(AI159:AI163)</f>
        <v>95.499999999999986</v>
      </c>
      <c r="AJ164" s="17">
        <f>SUM(AJ159:AJ163)</f>
        <v>23.934556125756231</v>
      </c>
      <c r="AK164" s="17">
        <f>SUM(AK159:AK163)</f>
        <v>98.453608247422665</v>
      </c>
      <c r="AL164" s="17">
        <f>AL159</f>
        <v>95.73065860145077</v>
      </c>
      <c r="AM164" s="17">
        <f>AM159</f>
        <v>24.070347076610322</v>
      </c>
      <c r="AN164" s="17">
        <f t="shared" si="88"/>
        <v>98.691400620052349</v>
      </c>
      <c r="AO164" s="20">
        <f>AO159</f>
        <v>143.97120608930803</v>
      </c>
      <c r="AP164" s="17">
        <f>SUM(AP159:AP163)</f>
        <v>0.125</v>
      </c>
      <c r="AQ164" s="17">
        <f>AQ159</f>
        <v>95.92342628755091</v>
      </c>
      <c r="AR164" s="17">
        <f>AR159</f>
        <v>24.183831278911207</v>
      </c>
      <c r="AS164" s="17">
        <f>AQ164/$L$43</f>
        <v>98.890130193351453</v>
      </c>
      <c r="AT164" s="20">
        <f>AT159</f>
        <v>144.3120239419442</v>
      </c>
      <c r="AU164" s="41">
        <f>AU159</f>
        <v>228.49800618889546</v>
      </c>
      <c r="AV164" s="17">
        <f>(1-AW164/AU164)*100</f>
        <v>0.65211029318683611</v>
      </c>
      <c r="AW164" s="20">
        <f>AW163</f>
        <v>227.00794717081098</v>
      </c>
      <c r="AX164" s="16" t="s">
        <v>95</v>
      </c>
      <c r="AY164" s="17">
        <f>SUM(AY159:AY163)</f>
        <v>95.499999999999986</v>
      </c>
      <c r="AZ164" s="17">
        <f>SUM(AZ159:AZ163)</f>
        <v>23.934556125756231</v>
      </c>
      <c r="BA164" s="17">
        <f>SUM(BA159:BA163)</f>
        <v>98.453608247422665</v>
      </c>
      <c r="BB164" s="17">
        <f>BB159</f>
        <v>95.731069657680337</v>
      </c>
      <c r="BC164" s="17">
        <f>BC159</f>
        <v>24.070589069390632</v>
      </c>
      <c r="BD164" s="17">
        <f t="shared" si="91"/>
        <v>98.691824389361173</v>
      </c>
      <c r="BE164" s="20">
        <f>BE159</f>
        <v>144.09980234562605</v>
      </c>
      <c r="BF164" s="17">
        <f>SUM(BF159:BF163)</f>
        <v>0.125</v>
      </c>
      <c r="BG164" s="17">
        <f>BG159</f>
        <v>95.924181860915581</v>
      </c>
      <c r="BH164" s="17">
        <f>BH159</f>
        <v>24.184276092262998</v>
      </c>
      <c r="BI164" s="17">
        <f>BG164/$L$43</f>
        <v>98.890909134964517</v>
      </c>
      <c r="BJ164" s="20">
        <f>BJ159</f>
        <v>144.44153292189782</v>
      </c>
      <c r="BK164" s="41">
        <f>BK159</f>
        <v>228.29507231071005</v>
      </c>
      <c r="BL164" s="17">
        <f>(1-BM164/BK164)*100</f>
        <v>0.65327269172411606</v>
      </c>
      <c r="BM164" s="20">
        <f>BM163</f>
        <v>226.80368294675236</v>
      </c>
      <c r="BN164" s="16" t="s">
        <v>95</v>
      </c>
      <c r="BO164" s="17">
        <f>SUM(BO159:BO163)</f>
        <v>95.499999999999986</v>
      </c>
      <c r="BP164" s="17">
        <f>SUM(BP159:BP163)</f>
        <v>23.934556125756231</v>
      </c>
      <c r="BQ164" s="17">
        <f>SUM(BQ159:BQ163)</f>
        <v>98.453608247422665</v>
      </c>
      <c r="BR164" s="17">
        <f>BR159</f>
        <v>95.731275717742534</v>
      </c>
      <c r="BS164" s="17">
        <f>BS159</f>
        <v>24.070710378943382</v>
      </c>
      <c r="BT164" s="17">
        <f t="shared" si="94"/>
        <v>98.692036822414991</v>
      </c>
      <c r="BU164" s="20">
        <f>BU159</f>
        <v>144.16422421810586</v>
      </c>
      <c r="BV164" s="17">
        <f>SUM(BV159:BV163)</f>
        <v>0.125</v>
      </c>
      <c r="BW164" s="17">
        <f>BW159</f>
        <v>95.924560626705528</v>
      </c>
      <c r="BX164" s="17">
        <f>BX159</f>
        <v>24.184499075349017</v>
      </c>
      <c r="BY164" s="17">
        <f>BW164/$L$43</f>
        <v>98.891299615160335</v>
      </c>
      <c r="BZ164" s="20">
        <f>BZ159</f>
        <v>144.5064126451316</v>
      </c>
      <c r="CA164" s="41">
        <f>CA159</f>
        <v>228.19354653274664</v>
      </c>
      <c r="CB164" s="17">
        <f>(1-CC164/CA164)*100</f>
        <v>0.65385539562025086</v>
      </c>
      <c r="CC164" s="20">
        <f>CC163</f>
        <v>226.70149071628506</v>
      </c>
      <c r="CD164" s="16" t="s">
        <v>95</v>
      </c>
      <c r="CE164" s="17">
        <f>SUM(CE159:CE163)</f>
        <v>95.499999999999986</v>
      </c>
      <c r="CF164" s="17">
        <f>SUM(CF159:CF163)</f>
        <v>23.934556125756231</v>
      </c>
      <c r="CG164" s="17">
        <f>SUM(CG159:CG163)</f>
        <v>98.453608247422665</v>
      </c>
      <c r="CH164" s="17">
        <f>CH159</f>
        <v>95.731482303953371</v>
      </c>
      <c r="CI164" s="17">
        <f>CI159</f>
        <v>24.070831998244923</v>
      </c>
      <c r="CJ164" s="17">
        <f t="shared" si="97"/>
        <v>98.692249797890071</v>
      </c>
      <c r="CK164" s="20">
        <f>CK159</f>
        <v>144.22878202862213</v>
      </c>
      <c r="CL164" s="17">
        <f>SUM(CL159:CL163)</f>
        <v>0.125</v>
      </c>
      <c r="CM164" s="17">
        <f>CM159</f>
        <v>95.924940360512153</v>
      </c>
      <c r="CN164" s="17">
        <f>CN159</f>
        <v>24.184722628315814</v>
      </c>
      <c r="CO164" s="17">
        <f>CM164/$L$43</f>
        <v>98.891691093311508</v>
      </c>
      <c r="CP164" s="20">
        <f>CP159</f>
        <v>144.57142968167597</v>
      </c>
      <c r="CQ164" s="41">
        <f>CQ159</f>
        <v>228.09189772377201</v>
      </c>
      <c r="CR164" s="17">
        <f>(1-CS164/CQ164)*100</f>
        <v>0.65443958762529952</v>
      </c>
      <c r="CS164" s="20">
        <f>CS163</f>
        <v>226.59917404890183</v>
      </c>
      <c r="CT164" s="16" t="s">
        <v>95</v>
      </c>
      <c r="CU164" s="17">
        <f>SUM(CU159:CU163)</f>
        <v>95.499999999999986</v>
      </c>
      <c r="CV164" s="17">
        <f>SUM(CV159:CV163)</f>
        <v>23.934556125756231</v>
      </c>
      <c r="CW164" s="17">
        <f>SUM(CW159:CW163)</f>
        <v>98.453608247422665</v>
      </c>
      <c r="CX164" s="17">
        <f>CX159</f>
        <v>95.732102701961907</v>
      </c>
      <c r="CY164" s="17">
        <f>CY159</f>
        <v>24.071197232556401</v>
      </c>
      <c r="CZ164" s="17">
        <f t="shared" si="100"/>
        <v>98.692889383465882</v>
      </c>
      <c r="DA164" s="20">
        <f>DA159</f>
        <v>144.42248378876005</v>
      </c>
      <c r="DB164" s="17">
        <f>SUM(DB159:DB163)</f>
        <v>0.125</v>
      </c>
      <c r="DC164" s="17">
        <f>DC159</f>
        <v>95.926080742522458</v>
      </c>
      <c r="DD164" s="17">
        <f>DD159</f>
        <v>24.185393982241237</v>
      </c>
      <c r="DE164" s="17">
        <f>DC164/$L$43</f>
        <v>98.892866744868513</v>
      </c>
      <c r="DF164" s="20">
        <f>DF159</f>
        <v>144.76651178135148</v>
      </c>
      <c r="DG164" s="41">
        <f>DG159</f>
        <v>227.78745338991976</v>
      </c>
      <c r="DH164" s="17">
        <f>(1-DI164/DG164)*100</f>
        <v>0.65619397317936423</v>
      </c>
      <c r="DI164" s="20">
        <f>DI163</f>
        <v>226.29272584911635</v>
      </c>
      <c r="DJ164" s="16" t="s">
        <v>95</v>
      </c>
      <c r="DK164" s="17">
        <f>SUM(DK159:DK163)</f>
        <v>95.499999999999986</v>
      </c>
      <c r="DL164" s="17">
        <f>SUM(DL159:DL163)</f>
        <v>23.934556125756231</v>
      </c>
      <c r="DM164" s="17">
        <f>SUM(DM159:DM163)</f>
        <v>98.453608247422665</v>
      </c>
      <c r="DN164" s="17">
        <f>DN159</f>
        <v>95.7325176287913</v>
      </c>
      <c r="DO164" s="17">
        <f>DO159</f>
        <v>24.071441503996283</v>
      </c>
      <c r="DP164" s="17">
        <f t="shared" si="103"/>
        <v>98.693317143083817</v>
      </c>
      <c r="DQ164" s="20">
        <f>DQ159</f>
        <v>144.5518897841016</v>
      </c>
      <c r="DR164" s="17">
        <f>SUM(DR159:DR163)</f>
        <v>0.125</v>
      </c>
      <c r="DS164" s="17">
        <f>DS159</f>
        <v>95.926843443004742</v>
      </c>
      <c r="DT164" s="17">
        <f>DT159</f>
        <v>24.185842991396132</v>
      </c>
      <c r="DU164" s="17">
        <f>DS164/$L$43</f>
        <v>98.893653034025505</v>
      </c>
      <c r="DV164" s="20">
        <f>DV159</f>
        <v>144.89684199558559</v>
      </c>
      <c r="DW164" s="41">
        <f>DW159</f>
        <v>227.5845195117343</v>
      </c>
      <c r="DX164" s="17">
        <f>(1-DY164/DW164)*100</f>
        <v>0.65736732060879266</v>
      </c>
      <c r="DY164" s="20">
        <f>DY163</f>
        <v>226.08845325369961</v>
      </c>
      <c r="DZ164" s="16" t="s">
        <v>95</v>
      </c>
      <c r="EA164" s="17">
        <f>SUM(EA159:EA163)</f>
        <v>95.499999999999986</v>
      </c>
      <c r="EB164" s="17">
        <f>SUM(EB159:EB163)</f>
        <v>23.934556125756231</v>
      </c>
      <c r="EC164" s="17">
        <f>SUM(EC159:EC163)</f>
        <v>98.453608247422665</v>
      </c>
      <c r="ED164" s="17">
        <f>ED159</f>
        <v>95.732725630470995</v>
      </c>
      <c r="EE164" s="17">
        <f>EE159</f>
        <v>24.071563956598034</v>
      </c>
      <c r="EF164" s="17">
        <f t="shared" si="106"/>
        <v>98.693531577805146</v>
      </c>
      <c r="EG164" s="20">
        <f>EG159</f>
        <v>144.61671758096151</v>
      </c>
      <c r="EH164" s="17">
        <f>SUM(EH159:EH163)</f>
        <v>0.125</v>
      </c>
      <c r="EI164" s="17">
        <f>EI159</f>
        <v>95.927225784007192</v>
      </c>
      <c r="EJ164" s="17">
        <f>EJ159</f>
        <v>24.18606807924434</v>
      </c>
      <c r="EK164" s="17">
        <f>EI164/$L$43</f>
        <v>98.894047200007421</v>
      </c>
      <c r="EL164" s="20">
        <f>EL159</f>
        <v>144.96213341348732</v>
      </c>
      <c r="EM164" s="41">
        <f>EM159</f>
        <v>227.48299373377091</v>
      </c>
      <c r="EN164" s="17">
        <f>(1-EO164/EM164)*100</f>
        <v>0.65795551682756859</v>
      </c>
      <c r="EO164" s="20">
        <f>EO163</f>
        <v>225.98625682665505</v>
      </c>
    </row>
    <row r="165" spans="2:145" hidden="1" outlineLevel="1">
      <c r="C165" s="6"/>
      <c r="D165" s="6"/>
      <c r="E165" s="6"/>
      <c r="S165" s="6"/>
      <c r="T165" s="6"/>
      <c r="U165" s="55"/>
      <c r="V165" s="37"/>
      <c r="W165" s="37"/>
      <c r="X165" s="37"/>
      <c r="AI165" s="6"/>
      <c r="AJ165" s="6"/>
      <c r="AK165" s="6"/>
      <c r="AY165" s="6"/>
      <c r="AZ165" s="6"/>
      <c r="BA165" s="6"/>
      <c r="BO165" s="6"/>
      <c r="BP165" s="6"/>
      <c r="BQ165" s="6"/>
      <c r="CE165" s="6"/>
      <c r="CF165" s="6"/>
      <c r="CG165" s="6"/>
      <c r="CU165" s="6"/>
      <c r="CV165" s="6"/>
      <c r="CW165" s="6"/>
      <c r="DK165" s="6"/>
      <c r="DL165" s="6"/>
      <c r="DM165" s="6"/>
      <c r="EA165" s="6"/>
      <c r="EB165" s="6"/>
      <c r="EC165" s="6"/>
    </row>
    <row r="166" spans="2:145" hidden="1" outlineLevel="1">
      <c r="B166" t="s">
        <v>43</v>
      </c>
      <c r="C166" s="14">
        <f>$C$90</f>
        <v>19.099999999999998</v>
      </c>
      <c r="D166" s="14">
        <f>C166*$L$45</f>
        <v>4.786911225151246</v>
      </c>
      <c r="E166" s="14">
        <f>C166/$L$43</f>
        <v>19.690721649484534</v>
      </c>
      <c r="F166" s="14">
        <f t="shared" ref="F166:G169" si="126">C166+K167</f>
        <v>95.727604432964441</v>
      </c>
      <c r="G166" s="14">
        <f t="shared" si="126"/>
        <v>24.068549058065944</v>
      </c>
      <c r="H166" s="14">
        <f t="shared" ref="H166:H171" si="127">F166/$L$43</f>
        <v>98.688251992746842</v>
      </c>
      <c r="I166" s="19">
        <f>1000*H166/3/O166</f>
        <v>143.01214940999259</v>
      </c>
      <c r="J166" s="21">
        <f>$AA$17/1000</f>
        <v>2.5000000000000001E-2</v>
      </c>
      <c r="K166" s="14">
        <f>(3*J166*$K$71*I166^2)/1000+F166</f>
        <v>95.917812449337902</v>
      </c>
      <c r="L166" s="14">
        <f>(3*J166*$L$71*I166^2)/1000+G166</f>
        <v>24.180526358027734</v>
      </c>
      <c r="M166" s="14">
        <f t="shared" ref="M166:M170" si="128">IF(I166&lt;0,-SQRT(K166^2+L166^2),SQRT(K166^2+L166^2))</f>
        <v>98.918777792781256</v>
      </c>
      <c r="N166" s="19">
        <f>1000*M166/3/O166</f>
        <v>143.34621136257232</v>
      </c>
      <c r="O166" s="40">
        <f>H$149</f>
        <v>230.02300247424824</v>
      </c>
      <c r="P166" s="14">
        <f>($K$71*$L$43+$L$71*$L$44)*100*SQRT(3)*(I166+N166)/2*J166/(O166*SQRT(3))</f>
        <v>0.21478877842280006</v>
      </c>
      <c r="Q166" s="19">
        <f>O166*(1-P166/100)</f>
        <v>229.52893887714237</v>
      </c>
      <c r="R166" t="s">
        <v>43</v>
      </c>
      <c r="S166" s="14">
        <f>$C$90</f>
        <v>19.099999999999998</v>
      </c>
      <c r="T166" s="14">
        <f>S166*$L$45</f>
        <v>4.786911225151246</v>
      </c>
      <c r="U166" s="19">
        <f>S166/$L$43</f>
        <v>19.690721649484534</v>
      </c>
      <c r="V166" s="19">
        <f t="shared" ref="V166:W169" si="129">S166+AA167</f>
        <v>95.729226846105007</v>
      </c>
      <c r="W166" s="19">
        <f t="shared" si="129"/>
        <v>24.069504188382563</v>
      </c>
      <c r="X166" s="19">
        <f t="shared" ref="X166:X171" si="130">V166/$L$43</f>
        <v>98.689924583613418</v>
      </c>
      <c r="Y166" s="19">
        <f>1000*X166/3/AE166</f>
        <v>143.52240144159248</v>
      </c>
      <c r="Z166" s="21">
        <f>$AA$17/1000</f>
        <v>2.5000000000000001E-2</v>
      </c>
      <c r="AA166" s="14">
        <f>(3*Z166*$K$71*Y166^2)/1000+V166</f>
        <v>95.920794567459737</v>
      </c>
      <c r="AB166" s="14">
        <f>(3*Z166*$L$71*Y166^2)/1000+W166</f>
        <v>24.182281959825264</v>
      </c>
      <c r="AC166" s="14">
        <f t="shared" ref="AC166:AC170" si="131">IF(Y166&lt;0,-SQRT(AA166^2+AB166^2),SQRT(AA166^2+AB166^2))</f>
        <v>98.922098599035508</v>
      </c>
      <c r="AD166" s="19">
        <f>1000*AC166/3/AE166</f>
        <v>143.86004656986981</v>
      </c>
      <c r="AE166" s="40">
        <f>X$149</f>
        <v>229.20910741072487</v>
      </c>
      <c r="AF166" s="14">
        <f>($K$71*$L$43+$L$71*$L$44)*100*SQRT(3)*(Y166+AD166)/2*Z166/(AE166*SQRT(3))</f>
        <v>0.21632233311162563</v>
      </c>
      <c r="AG166" s="19">
        <f>AE166*(1-AF166/100)</f>
        <v>228.71327692186964</v>
      </c>
      <c r="AH166" t="s">
        <v>43</v>
      </c>
      <c r="AI166" s="14">
        <f>$C$90</f>
        <v>19.099999999999998</v>
      </c>
      <c r="AJ166" s="14">
        <f>AI166*$L$45</f>
        <v>4.786911225151246</v>
      </c>
      <c r="AK166" s="14">
        <f>AI166/$L$43</f>
        <v>19.690721649484534</v>
      </c>
      <c r="AL166" s="14">
        <f t="shared" ref="AL166:AM169" si="132">AI166+AQ167</f>
        <v>95.73065860145077</v>
      </c>
      <c r="AM166" s="14">
        <f t="shared" si="132"/>
        <v>24.070347076610322</v>
      </c>
      <c r="AN166" s="14">
        <f t="shared" ref="AN166:AN171" si="133">AL166/$L$43</f>
        <v>98.691400620052349</v>
      </c>
      <c r="AO166" s="19">
        <f>1000*AN166/3/AU166</f>
        <v>143.97120608930803</v>
      </c>
      <c r="AP166" s="21">
        <f>$AA$17/1000</f>
        <v>2.5000000000000001E-2</v>
      </c>
      <c r="AQ166" s="14">
        <f>(3*AP166*$K$71*AO166^2)/1000+AL166</f>
        <v>95.92342628755091</v>
      </c>
      <c r="AR166" s="14">
        <f>(3*AP166*$L$71*AO166^2)/1000+AM166</f>
        <v>24.183831278911207</v>
      </c>
      <c r="AS166" s="14">
        <f t="shared" ref="AS166:AS170" si="134">IF(AO166&lt;0,-SQRT(AQ166^2+AR166^2),SQRT(AQ166^2+AR166^2))</f>
        <v>98.925029219455169</v>
      </c>
      <c r="AT166" s="19">
        <f>1000*AS166/3/AU166</f>
        <v>144.3120239419442</v>
      </c>
      <c r="AU166" s="40">
        <f>AN$149</f>
        <v>228.49800618889546</v>
      </c>
      <c r="AV166" s="14">
        <f>($K$71*$L$43+$L$71*$L$44)*100*SQRT(3)*(AO166+AT166)/2*AP166/(AU166*SQRT(3))</f>
        <v>0.21767570155545349</v>
      </c>
      <c r="AW166" s="19">
        <f>AU166*(1-AV166/100)</f>
        <v>228.00062155088355</v>
      </c>
      <c r="AX166" t="s">
        <v>43</v>
      </c>
      <c r="AY166" s="14">
        <f>$C$90</f>
        <v>19.099999999999998</v>
      </c>
      <c r="AZ166" s="14">
        <f>AY166*$L$45</f>
        <v>4.786911225151246</v>
      </c>
      <c r="BA166" s="14">
        <f>AY166/$L$43</f>
        <v>19.690721649484534</v>
      </c>
      <c r="BB166" s="14">
        <f t="shared" ref="BB166:BC169" si="135">AY166+BG167</f>
        <v>95.731069657680337</v>
      </c>
      <c r="BC166" s="14">
        <f t="shared" si="135"/>
        <v>24.070589069390632</v>
      </c>
      <c r="BD166" s="14">
        <f t="shared" ref="BD166:BD171" si="136">BB166/$L$43</f>
        <v>98.691824389361173</v>
      </c>
      <c r="BE166" s="19">
        <f>1000*BD166/3/BK166</f>
        <v>144.09980234562605</v>
      </c>
      <c r="BF166" s="21">
        <f>$AA$17/1000</f>
        <v>2.5000000000000001E-2</v>
      </c>
      <c r="BG166" s="14">
        <f>(3*BF166*$K$71*BE166^2)/1000+BB166</f>
        <v>95.924181860915581</v>
      </c>
      <c r="BH166" s="14">
        <f>(3*BF166*$L$71*BE166^2)/1000+BC166</f>
        <v>24.184276092262998</v>
      </c>
      <c r="BI166" s="14">
        <f t="shared" ref="BI166:BI170" si="137">IF(BE166&lt;0,-SQRT(BG166^2+BH166^2),SQRT(BG166^2+BH166^2))</f>
        <v>98.925870609223395</v>
      </c>
      <c r="BJ166" s="19">
        <f>1000*BI166/3/BK166</f>
        <v>144.44153292189782</v>
      </c>
      <c r="BK166" s="40">
        <f>BD$149</f>
        <v>228.29507231071005</v>
      </c>
      <c r="BL166" s="14">
        <f>($K$71*$L$43+$L$71*$L$44)*100*SQRT(3)*(BE166+BJ166)/2*BF166/(BK166*SQRT(3))</f>
        <v>0.21806425803039312</v>
      </c>
      <c r="BM166" s="19">
        <f>BK166*(1-BL166/100)</f>
        <v>227.79724235515576</v>
      </c>
      <c r="BN166" t="s">
        <v>43</v>
      </c>
      <c r="BO166" s="14">
        <f>$C$90</f>
        <v>19.099999999999998</v>
      </c>
      <c r="BP166" s="14">
        <f>BO166*$L$45</f>
        <v>4.786911225151246</v>
      </c>
      <c r="BQ166" s="14">
        <f>BO166/$L$43</f>
        <v>19.690721649484534</v>
      </c>
      <c r="BR166" s="14">
        <f t="shared" ref="BR166:BS169" si="138">BO166+BW167</f>
        <v>95.731275717742534</v>
      </c>
      <c r="BS166" s="14">
        <f t="shared" si="138"/>
        <v>24.070710378943382</v>
      </c>
      <c r="BT166" s="14">
        <f t="shared" ref="BT166:BT171" si="139">BR166/$L$43</f>
        <v>98.692036822414991</v>
      </c>
      <c r="BU166" s="19">
        <f>1000*BT166/3/CA166</f>
        <v>144.16422421810586</v>
      </c>
      <c r="BV166" s="21">
        <f>$AA$17/1000</f>
        <v>2.5000000000000001E-2</v>
      </c>
      <c r="BW166" s="14">
        <f>(3*BV166*$K$71*BU166^2)/1000+BR166</f>
        <v>95.924560626705528</v>
      </c>
      <c r="BX166" s="14">
        <f>(3*BV166*$L$71*BU166^2)/1000+BS166</f>
        <v>24.184499075349017</v>
      </c>
      <c r="BY166" s="14">
        <f t="shared" ref="BY166:BY170" si="140">IF(BU166&lt;0,-SQRT(BW166^2+BX166^2),SQRT(BW166^2+BX166^2))</f>
        <v>98.926292394651384</v>
      </c>
      <c r="BZ166" s="19">
        <f>1000*BY166/3/CA166</f>
        <v>144.5064126451316</v>
      </c>
      <c r="CA166" s="40">
        <f>BT$149</f>
        <v>228.19354653274664</v>
      </c>
      <c r="CB166" s="14">
        <f>($K$71*$L$43+$L$71*$L$44)*100*SQRT(3)*(BU166+BZ166)/2*BV166/(CA166*SQRT(3))</f>
        <v>0.21825903995199769</v>
      </c>
      <c r="CC166" s="19">
        <f>CA166*(1-CB166/100)</f>
        <v>227.69549348885187</v>
      </c>
      <c r="CD166" t="s">
        <v>43</v>
      </c>
      <c r="CE166" s="14">
        <f>$C$90</f>
        <v>19.099999999999998</v>
      </c>
      <c r="CF166" s="14">
        <f>CE166*$L$45</f>
        <v>4.786911225151246</v>
      </c>
      <c r="CG166" s="14">
        <f>CE166/$L$43</f>
        <v>19.690721649484534</v>
      </c>
      <c r="CH166" s="14">
        <f t="shared" ref="CH166:CI169" si="141">CE166+CM167</f>
        <v>95.731482303953371</v>
      </c>
      <c r="CI166" s="14">
        <f t="shared" si="141"/>
        <v>24.070831998244923</v>
      </c>
      <c r="CJ166" s="14">
        <f t="shared" ref="CJ166:CJ171" si="142">CH166/$L$43</f>
        <v>98.692249797890071</v>
      </c>
      <c r="CK166" s="19">
        <f>1000*CJ166/3/CQ166</f>
        <v>144.22878202862213</v>
      </c>
      <c r="CL166" s="21">
        <f>$AA$17/1000</f>
        <v>2.5000000000000001E-2</v>
      </c>
      <c r="CM166" s="14">
        <f>(3*CL166*$K$71*CK166^2)/1000+CH166</f>
        <v>95.924940360512153</v>
      </c>
      <c r="CN166" s="14">
        <f>(3*CL166*$L$71*CK166^2)/1000+CI166</f>
        <v>24.184722628315814</v>
      </c>
      <c r="CO166" s="14">
        <f t="shared" ref="CO166:CO170" si="143">IF(CK166&lt;0,-SQRT(CM166^2+CN166^2),SQRT(CM166^2+CN166^2))</f>
        <v>98.926715258196992</v>
      </c>
      <c r="CP166" s="19">
        <f>1000*CO166/3/CQ166</f>
        <v>144.57142968167597</v>
      </c>
      <c r="CQ166" s="40">
        <f>CJ$149</f>
        <v>228.09189772377201</v>
      </c>
      <c r="CR166" s="14">
        <f>($K$71*$L$43+$L$71*$L$44)*100*SQRT(3)*(CK166+CP166)/2*CL166/(CQ166*SQRT(3))</f>
        <v>0.21845431979716315</v>
      </c>
      <c r="CS166" s="19">
        <f>CQ166*(1-CR166/100)</f>
        <v>227.59362112008708</v>
      </c>
      <c r="CT166" t="s">
        <v>43</v>
      </c>
      <c r="CU166" s="14">
        <f>$C$90</f>
        <v>19.099999999999998</v>
      </c>
      <c r="CV166" s="14">
        <f>CU166*$L$45</f>
        <v>4.786911225151246</v>
      </c>
      <c r="CW166" s="14">
        <f>CU166/$L$43</f>
        <v>19.690721649484534</v>
      </c>
      <c r="CX166" s="14">
        <f t="shared" ref="CX166:CY169" si="144">CU166+DC167</f>
        <v>95.732102701961907</v>
      </c>
      <c r="CY166" s="14">
        <f t="shared" si="144"/>
        <v>24.071197232556401</v>
      </c>
      <c r="CZ166" s="14">
        <f t="shared" ref="CZ166:CZ171" si="145">CX166/$L$43</f>
        <v>98.692889383465882</v>
      </c>
      <c r="DA166" s="19">
        <f>1000*CZ166/3/DG166</f>
        <v>144.42248378876005</v>
      </c>
      <c r="DB166" s="21">
        <f>$AA$17/1000</f>
        <v>2.5000000000000001E-2</v>
      </c>
      <c r="DC166" s="14">
        <f>(3*DB166*$K$71*DA166^2)/1000+CX166</f>
        <v>95.926080742522458</v>
      </c>
      <c r="DD166" s="14">
        <f>(3*DB166*$L$71*DA166^2)/1000+CY166</f>
        <v>24.185393982241237</v>
      </c>
      <c r="DE166" s="14">
        <f t="shared" ref="DE166:DE170" si="146">IF(DA166&lt;0,-SQRT(DC166^2+DD166^2),SQRT(DC166^2+DD166^2))</f>
        <v>98.92798516444762</v>
      </c>
      <c r="DF166" s="19">
        <f>1000*DE166/3/DG166</f>
        <v>144.76651178135148</v>
      </c>
      <c r="DG166" s="40">
        <f>CZ$149</f>
        <v>227.78745338991976</v>
      </c>
      <c r="DH166" s="14">
        <f>($K$71*$L$43+$L$71*$L$44)*100*SQRT(3)*(DA166+DF166)/2*DB166/(DG166*SQRT(3))</f>
        <v>0.21904076716007193</v>
      </c>
      <c r="DI166" s="19">
        <f>DG166*(1-DH166/100)</f>
        <v>227.28850600452009</v>
      </c>
      <c r="DJ166" t="s">
        <v>43</v>
      </c>
      <c r="DK166" s="14">
        <f>$C$90</f>
        <v>19.099999999999998</v>
      </c>
      <c r="DL166" s="14">
        <f>DK166*$L$45</f>
        <v>4.786911225151246</v>
      </c>
      <c r="DM166" s="14">
        <f>DK166/$L$43</f>
        <v>19.690721649484534</v>
      </c>
      <c r="DN166" s="14">
        <f t="shared" ref="DN166:DO169" si="147">DK166+DS167</f>
        <v>95.7325176287913</v>
      </c>
      <c r="DO166" s="14">
        <f t="shared" si="147"/>
        <v>24.071441503996283</v>
      </c>
      <c r="DP166" s="14">
        <f t="shared" ref="DP166:DP171" si="148">DN166/$L$43</f>
        <v>98.693317143083817</v>
      </c>
      <c r="DQ166" s="19">
        <f>1000*DP166/3/DW166</f>
        <v>144.5518897841016</v>
      </c>
      <c r="DR166" s="21">
        <f>$AA$17/1000</f>
        <v>2.5000000000000001E-2</v>
      </c>
      <c r="DS166" s="14">
        <f>(3*DR166*$K$71*DQ166^2)/1000+DN166</f>
        <v>95.926843443004742</v>
      </c>
      <c r="DT166" s="14">
        <f>(3*DR166*$L$71*DQ166^2)/1000+DO166</f>
        <v>24.185842991396132</v>
      </c>
      <c r="DU166" s="14">
        <f t="shared" ref="DU166:DU170" si="149">IF(DQ166&lt;0,-SQRT(DS166^2+DT166^2),SQRT(DS166^2+DT166^2))</f>
        <v>98.928834492999101</v>
      </c>
      <c r="DV166" s="19">
        <f>1000*DU166/3/DW166</f>
        <v>144.89684199558559</v>
      </c>
      <c r="DW166" s="40">
        <f>DP$149</f>
        <v>227.5845195117343</v>
      </c>
      <c r="DX166" s="14">
        <f>($K$71*$L$43+$L$71*$L$44)*100*SQRT(3)*(DQ166+DV166)/2*DR166/(DW166*SQRT(3))</f>
        <v>0.21943299042743891</v>
      </c>
      <c r="DY166" s="19">
        <f>DW166*(1-DX166/100)</f>
        <v>227.08512399481978</v>
      </c>
      <c r="DZ166" t="s">
        <v>43</v>
      </c>
      <c r="EA166" s="14">
        <f>$C$90</f>
        <v>19.099999999999998</v>
      </c>
      <c r="EB166" s="14">
        <f>EA166*$L$45</f>
        <v>4.786911225151246</v>
      </c>
      <c r="EC166" s="14">
        <f>EA166/$L$43</f>
        <v>19.690721649484534</v>
      </c>
      <c r="ED166" s="14">
        <f t="shared" ref="ED166:EE169" si="150">EA166+EI167</f>
        <v>95.732725630470995</v>
      </c>
      <c r="EE166" s="14">
        <f t="shared" si="150"/>
        <v>24.071563956598034</v>
      </c>
      <c r="EF166" s="14">
        <f t="shared" ref="EF166:EF171" si="151">ED166/$L$43</f>
        <v>98.693531577805146</v>
      </c>
      <c r="EG166" s="19">
        <f>1000*EF166/3/EM166</f>
        <v>144.61671758096151</v>
      </c>
      <c r="EH166" s="21">
        <f>$AA$17/1000</f>
        <v>2.5000000000000001E-2</v>
      </c>
      <c r="EI166" s="14">
        <f>(3*EH166*$K$71*EG166^2)/1000+ED166</f>
        <v>95.927225784007192</v>
      </c>
      <c r="EJ166" s="14">
        <f>(3*EH166*$L$71*EG166^2)/1000+EE166</f>
        <v>24.18606807924434</v>
      </c>
      <c r="EK166" s="14">
        <f t="shared" ref="EK166:EK170" si="152">IF(EG166&lt;0,-SQRT(EI166^2+EJ166^2),SQRT(EI166^2+EJ166^2))</f>
        <v>98.929260260803204</v>
      </c>
      <c r="EL166" s="19">
        <f>1000*EK166/3/EM166</f>
        <v>144.96213341348732</v>
      </c>
      <c r="EM166" s="40">
        <f>EF$149</f>
        <v>227.48299373377091</v>
      </c>
      <c r="EN166" s="14">
        <f>($K$71*$L$43+$L$71*$L$44)*100*SQRT(3)*(EG166+EL166)/2*EH166/(EM166*SQRT(3))</f>
        <v>0.2196296117436545</v>
      </c>
      <c r="EO166" s="19">
        <f>EM166*(1-EN166/100)</f>
        <v>226.98337371785058</v>
      </c>
    </row>
    <row r="167" spans="2:145" hidden="1" outlineLevel="1">
      <c r="B167" t="s">
        <v>44</v>
      </c>
      <c r="C167" s="14">
        <f>$C$90</f>
        <v>19.099999999999998</v>
      </c>
      <c r="D167" s="14">
        <f>C167*$L$45</f>
        <v>4.786911225151246</v>
      </c>
      <c r="E167" s="14">
        <f>C167/$L$43</f>
        <v>19.690721649484534</v>
      </c>
      <c r="F167" s="14">
        <f t="shared" si="126"/>
        <v>76.506112705713278</v>
      </c>
      <c r="G167" s="14">
        <f t="shared" si="126"/>
        <v>19.210114477355543</v>
      </c>
      <c r="H167" s="14">
        <f t="shared" si="127"/>
        <v>78.872281139910598</v>
      </c>
      <c r="I167" s="19">
        <f>1000*H167/3/O166</f>
        <v>114.29622297410681</v>
      </c>
      <c r="J167" s="21">
        <f t="shared" ref="J167:J170" si="153">$AA$17/1000</f>
        <v>2.5000000000000001E-2</v>
      </c>
      <c r="K167" s="14">
        <f>(3*J167*$K$71*I167^2)/1000+F167</f>
        <v>76.627604432964446</v>
      </c>
      <c r="L167" s="14">
        <f>(3*J167*$L$71*I167^2)/1000+G167</f>
        <v>19.281637832914697</v>
      </c>
      <c r="M167" s="14">
        <f t="shared" si="128"/>
        <v>79.016272492788218</v>
      </c>
      <c r="N167" s="19">
        <f>1000*M167/3/O166</f>
        <v>114.50488522574943</v>
      </c>
      <c r="O167" s="19">
        <f>Q166</f>
        <v>229.52893887714237</v>
      </c>
      <c r="P167" s="14">
        <f>($K$71*$L$43+$L$71*$L$44)*100*SQRT(3)*(I167+N167)/2*J167/(O167*SQRT(3))</f>
        <v>0.17198622458193971</v>
      </c>
      <c r="Q167" s="19">
        <f>O167*(1-P167/100)</f>
        <v>229.13418072084457</v>
      </c>
      <c r="R167" t="s">
        <v>44</v>
      </c>
      <c r="S167" s="14">
        <f>$C$90</f>
        <v>19.099999999999998</v>
      </c>
      <c r="T167" s="14">
        <f>S167*$L$45</f>
        <v>4.786911225151246</v>
      </c>
      <c r="U167" s="19">
        <f>S167/$L$43</f>
        <v>19.690721649484534</v>
      </c>
      <c r="V167" s="19">
        <f t="shared" si="129"/>
        <v>76.506868363755814</v>
      </c>
      <c r="W167" s="19">
        <f t="shared" si="129"/>
        <v>19.210559340558003</v>
      </c>
      <c r="X167" s="19">
        <f t="shared" si="130"/>
        <v>78.87306016882043</v>
      </c>
      <c r="Y167" s="19">
        <f>1000*X167/3/AE166</f>
        <v>114.70320858220532</v>
      </c>
      <c r="Z167" s="21">
        <f t="shared" ref="Z167:Z170" si="154">$AA$17/1000</f>
        <v>2.5000000000000001E-2</v>
      </c>
      <c r="AA167" s="14">
        <f>(3*Z167*$K$71*Y167^2)/1000+V167</f>
        <v>76.629226846105013</v>
      </c>
      <c r="AB167" s="14">
        <f>(3*Z167*$L$71*Y167^2)/1000+W167</f>
        <v>19.282592963231316</v>
      </c>
      <c r="AC167" s="14">
        <f t="shared" si="131"/>
        <v>79.018078933984967</v>
      </c>
      <c r="AD167" s="19">
        <f>1000*AC167/3/AE166</f>
        <v>114.91410591056304</v>
      </c>
      <c r="AE167" s="19">
        <f>AG166</f>
        <v>228.71327692186964</v>
      </c>
      <c r="AF167" s="14">
        <f>($K$71*$L$43+$L$71*$L$44)*100*SQRT(3)*(Y167+AD167)/2*Z167/(AE167*SQRT(3))</f>
        <v>0.17321529798084664</v>
      </c>
      <c r="AG167" s="19">
        <f>AE167*(1-AF167/100)</f>
        <v>228.31711053772767</v>
      </c>
      <c r="AH167" t="s">
        <v>44</v>
      </c>
      <c r="AI167" s="14">
        <f>$C$90</f>
        <v>19.099999999999998</v>
      </c>
      <c r="AJ167" s="14">
        <f>AI167*$L$45</f>
        <v>4.786911225151246</v>
      </c>
      <c r="AK167" s="14">
        <f>AI167/$L$43</f>
        <v>19.690721649484534</v>
      </c>
      <c r="AL167" s="14">
        <f t="shared" si="132"/>
        <v>76.507535212043081</v>
      </c>
      <c r="AM167" s="14">
        <f t="shared" si="132"/>
        <v>19.210951920598092</v>
      </c>
      <c r="AN167" s="14">
        <f t="shared" si="133"/>
        <v>78.873747641281525</v>
      </c>
      <c r="AO167" s="19">
        <f>1000*AN167/3/AU166</f>
        <v>115.06117559741847</v>
      </c>
      <c r="AP167" s="21">
        <f t="shared" ref="AP167:AP170" si="155">$AA$17/1000</f>
        <v>2.5000000000000001E-2</v>
      </c>
      <c r="AQ167" s="14">
        <f>(3*AP167*$K$71*AO167^2)/1000+AL167</f>
        <v>76.630658601450776</v>
      </c>
      <c r="AR167" s="14">
        <f>(3*AP167*$L$71*AO167^2)/1000+AM167</f>
        <v>19.283435851459075</v>
      </c>
      <c r="AS167" s="14">
        <f t="shared" si="134"/>
        <v>79.019673094296195</v>
      </c>
      <c r="AT167" s="19">
        <f>1000*AS167/3/AU166</f>
        <v>115.27405193048958</v>
      </c>
      <c r="AU167" s="19">
        <f>AW166</f>
        <v>228.00062155088355</v>
      </c>
      <c r="AV167" s="14">
        <f>($K$71*$L$43+$L$71*$L$44)*100*SQRT(3)*(AO167+AT167)/2*AP167/(AU167*SQRT(3))</f>
        <v>0.17429997368363093</v>
      </c>
      <c r="AW167" s="19">
        <f>AU167*(1-AV167/100)</f>
        <v>227.60321652752185</v>
      </c>
      <c r="AX167" t="s">
        <v>44</v>
      </c>
      <c r="AY167" s="14">
        <f>$C$90</f>
        <v>19.099999999999998</v>
      </c>
      <c r="AZ167" s="14">
        <f>AY167*$L$45</f>
        <v>4.786911225151246</v>
      </c>
      <c r="BA167" s="14">
        <f>AY167/$L$43</f>
        <v>19.690721649484534</v>
      </c>
      <c r="BB167" s="14">
        <f t="shared" si="135"/>
        <v>76.507726662349569</v>
      </c>
      <c r="BC167" s="14">
        <f t="shared" si="135"/>
        <v>19.211064629246266</v>
      </c>
      <c r="BD167" s="14">
        <f t="shared" si="136"/>
        <v>78.873945012731511</v>
      </c>
      <c r="BE167" s="19">
        <f>1000*BD167/3/BK166</f>
        <v>115.16374286196289</v>
      </c>
      <c r="BF167" s="21">
        <f t="shared" ref="BF167:BF170" si="156">$AA$17/1000</f>
        <v>2.5000000000000001E-2</v>
      </c>
      <c r="BG167" s="14">
        <f>(3*BF167*$K$71*BE167^2)/1000+BB167</f>
        <v>76.631069657680342</v>
      </c>
      <c r="BH167" s="14">
        <f>(3*BF167*$L$71*BE167^2)/1000+BC167</f>
        <v>19.283677844239385</v>
      </c>
      <c r="BI167" s="14">
        <f t="shared" si="137"/>
        <v>79.020130777420675</v>
      </c>
      <c r="BJ167" s="19">
        <f>1000*BI167/3/BK166</f>
        <v>115.37718850376547</v>
      </c>
      <c r="BK167" s="19">
        <f>BM166</f>
        <v>227.79724235515576</v>
      </c>
      <c r="BL167" s="14">
        <f>($K$71*$L$43+$L$71*$L$44)*100*SQRT(3)*(BE167+BJ167)/2*BF167/(BK167*SQRT(3))</f>
        <v>0.17461138989980618</v>
      </c>
      <c r="BM167" s="19">
        <f>BK167*(1-BL167/100)</f>
        <v>227.39948242412601</v>
      </c>
      <c r="BN167" t="s">
        <v>44</v>
      </c>
      <c r="BO167" s="14">
        <f>$C$90</f>
        <v>19.099999999999998</v>
      </c>
      <c r="BP167" s="14">
        <f>BO167*$L$45</f>
        <v>4.786911225151246</v>
      </c>
      <c r="BQ167" s="14">
        <f>BO167/$L$43</f>
        <v>19.690721649484534</v>
      </c>
      <c r="BR167" s="14">
        <f t="shared" si="138"/>
        <v>76.507822635007187</v>
      </c>
      <c r="BS167" s="14">
        <f t="shared" si="138"/>
        <v>19.211121129278581</v>
      </c>
      <c r="BT167" s="14">
        <f t="shared" si="139"/>
        <v>78.874043953615654</v>
      </c>
      <c r="BU167" s="19">
        <f>1000*BT167/3/CA166</f>
        <v>115.21512498499006</v>
      </c>
      <c r="BV167" s="21">
        <f t="shared" ref="BV167:BV170" si="157">$AA$17/1000</f>
        <v>2.5000000000000001E-2</v>
      </c>
      <c r="BW167" s="14">
        <f>(3*BV167*$K$71*BU167^2)/1000+BR167</f>
        <v>76.63127571774254</v>
      </c>
      <c r="BX167" s="14">
        <f>(3*BV167*$L$71*BU167^2)/1000+BS167</f>
        <v>19.283799153792135</v>
      </c>
      <c r="BY167" s="14">
        <f t="shared" si="140"/>
        <v>79.020360211356106</v>
      </c>
      <c r="BZ167" s="19">
        <f>1000*BY167/3/CA166</f>
        <v>115.42885620856998</v>
      </c>
      <c r="CA167" s="19">
        <f>CC166</f>
        <v>227.69549348885187</v>
      </c>
      <c r="CB167" s="14">
        <f>($K$71*$L$43+$L$71*$L$44)*100*SQRT(3)*(BU167+BZ167)/2*BV167/(CA167*SQRT(3))</f>
        <v>0.17476750208151218</v>
      </c>
      <c r="CC167" s="19">
        <f>CA167*(1-CB167/100)</f>
        <v>227.29755576252924</v>
      </c>
      <c r="CD167" t="s">
        <v>44</v>
      </c>
      <c r="CE167" s="14">
        <f>$C$90</f>
        <v>19.099999999999998</v>
      </c>
      <c r="CF167" s="14">
        <f>CE167*$L$45</f>
        <v>4.786911225151246</v>
      </c>
      <c r="CG167" s="14">
        <f>CE167/$L$43</f>
        <v>19.690721649484534</v>
      </c>
      <c r="CH167" s="14">
        <f t="shared" si="141"/>
        <v>76.507918852550574</v>
      </c>
      <c r="CI167" s="14">
        <f t="shared" si="141"/>
        <v>19.211177773477512</v>
      </c>
      <c r="CJ167" s="14">
        <f t="shared" si="142"/>
        <v>78.874143146959355</v>
      </c>
      <c r="CK167" s="19">
        <f>1000*CJ167/3/CQ166</f>
        <v>115.26661539212725</v>
      </c>
      <c r="CL167" s="21">
        <f t="shared" ref="CL167:CL170" si="158">$AA$17/1000</f>
        <v>2.5000000000000001E-2</v>
      </c>
      <c r="CM167" s="14">
        <f>(3*CL167*$K$71*CK167^2)/1000+CH167</f>
        <v>76.631482303953376</v>
      </c>
      <c r="CN167" s="14">
        <f>(3*CL167*$L$71*CK167^2)/1000+CI167</f>
        <v>19.283920773093676</v>
      </c>
      <c r="CO167" s="14">
        <f t="shared" si="143"/>
        <v>79.02059023118008</v>
      </c>
      <c r="CP167" s="19">
        <f>1000*CO167/3/CQ166</f>
        <v>115.48063305442648</v>
      </c>
      <c r="CQ167" s="19">
        <f>CS166</f>
        <v>227.59362112008708</v>
      </c>
      <c r="CR167" s="14">
        <f>($K$71*$L$43+$L$71*$L$44)*100*SQRT(3)*(CK167+CP167)/2*CL167/(CQ167*SQRT(3))</f>
        <v>0.17492401359364412</v>
      </c>
      <c r="CS167" s="19">
        <f>CQ167*(1-CR167/100)</f>
        <v>227.19550522334072</v>
      </c>
      <c r="CT167" t="s">
        <v>44</v>
      </c>
      <c r="CU167" s="14">
        <f>$C$90</f>
        <v>19.099999999999998</v>
      </c>
      <c r="CV167" s="14">
        <f>CU167*$L$45</f>
        <v>4.786911225151246</v>
      </c>
      <c r="CW167" s="14">
        <f>CU167/$L$43</f>
        <v>19.690721649484534</v>
      </c>
      <c r="CX167" s="14">
        <f t="shared" si="144"/>
        <v>76.508207801956502</v>
      </c>
      <c r="CY167" s="14">
        <f t="shared" si="144"/>
        <v>19.211347880789063</v>
      </c>
      <c r="CZ167" s="14">
        <f t="shared" si="145"/>
        <v>78.874441032944844</v>
      </c>
      <c r="DA167" s="19">
        <f>1000*CZ167/3/DG166</f>
        <v>115.42110837557841</v>
      </c>
      <c r="DB167" s="21">
        <f t="shared" ref="DB167:DB170" si="159">$AA$17/1000</f>
        <v>2.5000000000000001E-2</v>
      </c>
      <c r="DC167" s="14">
        <f>(3*DB167*$K$71*DA167^2)/1000+CX167</f>
        <v>76.632102701961912</v>
      </c>
      <c r="DD167" s="14">
        <f>(3*DB167*$L$71*DA167^2)/1000+CY167</f>
        <v>19.284286007405154</v>
      </c>
      <c r="DE167" s="14">
        <f t="shared" si="146"/>
        <v>79.021281002900992</v>
      </c>
      <c r="DF167" s="19">
        <f>1000*DE167/3/DG166</f>
        <v>115.63598700881141</v>
      </c>
      <c r="DG167" s="19">
        <f>DI166</f>
        <v>227.28850600452009</v>
      </c>
      <c r="DH167" s="14">
        <f>($K$71*$L$43+$L$71*$L$44)*100*SQRT(3)*(DA167+DF167)/2*DB167/(DG167*SQRT(3))</f>
        <v>0.17539403684505206</v>
      </c>
      <c r="DI167" s="19">
        <f>DG167*(1-DH167/100)</f>
        <v>226.88985551855393</v>
      </c>
      <c r="DJ167" t="s">
        <v>44</v>
      </c>
      <c r="DK167" s="14">
        <f>$C$90</f>
        <v>19.099999999999998</v>
      </c>
      <c r="DL167" s="14">
        <f>DK167*$L$45</f>
        <v>4.786911225151246</v>
      </c>
      <c r="DM167" s="14">
        <f>DK167/$L$43</f>
        <v>19.690721649484534</v>
      </c>
      <c r="DN167" s="14">
        <f t="shared" si="147"/>
        <v>76.508401052632095</v>
      </c>
      <c r="DO167" s="14">
        <f t="shared" si="147"/>
        <v>19.211461649331952</v>
      </c>
      <c r="DP167" s="14">
        <f t="shared" si="148"/>
        <v>78.87464026044546</v>
      </c>
      <c r="DQ167" s="19">
        <f>1000*DP167/3/DW166</f>
        <v>115.52431953582952</v>
      </c>
      <c r="DR167" s="21">
        <f t="shared" ref="DR167:DR170" si="160">$AA$17/1000</f>
        <v>2.5000000000000001E-2</v>
      </c>
      <c r="DS167" s="14">
        <f>(3*DR167*$K$71*DQ167^2)/1000+DN167</f>
        <v>76.632517628791305</v>
      </c>
      <c r="DT167" s="14">
        <f>(3*DR167*$L$71*DQ167^2)/1000+DO167</f>
        <v>19.284530278845036</v>
      </c>
      <c r="DU167" s="14">
        <f t="shared" si="149"/>
        <v>79.021742996486111</v>
      </c>
      <c r="DV167" s="19">
        <f>1000*DU167/3/DW166</f>
        <v>115.73977463555283</v>
      </c>
      <c r="DW167" s="19">
        <f>DY166</f>
        <v>227.08512399481978</v>
      </c>
      <c r="DX167" s="14">
        <f>($K$71*$L$43+$L$71*$L$44)*100*SQRT(3)*(DQ167+DV167)/2*DR167/(DW167*SQRT(3))</f>
        <v>0.17570839552754944</v>
      </c>
      <c r="DY167" s="19">
        <f>DW167*(1-DX167/100)</f>
        <v>226.68611636696673</v>
      </c>
      <c r="DZ167" t="s">
        <v>44</v>
      </c>
      <c r="EA167" s="14">
        <f>$C$90</f>
        <v>19.099999999999998</v>
      </c>
      <c r="EB167" s="14">
        <f>EA167*$L$45</f>
        <v>4.786911225151246</v>
      </c>
      <c r="EC167" s="14">
        <f>EA167/$L$43</f>
        <v>19.690721649484534</v>
      </c>
      <c r="ED167" s="14">
        <f t="shared" si="150"/>
        <v>76.508497928408886</v>
      </c>
      <c r="EE167" s="14">
        <f t="shared" si="150"/>
        <v>19.211518681039248</v>
      </c>
      <c r="EF167" s="14">
        <f t="shared" si="151"/>
        <v>78.874740132380296</v>
      </c>
      <c r="EG167" s="19">
        <f>1000*EF167/3/EM166</f>
        <v>115.57602444293688</v>
      </c>
      <c r="EH167" s="21">
        <f t="shared" ref="EH167:EH170" si="161">$AA$17/1000</f>
        <v>2.5000000000000001E-2</v>
      </c>
      <c r="EI167" s="14">
        <f>(3*EH167*$K$71*EG167^2)/1000+ED167</f>
        <v>76.632725630471</v>
      </c>
      <c r="EJ167" s="14">
        <f>(3*EH167*$L$71*EG167^2)/1000+EE167</f>
        <v>19.284652731446787</v>
      </c>
      <c r="EK167" s="14">
        <f t="shared" si="152"/>
        <v>79.021974592688736</v>
      </c>
      <c r="EL167" s="19">
        <f>1000*EK167/3/EM166</f>
        <v>115.79176871740157</v>
      </c>
      <c r="EM167" s="19">
        <f>EO166</f>
        <v>226.98337371785058</v>
      </c>
      <c r="EN167" s="14">
        <f>($K$71*$L$43+$L$71*$L$44)*100*SQRT(3)*(EG167+EL167)/2*EH167/(EM167*SQRT(3))</f>
        <v>0.17586598376204554</v>
      </c>
      <c r="EO167" s="19">
        <f>EM167*(1-EN167/100)</f>
        <v>226.58418717468541</v>
      </c>
    </row>
    <row r="168" spans="2:145" hidden="1" outlineLevel="1">
      <c r="B168" t="s">
        <v>45</v>
      </c>
      <c r="C168" s="14">
        <f>$C$90</f>
        <v>19.099999999999998</v>
      </c>
      <c r="D168" s="14">
        <f>C168*$L$45</f>
        <v>4.786911225151246</v>
      </c>
      <c r="E168" s="14">
        <f>C168/$L$43</f>
        <v>19.690721649484534</v>
      </c>
      <c r="F168" s="14">
        <f t="shared" si="126"/>
        <v>57.337872930067036</v>
      </c>
      <c r="G168" s="14">
        <f t="shared" si="126"/>
        <v>14.38302983589643</v>
      </c>
      <c r="H168" s="14">
        <f t="shared" si="127"/>
        <v>59.111209206254678</v>
      </c>
      <c r="I168" s="19">
        <f>1000*H168/3/O166</f>
        <v>85.659852232781745</v>
      </c>
      <c r="J168" s="21">
        <f t="shared" si="153"/>
        <v>2.5000000000000001E-2</v>
      </c>
      <c r="K168" s="14">
        <f>(3*J168*$K$71*I168^2)/1000+F168</f>
        <v>57.406112705713277</v>
      </c>
      <c r="L168" s="14">
        <f>(3*J168*$L$71*I168^2)/1000+G168</f>
        <v>14.423203252204297</v>
      </c>
      <c r="M168" s="14">
        <f t="shared" si="128"/>
        <v>59.190291163631322</v>
      </c>
      <c r="N168" s="19">
        <f>1000*M168/3/O166</f>
        <v>85.774452303971714</v>
      </c>
      <c r="O168" s="19">
        <f t="shared" ref="O168:O170" si="162">Q167</f>
        <v>229.13418072084457</v>
      </c>
      <c r="P168" s="14">
        <f>($K$71*$L$43+$L$71*$L$44)*100*SQRT(3)*(I168+N168)/2*J168/(O168*SQRT(3))</f>
        <v>0.12908650398320384</v>
      </c>
      <c r="Q168" s="19">
        <f>O168*(1-P168/100)</f>
        <v>228.83839941752149</v>
      </c>
      <c r="R168" t="s">
        <v>45</v>
      </c>
      <c r="S168" s="14">
        <f>$C$90</f>
        <v>19.099999999999998</v>
      </c>
      <c r="T168" s="14">
        <f>S168*$L$45</f>
        <v>4.786911225151246</v>
      </c>
      <c r="U168" s="19">
        <f>S168/$L$43</f>
        <v>19.690721649484534</v>
      </c>
      <c r="V168" s="19">
        <f t="shared" si="129"/>
        <v>57.338142458452126</v>
      </c>
      <c r="W168" s="19">
        <f t="shared" si="129"/>
        <v>14.383188509865072</v>
      </c>
      <c r="X168" s="19">
        <f t="shared" si="130"/>
        <v>59.111487070569204</v>
      </c>
      <c r="Y168" s="19">
        <f>1000*X168/3/AE166</f>
        <v>85.964424564576049</v>
      </c>
      <c r="Z168" s="21">
        <f t="shared" si="154"/>
        <v>2.5000000000000001E-2</v>
      </c>
      <c r="AA168" s="14">
        <f>(3*Z168*$K$71*Y168^2)/1000+V168</f>
        <v>57.406868363755812</v>
      </c>
      <c r="AB168" s="14">
        <f>(3*Z168*$L$71*Y168^2)/1000+W168</f>
        <v>14.423648115406756</v>
      </c>
      <c r="AC168" s="14">
        <f t="shared" si="131"/>
        <v>59.191132446428703</v>
      </c>
      <c r="AD168" s="19">
        <f>1000*AC168/3/AE166</f>
        <v>86.080250933430847</v>
      </c>
      <c r="AE168" s="19">
        <f t="shared" ref="AE168:AE170" si="163">AG167</f>
        <v>228.31711053772767</v>
      </c>
      <c r="AF168" s="14">
        <f>($K$71*$L$43+$L$71*$L$44)*100*SQRT(3)*(Y168+AD168)/2*Z168/(AE168*SQRT(3))</f>
        <v>0.13000970270227866</v>
      </c>
      <c r="AG168" s="19">
        <f>AE168*(1-AF168/100)</f>
        <v>228.02027614109912</v>
      </c>
      <c r="AH168" t="s">
        <v>45</v>
      </c>
      <c r="AI168" s="14">
        <f>$C$90</f>
        <v>19.099999999999998</v>
      </c>
      <c r="AJ168" s="14">
        <f>AI168*$L$45</f>
        <v>4.786911225151246</v>
      </c>
      <c r="AK168" s="14">
        <f>AI168/$L$43</f>
        <v>19.690721649484534</v>
      </c>
      <c r="AL168" s="14">
        <f t="shared" si="132"/>
        <v>57.338380308084993</v>
      </c>
      <c r="AM168" s="14">
        <f t="shared" si="132"/>
        <v>14.38332853424571</v>
      </c>
      <c r="AN168" s="14">
        <f t="shared" si="133"/>
        <v>59.11173227637628</v>
      </c>
      <c r="AO168" s="19">
        <f>1000*AN168/3/AU166</f>
        <v>86.232309364236642</v>
      </c>
      <c r="AP168" s="21">
        <f t="shared" si="155"/>
        <v>2.5000000000000001E-2</v>
      </c>
      <c r="AQ168" s="14">
        <f>(3*AP168*$K$71*AO168^2)/1000+AL168</f>
        <v>57.407535212043086</v>
      </c>
      <c r="AR168" s="14">
        <f>(3*AP168*$L$71*AO168^2)/1000+AM168</f>
        <v>14.424040695446845</v>
      </c>
      <c r="AS168" s="14">
        <f t="shared" si="134"/>
        <v>59.191874857161551</v>
      </c>
      <c r="AT168" s="19">
        <f>1000*AS168/3/AU166</f>
        <v>86.349221516078387</v>
      </c>
      <c r="AU168" s="19">
        <f t="shared" ref="AU168:AU170" si="164">AW167</f>
        <v>227.60321652752185</v>
      </c>
      <c r="AV168" s="14">
        <f>($K$71*$L$43+$L$71*$L$44)*100*SQRT(3)*(AO168+AT168)/2*AP168/(AU168*SQRT(3))</f>
        <v>0.13082444774073912</v>
      </c>
      <c r="AW168" s="19">
        <f>AU168*(1-AV168/100)</f>
        <v>227.30545587645955</v>
      </c>
      <c r="AX168" t="s">
        <v>45</v>
      </c>
      <c r="AY168" s="14">
        <f>$C$90</f>
        <v>19.099999999999998</v>
      </c>
      <c r="AZ168" s="14">
        <f>AY168*$L$45</f>
        <v>4.786911225151246</v>
      </c>
      <c r="BA168" s="14">
        <f>AY168/$L$43</f>
        <v>19.690721649484534</v>
      </c>
      <c r="BB168" s="14">
        <f t="shared" si="135"/>
        <v>57.33844859370322</v>
      </c>
      <c r="BC168" s="14">
        <f t="shared" si="135"/>
        <v>14.383368734649991</v>
      </c>
      <c r="BD168" s="14">
        <f t="shared" si="136"/>
        <v>59.111802673920849</v>
      </c>
      <c r="BE168" s="19">
        <f>1000*BD168/3/BK166</f>
        <v>86.309064953549196</v>
      </c>
      <c r="BF168" s="21">
        <f t="shared" si="156"/>
        <v>2.5000000000000001E-2</v>
      </c>
      <c r="BG168" s="14">
        <f>(3*BF168*$K$71*BE168^2)/1000+BB168</f>
        <v>57.407726662349567</v>
      </c>
      <c r="BH168" s="14">
        <f>(3*BF168*$L$71*BE168^2)/1000+BC168</f>
        <v>14.424153404095021</v>
      </c>
      <c r="BI168" s="14">
        <f t="shared" si="137"/>
        <v>59.192088001386701</v>
      </c>
      <c r="BJ168" s="19">
        <f>1000*BI168/3/BK166</f>
        <v>86.426289454065468</v>
      </c>
      <c r="BK168" s="19">
        <f t="shared" ref="BK168:BK170" si="165">BM167</f>
        <v>227.39948242412601</v>
      </c>
      <c r="BL168" s="14">
        <f>($K$71*$L$43+$L$71*$L$44)*100*SQRT(3)*(BE168+BJ168)/2*BF168/(BK168*SQRT(3))</f>
        <v>0.13105836685700514</v>
      </c>
      <c r="BM168" s="19">
        <f>BK168*(1-BL168/100)</f>
        <v>227.10145637621966</v>
      </c>
      <c r="BN168" t="s">
        <v>45</v>
      </c>
      <c r="BO168" s="14">
        <f>$C$90</f>
        <v>19.099999999999998</v>
      </c>
      <c r="BP168" s="14">
        <f>BO168*$L$45</f>
        <v>4.786911225151246</v>
      </c>
      <c r="BQ168" s="14">
        <f>BO168/$L$43</f>
        <v>19.690721649484534</v>
      </c>
      <c r="BR168" s="14">
        <f t="shared" si="138"/>
        <v>57.338482824731258</v>
      </c>
      <c r="BS168" s="14">
        <f t="shared" si="138"/>
        <v>14.383388886787472</v>
      </c>
      <c r="BT168" s="14">
        <f t="shared" si="139"/>
        <v>59.111837963640475</v>
      </c>
      <c r="BU168" s="19">
        <f>1000*BT168/3/CA166</f>
        <v>86.347516339830278</v>
      </c>
      <c r="BV168" s="21">
        <f t="shared" si="157"/>
        <v>2.5000000000000001E-2</v>
      </c>
      <c r="BW168" s="14">
        <f>(3*BV168*$K$71*BU168^2)/1000+BR168</f>
        <v>57.407822635007193</v>
      </c>
      <c r="BX168" s="14">
        <f>(3*BV168*$L$71*BU168^2)/1000+BS168</f>
        <v>14.424209904127336</v>
      </c>
      <c r="BY168" s="14">
        <f t="shared" si="140"/>
        <v>59.192194849074227</v>
      </c>
      <c r="BZ168" s="19">
        <f>1000*BY168/3/CA166</f>
        <v>86.46489752297461</v>
      </c>
      <c r="CA168" s="19">
        <f t="shared" ref="CA168:CA170" si="166">CC167</f>
        <v>227.29755576252924</v>
      </c>
      <c r="CB168" s="14">
        <f>($K$71*$L$43+$L$71*$L$44)*100*SQRT(3)*(BU168+BZ168)/2*BV168/(CA168*SQRT(3))</f>
        <v>0.13117563017571351</v>
      </c>
      <c r="CC168" s="19">
        <f>CA168*(1-CB168/100)</f>
        <v>226.99939676138374</v>
      </c>
      <c r="CD168" t="s">
        <v>45</v>
      </c>
      <c r="CE168" s="14">
        <f>$C$90</f>
        <v>19.099999999999998</v>
      </c>
      <c r="CF168" s="14">
        <f>CE168*$L$45</f>
        <v>4.786911225151246</v>
      </c>
      <c r="CG168" s="14">
        <f>CE168/$L$43</f>
        <v>19.690721649484534</v>
      </c>
      <c r="CH168" s="14">
        <f t="shared" si="141"/>
        <v>57.338517143063797</v>
      </c>
      <c r="CI168" s="14">
        <f t="shared" si="141"/>
        <v>14.383409090321948</v>
      </c>
      <c r="CJ168" s="14">
        <f t="shared" si="142"/>
        <v>59.111873343364742</v>
      </c>
      <c r="CK168" s="19">
        <f>1000*CJ168/3/CQ166</f>
        <v>86.386048683692508</v>
      </c>
      <c r="CL168" s="21">
        <f t="shared" si="158"/>
        <v>2.5000000000000001E-2</v>
      </c>
      <c r="CM168" s="14">
        <f>(3*CL168*$K$71*CK168^2)/1000+CH168</f>
        <v>57.40791885255058</v>
      </c>
      <c r="CN168" s="14">
        <f>(3*CL168*$L$71*CK168^2)/1000+CI168</f>
        <v>14.424266548326266</v>
      </c>
      <c r="CO168" s="14">
        <f t="shared" si="143"/>
        <v>59.192301969413187</v>
      </c>
      <c r="CP168" s="19">
        <f>1000*CO168/3/CQ166</f>
        <v>86.503587019265552</v>
      </c>
      <c r="CQ168" s="19">
        <f t="shared" ref="CQ168:CQ170" si="167">CS167</f>
        <v>227.19550522334072</v>
      </c>
      <c r="CR168" s="14">
        <f>($K$71*$L$43+$L$71*$L$44)*100*SQRT(3)*(CK168+CP168)/2*CL168/(CQ168*SQRT(3))</f>
        <v>0.13129319361295622</v>
      </c>
      <c r="CS168" s="19">
        <f>CQ168*(1-CR168/100)</f>
        <v>226.89721298878789</v>
      </c>
      <c r="CT168" t="s">
        <v>45</v>
      </c>
      <c r="CU168" s="14">
        <f>$C$90</f>
        <v>19.099999999999998</v>
      </c>
      <c r="CV168" s="14">
        <f>CU168*$L$45</f>
        <v>4.786911225151246</v>
      </c>
      <c r="CW168" s="14">
        <f>CU168/$L$43</f>
        <v>19.690721649484534</v>
      </c>
      <c r="CX168" s="14">
        <f t="shared" si="144"/>
        <v>57.338620203672448</v>
      </c>
      <c r="CY168" s="14">
        <f t="shared" si="144"/>
        <v>14.383469763099622</v>
      </c>
      <c r="CZ168" s="14">
        <f t="shared" si="145"/>
        <v>59.111979591414894</v>
      </c>
      <c r="DA168" s="19">
        <f>1000*CZ168/3/DG166</f>
        <v>86.501661544148305</v>
      </c>
      <c r="DB168" s="21">
        <f t="shared" si="159"/>
        <v>2.5000000000000001E-2</v>
      </c>
      <c r="DC168" s="14">
        <f>(3*DB168*$K$71*DA168^2)/1000+CX168</f>
        <v>57.4082078019565</v>
      </c>
      <c r="DD168" s="14">
        <f>(3*DB168*$L$71*DA168^2)/1000+CY168</f>
        <v>14.424436655637816</v>
      </c>
      <c r="DE168" s="14">
        <f t="shared" si="146"/>
        <v>59.192623660935382</v>
      </c>
      <c r="DF168" s="19">
        <f>1000*DE168/3/DG166</f>
        <v>86.61967224274818</v>
      </c>
      <c r="DG168" s="19">
        <f t="shared" ref="DG168:DG170" si="168">DI167</f>
        <v>226.88985551855393</v>
      </c>
      <c r="DH168" s="14">
        <f>($K$71*$L$43+$L$71*$L$44)*100*SQRT(3)*(DA168+DF168)/2*DB168/(DG168*SQRT(3))</f>
        <v>0.13164625199966742</v>
      </c>
      <c r="DI168" s="19">
        <f>DG168*(1-DH168/100)</f>
        <v>226.59116352759631</v>
      </c>
      <c r="DJ168" t="s">
        <v>45</v>
      </c>
      <c r="DK168" s="14">
        <f>$C$90</f>
        <v>19.099999999999998</v>
      </c>
      <c r="DL168" s="14">
        <f>DK168*$L$45</f>
        <v>4.786911225151246</v>
      </c>
      <c r="DM168" s="14">
        <f>DK168/$L$43</f>
        <v>19.690721649484534</v>
      </c>
      <c r="DN168" s="14">
        <f t="shared" si="147"/>
        <v>57.338689130873789</v>
      </c>
      <c r="DO168" s="14">
        <f t="shared" si="147"/>
        <v>14.383510341210091</v>
      </c>
      <c r="DP168" s="14">
        <f t="shared" si="148"/>
        <v>59.112050650385349</v>
      </c>
      <c r="DQ168" s="19">
        <f>1000*DP168/3/DW166</f>
        <v>86.578897922122692</v>
      </c>
      <c r="DR168" s="21">
        <f t="shared" si="160"/>
        <v>2.5000000000000001E-2</v>
      </c>
      <c r="DS168" s="14">
        <f>(3*DR168*$K$71*DQ168^2)/1000+DN168</f>
        <v>57.408401052632094</v>
      </c>
      <c r="DT168" s="14">
        <f>(3*DR168*$L$71*DQ168^2)/1000+DO168</f>
        <v>14.424550424180707</v>
      </c>
      <c r="DU168" s="14">
        <f t="shared" si="149"/>
        <v>59.192838809771416</v>
      </c>
      <c r="DV168" s="19">
        <f>1000*DU168/3/DW166</f>
        <v>86.697224891460493</v>
      </c>
      <c r="DW168" s="19">
        <f t="shared" ref="DW168:DW170" si="169">DY167</f>
        <v>226.68611636696673</v>
      </c>
      <c r="DX168" s="14">
        <f>($K$71*$L$43+$L$71*$L$44)*100*SQRT(3)*(DQ168+DV168)/2*DR168/(DW168*SQRT(3))</f>
        <v>0.13188238362419449</v>
      </c>
      <c r="DY168" s="19">
        <f>DW168*(1-DX168/100)</f>
        <v>226.38715731335685</v>
      </c>
      <c r="DZ168" t="s">
        <v>45</v>
      </c>
      <c r="EA168" s="14">
        <f>$C$90</f>
        <v>19.099999999999998</v>
      </c>
      <c r="EB168" s="14">
        <f>EA168*$L$45</f>
        <v>4.786911225151246</v>
      </c>
      <c r="EC168" s="14">
        <f>EA168/$L$43</f>
        <v>19.690721649484534</v>
      </c>
      <c r="ED168" s="14">
        <f t="shared" si="150"/>
        <v>57.338723683738237</v>
      </c>
      <c r="EE168" s="14">
        <f t="shared" si="150"/>
        <v>14.383530682815767</v>
      </c>
      <c r="EF168" s="14">
        <f t="shared" si="151"/>
        <v>59.112086271895095</v>
      </c>
      <c r="EG168" s="19">
        <f>1000*EF168/3/EM166</f>
        <v>86.617590325712385</v>
      </c>
      <c r="EH168" s="21">
        <f t="shared" si="161"/>
        <v>2.5000000000000001E-2</v>
      </c>
      <c r="EI168" s="14">
        <f>(3*EH168*$K$71*EG168^2)/1000+ED168</f>
        <v>57.408497928408885</v>
      </c>
      <c r="EJ168" s="14">
        <f>(3*EH168*$L$71*EG168^2)/1000+EE168</f>
        <v>14.424607455888003</v>
      </c>
      <c r="EK168" s="14">
        <f t="shared" si="152"/>
        <v>59.192946663032302</v>
      </c>
      <c r="EL168" s="19">
        <f>1000*EK168/3/EM166</f>
        <v>86.736075946417486</v>
      </c>
      <c r="EM168" s="19">
        <f t="shared" ref="EM168:EM170" si="170">EO167</f>
        <v>226.58418717468541</v>
      </c>
      <c r="EN168" s="14">
        <f>($K$71*$L$43+$L$71*$L$44)*100*SQRT(3)*(EG168+EL168)/2*EH168/(EM168*SQRT(3))</f>
        <v>0.13200075682488452</v>
      </c>
      <c r="EO168" s="19">
        <f>EM168*(1-EN168/100)</f>
        <v>226.28509433276932</v>
      </c>
    </row>
    <row r="169" spans="2:145" hidden="1" outlineLevel="1">
      <c r="B169" t="s">
        <v>46</v>
      </c>
      <c r="C169" s="14">
        <f>$C$90</f>
        <v>19.099999999999998</v>
      </c>
      <c r="D169" s="14">
        <f>C169*$L$45</f>
        <v>4.786911225151246</v>
      </c>
      <c r="E169" s="14">
        <f>C169/$L$43</f>
        <v>19.690721649484534</v>
      </c>
      <c r="F169" s="14">
        <f t="shared" si="126"/>
        <v>38.207572184184869</v>
      </c>
      <c r="G169" s="14">
        <f t="shared" si="126"/>
        <v>9.57828026841133</v>
      </c>
      <c r="H169" s="14">
        <f t="shared" si="127"/>
        <v>39.389249674417393</v>
      </c>
      <c r="I169" s="19">
        <f>1000*H169/3/O166</f>
        <v>57.080160463266616</v>
      </c>
      <c r="J169" s="21">
        <f t="shared" si="153"/>
        <v>2.5000000000000001E-2</v>
      </c>
      <c r="K169" s="14">
        <f>(3*J169*$K$71*I169^2)/1000+F169</f>
        <v>38.237872930067034</v>
      </c>
      <c r="L169" s="14">
        <f>(3*J169*$L$71*I169^2)/1000+G169</f>
        <v>9.5961186107451848</v>
      </c>
      <c r="M169" s="14">
        <f t="shared" si="128"/>
        <v>39.423602303790602</v>
      </c>
      <c r="N169" s="19">
        <f>1000*M169/3/O166</f>
        <v>57.129941903968486</v>
      </c>
      <c r="O169" s="19">
        <f t="shared" si="162"/>
        <v>228.83839941752149</v>
      </c>
      <c r="P169" s="14">
        <f>($K$71*$L$43+$L$71*$L$44)*100*SQRT(3)*(I169+N169)/2*J169/(O169*SQRT(3))</f>
        <v>8.6109012275161934E-2</v>
      </c>
      <c r="Q169" s="19">
        <f>O169*(1-P169/100)</f>
        <v>228.64134893207677</v>
      </c>
      <c r="R169" t="s">
        <v>46</v>
      </c>
      <c r="S169" s="14">
        <f>$C$90</f>
        <v>19.099999999999998</v>
      </c>
      <c r="T169" s="14">
        <f>S169*$L$45</f>
        <v>4.786911225151246</v>
      </c>
      <c r="U169" s="19">
        <f>S169/$L$43</f>
        <v>19.690721649484534</v>
      </c>
      <c r="V169" s="19">
        <f t="shared" si="129"/>
        <v>38.207626055563573</v>
      </c>
      <c r="W169" s="19">
        <f t="shared" si="129"/>
        <v>9.5783119830133074</v>
      </c>
      <c r="X169" s="19">
        <f t="shared" si="130"/>
        <v>39.389305211921211</v>
      </c>
      <c r="Y169" s="19">
        <f>1000*X169/3/AE166</f>
        <v>57.282926286372266</v>
      </c>
      <c r="Z169" s="21">
        <f t="shared" si="154"/>
        <v>2.5000000000000001E-2</v>
      </c>
      <c r="AA169" s="14">
        <f>(3*Z169*$K$71*Y169^2)/1000+V169</f>
        <v>38.238142458452124</v>
      </c>
      <c r="AB169" s="14">
        <f>(3*Z169*$L$71*Y169^2)/1000+W169</f>
        <v>9.5962772847138247</v>
      </c>
      <c r="AC169" s="14">
        <f t="shared" si="131"/>
        <v>39.423902348676663</v>
      </c>
      <c r="AD169" s="19">
        <f>1000*AC169/3/AE166</f>
        <v>57.333240076468833</v>
      </c>
      <c r="AE169" s="19">
        <f t="shared" si="163"/>
        <v>228.02027614109912</v>
      </c>
      <c r="AF169" s="14">
        <f>($K$71*$L$43+$L$71*$L$44)*100*SQRT(3)*(Y169+AD169)/2*Z169/(AE169*SQRT(3))</f>
        <v>8.6725217817783237E-2</v>
      </c>
      <c r="AG169" s="19">
        <f>AE169*(1-AF169/100)</f>
        <v>227.82252505994703</v>
      </c>
      <c r="AH169" t="s">
        <v>46</v>
      </c>
      <c r="AI169" s="14">
        <f>$C$90</f>
        <v>19.099999999999998</v>
      </c>
      <c r="AJ169" s="14">
        <f>AI169*$L$45</f>
        <v>4.786911225151246</v>
      </c>
      <c r="AK169" s="14">
        <f>AI169/$L$43</f>
        <v>19.690721649484534</v>
      </c>
      <c r="AL169" s="14">
        <f t="shared" si="132"/>
        <v>38.207673595021191</v>
      </c>
      <c r="AM169" s="14">
        <f t="shared" si="132"/>
        <v>9.578339969952065</v>
      </c>
      <c r="AN169" s="14">
        <f t="shared" si="133"/>
        <v>39.389354221671333</v>
      </c>
      <c r="AO169" s="19">
        <f>1000*AN169/3/AU166</f>
        <v>57.461266115831826</v>
      </c>
      <c r="AP169" s="21">
        <f t="shared" si="155"/>
        <v>2.5000000000000001E-2</v>
      </c>
      <c r="AQ169" s="14">
        <f>(3*AP169*$K$71*AO169^2)/1000+AL169</f>
        <v>38.238380308084992</v>
      </c>
      <c r="AR169" s="14">
        <f>(3*AP169*$L$71*AO169^2)/1000+AM169</f>
        <v>9.5964173090944644</v>
      </c>
      <c r="AS169" s="14">
        <f t="shared" si="134"/>
        <v>39.424167128247994</v>
      </c>
      <c r="AT169" s="19">
        <f>1000*AS169/3/AU166</f>
        <v>57.512051251272482</v>
      </c>
      <c r="AU169" s="19">
        <f t="shared" si="164"/>
        <v>227.30545587645955</v>
      </c>
      <c r="AV169" s="14">
        <f>($K$71*$L$43+$L$71*$L$44)*100*SQRT(3)*(AO169+AT169)/2*AP169/(AU169*SQRT(3))</f>
        <v>8.7269038433305884E-2</v>
      </c>
      <c r="AW169" s="19">
        <f>AU169*(1-AV169/100)</f>
        <v>227.10708859080972</v>
      </c>
      <c r="AX169" t="s">
        <v>46</v>
      </c>
      <c r="AY169" s="14">
        <f>$C$90</f>
        <v>19.099999999999998</v>
      </c>
      <c r="AZ169" s="14">
        <f>AY169*$L$45</f>
        <v>4.786911225151246</v>
      </c>
      <c r="BA169" s="14">
        <f>AY169/$L$43</f>
        <v>19.690721649484534</v>
      </c>
      <c r="BB169" s="14">
        <f t="shared" si="135"/>
        <v>38.207687243362358</v>
      </c>
      <c r="BC169" s="14">
        <f t="shared" si="135"/>
        <v>9.578348004862594</v>
      </c>
      <c r="BD169" s="14">
        <f t="shared" si="136"/>
        <v>39.389368292126143</v>
      </c>
      <c r="BE169" s="19">
        <f>1000*BD169/3/BK166</f>
        <v>57.512364580690743</v>
      </c>
      <c r="BF169" s="21">
        <f t="shared" si="156"/>
        <v>2.5000000000000001E-2</v>
      </c>
      <c r="BG169" s="14">
        <f>(3*BF169*$K$71*BE169^2)/1000+BB169</f>
        <v>38.238448593703218</v>
      </c>
      <c r="BH169" s="14">
        <f>(3*BF169*$L$71*BE169^2)/1000+BC169</f>
        <v>9.5964575094987445</v>
      </c>
      <c r="BI169" s="14">
        <f t="shared" si="137"/>
        <v>39.424243145365502</v>
      </c>
      <c r="BJ169" s="19">
        <f>1000*BI169/3/BK166</f>
        <v>57.56328530780992</v>
      </c>
      <c r="BK169" s="19">
        <f t="shared" si="165"/>
        <v>227.10145637621966</v>
      </c>
      <c r="BL169" s="14">
        <f>($K$71*$L$43+$L$71*$L$44)*100*SQRT(3)*(BE169+BJ169)/2*BF169/(BK169*SQRT(3))</f>
        <v>8.742517398089962E-2</v>
      </c>
      <c r="BM169" s="19">
        <f>BK169*(1-BL169/100)</f>
        <v>226.90291253286958</v>
      </c>
      <c r="BN169" t="s">
        <v>46</v>
      </c>
      <c r="BO169" s="14">
        <f>$C$90</f>
        <v>19.099999999999998</v>
      </c>
      <c r="BP169" s="14">
        <f>BO169*$L$45</f>
        <v>4.786911225151246</v>
      </c>
      <c r="BQ169" s="14">
        <f>BO169/$L$43</f>
        <v>19.690721649484534</v>
      </c>
      <c r="BR169" s="14">
        <f t="shared" si="138"/>
        <v>38.207694085159517</v>
      </c>
      <c r="BS169" s="14">
        <f t="shared" si="138"/>
        <v>9.5783520326947915</v>
      </c>
      <c r="BT169" s="14">
        <f t="shared" si="139"/>
        <v>39.389375345525274</v>
      </c>
      <c r="BU169" s="19">
        <f>1000*BT169/3/CA166</f>
        <v>57.537962757231533</v>
      </c>
      <c r="BV169" s="21">
        <f t="shared" si="157"/>
        <v>2.5000000000000001E-2</v>
      </c>
      <c r="BW169" s="14">
        <f>(3*BV169*$K$71*BU169^2)/1000+BR169</f>
        <v>38.238482824731264</v>
      </c>
      <c r="BX169" s="14">
        <f>(3*BV169*$L$71*BU169^2)/1000+BS169</f>
        <v>9.5964776616362251</v>
      </c>
      <c r="BY169" s="14">
        <f t="shared" si="140"/>
        <v>39.424281252136367</v>
      </c>
      <c r="BZ169" s="19">
        <f>1000*BY169/3/CA166</f>
        <v>57.588951500692907</v>
      </c>
      <c r="CA169" s="19">
        <f t="shared" si="166"/>
        <v>226.99939676138374</v>
      </c>
      <c r="CB169" s="14">
        <f>($K$71*$L$43+$L$71*$L$44)*100*SQRT(3)*(BU169+BZ169)/2*BV169/(CA169*SQRT(3))</f>
        <v>8.7503444636563676E-2</v>
      </c>
      <c r="CC169" s="19">
        <f>CA169*(1-CB169/100)</f>
        <v>226.8007644699133</v>
      </c>
      <c r="CD169" t="s">
        <v>46</v>
      </c>
      <c r="CE169" s="14">
        <f>$C$90</f>
        <v>19.099999999999998</v>
      </c>
      <c r="CF169" s="14">
        <f>CE169*$L$45</f>
        <v>4.786911225151246</v>
      </c>
      <c r="CG169" s="14">
        <f>CE169/$L$43</f>
        <v>19.690721649484534</v>
      </c>
      <c r="CH169" s="14">
        <f t="shared" si="141"/>
        <v>38.20770094440239</v>
      </c>
      <c r="CI169" s="14">
        <f t="shared" si="141"/>
        <v>9.5783560707974509</v>
      </c>
      <c r="CJ169" s="14">
        <f t="shared" si="142"/>
        <v>39.389382416909683</v>
      </c>
      <c r="CK169" s="19">
        <f>1000*CJ169/3/CQ166</f>
        <v>57.563614797359342</v>
      </c>
      <c r="CL169" s="21">
        <f t="shared" si="158"/>
        <v>2.5000000000000001E-2</v>
      </c>
      <c r="CM169" s="14">
        <f>(3*CL169*$K$71*CK169^2)/1000+CH169</f>
        <v>38.238517143063802</v>
      </c>
      <c r="CN169" s="14">
        <f>(3*CL169*$L$71*CK169^2)/1000+CI169</f>
        <v>9.5964978651707007</v>
      </c>
      <c r="CO169" s="14">
        <f t="shared" si="143"/>
        <v>39.424319456099809</v>
      </c>
      <c r="CP169" s="19">
        <f>1000*CO169/3/CQ166</f>
        <v>57.61467176100539</v>
      </c>
      <c r="CQ169" s="19">
        <f t="shared" si="167"/>
        <v>226.89721298878789</v>
      </c>
      <c r="CR169" s="14">
        <f>($K$71*$L$43+$L$71*$L$44)*100*SQRT(3)*(CK169+CP169)/2*CL169/(CQ169*SQRT(3))</f>
        <v>8.7581915701002808E-2</v>
      </c>
      <c r="CS169" s="19">
        <f>CQ169*(1-CR169/100)</f>
        <v>226.69849206298011</v>
      </c>
      <c r="CT169" t="s">
        <v>46</v>
      </c>
      <c r="CU169" s="14">
        <f>$C$90</f>
        <v>19.099999999999998</v>
      </c>
      <c r="CV169" s="14">
        <f>CU169*$L$45</f>
        <v>4.786911225151246</v>
      </c>
      <c r="CW169" s="14">
        <f>CU169/$L$43</f>
        <v>19.690721649484534</v>
      </c>
      <c r="CX169" s="14">
        <f t="shared" si="144"/>
        <v>38.207721543215932</v>
      </c>
      <c r="CY169" s="14">
        <f t="shared" si="144"/>
        <v>9.5783681975183264</v>
      </c>
      <c r="CZ169" s="14">
        <f t="shared" si="145"/>
        <v>39.389403652799928</v>
      </c>
      <c r="DA169" s="19">
        <f>1000*CZ169/3/DG166</f>
        <v>57.640581262062639</v>
      </c>
      <c r="DB169" s="21">
        <f t="shared" si="159"/>
        <v>2.5000000000000001E-2</v>
      </c>
      <c r="DC169" s="14">
        <f>(3*DB169*$K$71*DA169^2)/1000+CX169</f>
        <v>38.238620203672454</v>
      </c>
      <c r="DD169" s="14">
        <f>(3*DB169*$L$71*DA169^2)/1000+CY169</f>
        <v>9.5965585379483773</v>
      </c>
      <c r="DE169" s="14">
        <f t="shared" si="146"/>
        <v>39.424434185578072</v>
      </c>
      <c r="DF169" s="19">
        <f>1000*DE169/3/DG166</f>
        <v>57.691843278848935</v>
      </c>
      <c r="DG169" s="19">
        <f t="shared" si="168"/>
        <v>226.59116352759631</v>
      </c>
      <c r="DH169" s="14">
        <f>($K$71*$L$43+$L$71*$L$44)*100*SQRT(3)*(DA169+DF169)/2*DB169/(DG169*SQRT(3))</f>
        <v>8.7817575096070535E-2</v>
      </c>
      <c r="DI169" s="19">
        <f>DG169*(1-DH169/100)</f>
        <v>226.39217666240441</v>
      </c>
      <c r="DJ169" t="s">
        <v>46</v>
      </c>
      <c r="DK169" s="14">
        <f>$C$90</f>
        <v>19.099999999999998</v>
      </c>
      <c r="DL169" s="14">
        <f>DK169*$L$45</f>
        <v>4.786911225151246</v>
      </c>
      <c r="DM169" s="14">
        <f>DK169/$L$43</f>
        <v>19.690721649484534</v>
      </c>
      <c r="DN169" s="14">
        <f t="shared" si="147"/>
        <v>38.207735319735818</v>
      </c>
      <c r="DO169" s="14">
        <f t="shared" si="147"/>
        <v>9.5783763078889059</v>
      </c>
      <c r="DP169" s="14">
        <f t="shared" si="148"/>
        <v>39.389417855397753</v>
      </c>
      <c r="DQ169" s="19">
        <f>1000*DP169/3/DW166</f>
        <v>57.691999350255792</v>
      </c>
      <c r="DR169" s="21">
        <f t="shared" si="160"/>
        <v>2.5000000000000001E-2</v>
      </c>
      <c r="DS169" s="14">
        <f>(3*DR169*$K$71*DQ169^2)/1000+DN169</f>
        <v>38.238689130873794</v>
      </c>
      <c r="DT169" s="14">
        <f>(3*DR169*$L$71*DQ169^2)/1000+DO169</f>
        <v>9.5965991160588455</v>
      </c>
      <c r="DU169" s="14">
        <f t="shared" si="149"/>
        <v>39.424510916965694</v>
      </c>
      <c r="DV169" s="19">
        <f>1000*DU169/3/DW166</f>
        <v>57.743398659903079</v>
      </c>
      <c r="DW169" s="19">
        <f t="shared" si="169"/>
        <v>226.38715731335685</v>
      </c>
      <c r="DX169" s="14">
        <f>($K$71*$L$43+$L$71*$L$44)*100*SQRT(3)*(DQ169+DV169)/2*DR169/(DW169*SQRT(3))</f>
        <v>8.7975188656615494E-2</v>
      </c>
      <c r="DY169" s="19">
        <f>DW169*(1-DX169/100)</f>
        <v>226.18799278461606</v>
      </c>
      <c r="DZ169" t="s">
        <v>46</v>
      </c>
      <c r="EA169" s="14">
        <f>$C$90</f>
        <v>19.099999999999998</v>
      </c>
      <c r="EB169" s="14">
        <f>EA169*$L$45</f>
        <v>4.786911225151246</v>
      </c>
      <c r="EC169" s="14">
        <f>EA169/$L$43</f>
        <v>19.690721649484534</v>
      </c>
      <c r="ED169" s="14">
        <f t="shared" si="150"/>
        <v>38.207742225830984</v>
      </c>
      <c r="EE169" s="14">
        <f t="shared" si="150"/>
        <v>9.5783803735739621</v>
      </c>
      <c r="EF169" s="14">
        <f t="shared" si="151"/>
        <v>39.389424975083493</v>
      </c>
      <c r="EG169" s="19">
        <f>1000*EF169/3/EM166</f>
        <v>57.717757752010144</v>
      </c>
      <c r="EH169" s="21">
        <f t="shared" si="161"/>
        <v>2.5000000000000001E-2</v>
      </c>
      <c r="EI169" s="14">
        <f>(3*EH169*$K$71*EG169^2)/1000+ED169</f>
        <v>38.238723683738236</v>
      </c>
      <c r="EJ169" s="14">
        <f>(3*EH169*$L$71*EG169^2)/1000+EE169</f>
        <v>9.5966194576645218</v>
      </c>
      <c r="EK169" s="14">
        <f t="shared" si="152"/>
        <v>39.424549382034904</v>
      </c>
      <c r="EL169" s="19">
        <f>1000*EK169/3/EM166</f>
        <v>57.769225931931203</v>
      </c>
      <c r="EM169" s="19">
        <f t="shared" si="170"/>
        <v>226.28509433276932</v>
      </c>
      <c r="EN169" s="14">
        <f>($K$71*$L$43+$L$71*$L$44)*100*SQRT(3)*(EG169+EL169)/2*EH169/(EM169*SQRT(3))</f>
        <v>8.8054200744309766E-2</v>
      </c>
      <c r="EO169" s="19">
        <f>EM169*(1-EN169/100)</f>
        <v>226.08584080155109</v>
      </c>
    </row>
    <row r="170" spans="2:145" hidden="1" outlineLevel="1">
      <c r="B170" t="s">
        <v>47</v>
      </c>
      <c r="C170" s="14">
        <f>$C$90</f>
        <v>19.099999999999998</v>
      </c>
      <c r="D170" s="14">
        <f>C170*$L$45</f>
        <v>4.786911225151246</v>
      </c>
      <c r="E170" s="14">
        <f>C170/$L$43</f>
        <v>19.690721649484534</v>
      </c>
      <c r="F170" s="14">
        <f>C170</f>
        <v>19.099999999999998</v>
      </c>
      <c r="G170" s="14">
        <f>D170</f>
        <v>4.786911225151246</v>
      </c>
      <c r="H170" s="14">
        <f t="shared" si="127"/>
        <v>19.690721649484534</v>
      </c>
      <c r="I170" s="19">
        <f>1000*H170/3/O166</f>
        <v>28.534424003513838</v>
      </c>
      <c r="J170" s="21">
        <f t="shared" si="153"/>
        <v>2.5000000000000001E-2</v>
      </c>
      <c r="K170" s="14">
        <f>(3*J170*$K$71*I170^2)/1000+F170</f>
        <v>19.107572184184871</v>
      </c>
      <c r="L170" s="14">
        <f>(3*J170*$L$71*I170^2)/1000+G170</f>
        <v>4.7913690432600831</v>
      </c>
      <c r="M170" s="14">
        <f t="shared" si="128"/>
        <v>19.699150542156545</v>
      </c>
      <c r="N170" s="19">
        <f>1000*M170/3/O166</f>
        <v>28.546638568407122</v>
      </c>
      <c r="O170" s="19">
        <f t="shared" si="162"/>
        <v>228.64134893207677</v>
      </c>
      <c r="P170" s="14">
        <f>($K$71*$L$43+$L$71*$L$44)*100*SQRT(3)*(I170+N170)/2*J170/(O170*SQRT(3))</f>
        <v>4.3073510033647497E-2</v>
      </c>
      <c r="Q170" s="19">
        <f>O170*(1-P170/100)</f>
        <v>228.54286507770345</v>
      </c>
      <c r="R170" t="s">
        <v>47</v>
      </c>
      <c r="S170" s="14">
        <f>$C$90</f>
        <v>19.099999999999998</v>
      </c>
      <c r="T170" s="14">
        <f>S170*$L$45</f>
        <v>4.786911225151246</v>
      </c>
      <c r="U170" s="19">
        <f>S170/$L$43</f>
        <v>19.690721649484534</v>
      </c>
      <c r="V170" s="19">
        <f>S170</f>
        <v>19.099999999999998</v>
      </c>
      <c r="W170" s="19">
        <f>T170</f>
        <v>4.786911225151246</v>
      </c>
      <c r="X170" s="19">
        <f t="shared" si="130"/>
        <v>19.690721649484534</v>
      </c>
      <c r="Y170" s="19">
        <f>1000*X170/3/AE166</f>
        <v>28.635746447020967</v>
      </c>
      <c r="Z170" s="21">
        <f t="shared" si="154"/>
        <v>2.5000000000000001E-2</v>
      </c>
      <c r="AA170" s="14">
        <f>(3*Z170*$K$71*Y170^2)/1000+V170</f>
        <v>19.107626055563575</v>
      </c>
      <c r="AB170" s="14">
        <f>(3*Z170*$L$71*Y170^2)/1000+W170</f>
        <v>4.7914007578620605</v>
      </c>
      <c r="AC170" s="14">
        <f t="shared" si="131"/>
        <v>19.699210509604011</v>
      </c>
      <c r="AD170" s="19">
        <f>1000*AC170/3/AE166</f>
        <v>28.648091593650566</v>
      </c>
      <c r="AE170" s="19">
        <f t="shared" si="163"/>
        <v>227.82252505994703</v>
      </c>
      <c r="AF170" s="14">
        <f>($K$71*$L$43+$L$71*$L$44)*100*SQRT(3)*(Y170+AD170)/2*Z170/(AE170*SQRT(3))</f>
        <v>4.3381886669414962E-2</v>
      </c>
      <c r="AG170" s="19">
        <f>AE170*(1-AF170/100)</f>
        <v>227.72369135031812</v>
      </c>
      <c r="AH170" t="s">
        <v>47</v>
      </c>
      <c r="AI170" s="14">
        <f>$C$90</f>
        <v>19.099999999999998</v>
      </c>
      <c r="AJ170" s="14">
        <f>AI170*$L$45</f>
        <v>4.786911225151246</v>
      </c>
      <c r="AK170" s="14">
        <f>AI170/$L$43</f>
        <v>19.690721649484534</v>
      </c>
      <c r="AL170" s="14">
        <f>AI170</f>
        <v>19.099999999999998</v>
      </c>
      <c r="AM170" s="14">
        <f>AJ170</f>
        <v>4.786911225151246</v>
      </c>
      <c r="AN170" s="14">
        <f t="shared" si="133"/>
        <v>19.690721649484534</v>
      </c>
      <c r="AO170" s="19">
        <f>1000*AN170/3/AU166</f>
        <v>28.7248628232472</v>
      </c>
      <c r="AP170" s="21">
        <f t="shared" si="155"/>
        <v>2.5000000000000001E-2</v>
      </c>
      <c r="AQ170" s="14">
        <f>(3*AP170*$K$71*AO170^2)/1000+AL170</f>
        <v>19.10767359502119</v>
      </c>
      <c r="AR170" s="14">
        <f>(3*AP170*$L$71*AO170^2)/1000+AM170</f>
        <v>4.7914287448008199</v>
      </c>
      <c r="AS170" s="14">
        <f t="shared" si="134"/>
        <v>19.699263428625283</v>
      </c>
      <c r="AT170" s="19">
        <f>1000*AS170/3/AU166</f>
        <v>28.737323587177141</v>
      </c>
      <c r="AU170" s="19">
        <f t="shared" si="164"/>
        <v>227.10708859080972</v>
      </c>
      <c r="AV170" s="14">
        <f>($K$71*$L$43+$L$71*$L$44)*100*SQRT(3)*(AO170+AT170)/2*AP170/(AU170*SQRT(3))</f>
        <v>4.3654040309312671E-2</v>
      </c>
      <c r="AW170" s="19">
        <f>AU170*(1-AV170/100)</f>
        <v>227.00794717081098</v>
      </c>
      <c r="AX170" t="s">
        <v>47</v>
      </c>
      <c r="AY170" s="14">
        <f>$C$90</f>
        <v>19.099999999999998</v>
      </c>
      <c r="AZ170" s="14">
        <f>AY170*$L$45</f>
        <v>4.786911225151246</v>
      </c>
      <c r="BA170" s="14">
        <f>AY170/$L$43</f>
        <v>19.690721649484534</v>
      </c>
      <c r="BB170" s="14">
        <f>AY170</f>
        <v>19.099999999999998</v>
      </c>
      <c r="BC170" s="14">
        <f>AZ170</f>
        <v>4.786911225151246</v>
      </c>
      <c r="BD170" s="14">
        <f t="shared" si="136"/>
        <v>19.690721649484534</v>
      </c>
      <c r="BE170" s="19">
        <f>1000*BD170/3/BK166</f>
        <v>28.750396654328458</v>
      </c>
      <c r="BF170" s="21">
        <f t="shared" si="156"/>
        <v>2.5000000000000001E-2</v>
      </c>
      <c r="BG170" s="14">
        <f>(3*BF170*$K$71*BE170^2)/1000+BB170</f>
        <v>19.107687243362363</v>
      </c>
      <c r="BH170" s="14">
        <f>(3*BF170*$L$71*BE170^2)/1000+BC170</f>
        <v>4.791436779711348</v>
      </c>
      <c r="BI170" s="14">
        <f t="shared" si="137"/>
        <v>19.699278621414628</v>
      </c>
      <c r="BJ170" s="19">
        <f>1000*BI170/3/BK166</f>
        <v>28.762890677733466</v>
      </c>
      <c r="BK170" s="19">
        <f t="shared" si="165"/>
        <v>226.90291253286958</v>
      </c>
      <c r="BL170" s="14">
        <f>($K$71*$L$43+$L$71*$L$44)*100*SQRT(3)*(BE170+BJ170)/2*BF170/(BK170*SQRT(3))</f>
        <v>4.3732178229677961E-2</v>
      </c>
      <c r="BM170" s="19">
        <f>BK170*(1-BL170/100)</f>
        <v>226.80368294675236</v>
      </c>
      <c r="BN170" t="s">
        <v>47</v>
      </c>
      <c r="BO170" s="14">
        <f>$C$90</f>
        <v>19.099999999999998</v>
      </c>
      <c r="BP170" s="14">
        <f>BO170*$L$45</f>
        <v>4.786911225151246</v>
      </c>
      <c r="BQ170" s="14">
        <f>BO170/$L$43</f>
        <v>19.690721649484534</v>
      </c>
      <c r="BR170" s="14">
        <f>BO170</f>
        <v>19.099999999999998</v>
      </c>
      <c r="BS170" s="14">
        <f>BP170</f>
        <v>4.786911225151246</v>
      </c>
      <c r="BT170" s="14">
        <f t="shared" si="139"/>
        <v>19.690721649484534</v>
      </c>
      <c r="BU170" s="19">
        <f>1000*BT170/3/CA166</f>
        <v>28.763188016886421</v>
      </c>
      <c r="BV170" s="21">
        <f t="shared" si="157"/>
        <v>2.5000000000000001E-2</v>
      </c>
      <c r="BW170" s="14">
        <f>(3*BV170*$K$71*BU170^2)/1000+BR170</f>
        <v>19.107694085159519</v>
      </c>
      <c r="BX170" s="14">
        <f>(3*BV170*$L$71*BU170^2)/1000+BS170</f>
        <v>4.7914408075435446</v>
      </c>
      <c r="BY170" s="14">
        <f t="shared" si="140"/>
        <v>19.699286237430879</v>
      </c>
      <c r="BZ170" s="19">
        <f>1000*BY170/3/CA166</f>
        <v>28.775698724100355</v>
      </c>
      <c r="CA170" s="19">
        <f t="shared" si="166"/>
        <v>226.8007644699133</v>
      </c>
      <c r="CB170" s="14">
        <f>($K$71*$L$43+$L$71*$L$44)*100*SQRT(3)*(BU170+BZ170)/2*BV170/(CA170*SQRT(3))</f>
        <v>4.3771348769594438E-2</v>
      </c>
      <c r="CC170" s="19">
        <f>CA170*(1-CB170/100)</f>
        <v>226.70149071628506</v>
      </c>
      <c r="CD170" t="s">
        <v>47</v>
      </c>
      <c r="CE170" s="14">
        <f>$C$90</f>
        <v>19.099999999999998</v>
      </c>
      <c r="CF170" s="14">
        <f>CE170*$L$45</f>
        <v>4.786911225151246</v>
      </c>
      <c r="CG170" s="14">
        <f>CE170/$L$43</f>
        <v>19.690721649484534</v>
      </c>
      <c r="CH170" s="14">
        <f>CE170</f>
        <v>19.099999999999998</v>
      </c>
      <c r="CI170" s="14">
        <f>CF170</f>
        <v>4.786911225151246</v>
      </c>
      <c r="CJ170" s="14">
        <f t="shared" si="142"/>
        <v>19.690721649484534</v>
      </c>
      <c r="CK170" s="19">
        <f>1000*CJ170/3/CQ166</f>
        <v>28.77600628808942</v>
      </c>
      <c r="CL170" s="21">
        <f t="shared" si="158"/>
        <v>2.5000000000000001E-2</v>
      </c>
      <c r="CM170" s="14">
        <f>(3*CL170*$K$71*CK170^2)/1000+CH170</f>
        <v>19.107700944402396</v>
      </c>
      <c r="CN170" s="14">
        <f>(3*CL170*$L$71*CK170^2)/1000+CI170</f>
        <v>4.7914448456462058</v>
      </c>
      <c r="CO170" s="14">
        <f t="shared" si="143"/>
        <v>19.699293872867266</v>
      </c>
      <c r="CP170" s="19">
        <f>1000*CO170/3/CQ166</f>
        <v>28.788533729102269</v>
      </c>
      <c r="CQ170" s="19">
        <f t="shared" si="167"/>
        <v>226.69849206298011</v>
      </c>
      <c r="CR170" s="14">
        <f>($K$71*$L$43+$L$71*$L$44)*100*SQRT(3)*(CK170+CP170)/2*CL170/(CQ170*SQRT(3))</f>
        <v>4.3810619636003641E-2</v>
      </c>
      <c r="CS170" s="19">
        <f>CQ170*(1-CR170/100)</f>
        <v>226.59917404890183</v>
      </c>
      <c r="CT170" t="s">
        <v>47</v>
      </c>
      <c r="CU170" s="14">
        <f>$C$90</f>
        <v>19.099999999999998</v>
      </c>
      <c r="CV170" s="14">
        <f>CU170*$L$45</f>
        <v>4.786911225151246</v>
      </c>
      <c r="CW170" s="14">
        <f>CU170/$L$43</f>
        <v>19.690721649484534</v>
      </c>
      <c r="CX170" s="14">
        <f>CU170</f>
        <v>19.099999999999998</v>
      </c>
      <c r="CY170" s="14">
        <f>CV170</f>
        <v>4.786911225151246</v>
      </c>
      <c r="CZ170" s="14">
        <f t="shared" si="145"/>
        <v>19.690721649484534</v>
      </c>
      <c r="DA170" s="19">
        <f>1000*CZ170/3/DG166</f>
        <v>28.814466229297459</v>
      </c>
      <c r="DB170" s="21">
        <f t="shared" si="159"/>
        <v>2.5000000000000001E-2</v>
      </c>
      <c r="DC170" s="14">
        <f>(3*DB170*$K$71*DA170^2)/1000+CX170</f>
        <v>19.107721543215934</v>
      </c>
      <c r="DD170" s="14">
        <f>(3*DB170*$L$71*DA170^2)/1000+CY170</f>
        <v>4.7914569723670803</v>
      </c>
      <c r="DE170" s="14">
        <f t="shared" si="146"/>
        <v>19.699316802648852</v>
      </c>
      <c r="DF170" s="19">
        <f>1000*DE170/3/DG166</f>
        <v>28.827043967939929</v>
      </c>
      <c r="DG170" s="19">
        <f t="shared" si="168"/>
        <v>226.39217666240441</v>
      </c>
      <c r="DH170" s="14">
        <f>($K$71*$L$43+$L$71*$L$44)*100*SQRT(3)*(DA170+DF170)/2*DB170/(DG170*SQRT(3))</f>
        <v>4.3928555639245741E-2</v>
      </c>
      <c r="DI170" s="19">
        <f>DG170*(1-DH170/100)</f>
        <v>226.29272584911635</v>
      </c>
      <c r="DJ170" t="s">
        <v>47</v>
      </c>
      <c r="DK170" s="14">
        <f>$C$90</f>
        <v>19.099999999999998</v>
      </c>
      <c r="DL170" s="14">
        <f>DK170*$L$45</f>
        <v>4.786911225151246</v>
      </c>
      <c r="DM170" s="14">
        <f>DK170/$L$43</f>
        <v>19.690721649484534</v>
      </c>
      <c r="DN170" s="14">
        <f>DK170</f>
        <v>19.099999999999998</v>
      </c>
      <c r="DO170" s="14">
        <f>DL170</f>
        <v>4.786911225151246</v>
      </c>
      <c r="DP170" s="14">
        <f t="shared" si="148"/>
        <v>19.690721649484534</v>
      </c>
      <c r="DQ170" s="19">
        <f>1000*DP170/3/DW166</f>
        <v>28.840159678888408</v>
      </c>
      <c r="DR170" s="21">
        <f t="shared" si="160"/>
        <v>2.5000000000000001E-2</v>
      </c>
      <c r="DS170" s="14">
        <f>(3*DR170*$K$71*DQ170^2)/1000+DN170</f>
        <v>19.107735319735824</v>
      </c>
      <c r="DT170" s="14">
        <f>(3*DR170*$L$71*DQ170^2)/1000+DO170</f>
        <v>4.791465082737659</v>
      </c>
      <c r="DU170" s="14">
        <f t="shared" si="149"/>
        <v>19.699332138125243</v>
      </c>
      <c r="DV170" s="19">
        <f>1000*DU170/3/DW166</f>
        <v>28.852771094139293</v>
      </c>
      <c r="DW170" s="19">
        <f t="shared" si="169"/>
        <v>226.18799278461606</v>
      </c>
      <c r="DX170" s="14">
        <f>($K$71*$L$43+$L$71*$L$44)*100*SQRT(3)*(DQ170+DV170)/2*DR170/(DW170*SQRT(3))</f>
        <v>4.4007433679836686E-2</v>
      </c>
      <c r="DY170" s="19">
        <f>DW170*(1-DX170/100)</f>
        <v>226.08845325369961</v>
      </c>
      <c r="DZ170" t="s">
        <v>47</v>
      </c>
      <c r="EA170" s="14">
        <f>$C$90</f>
        <v>19.099999999999998</v>
      </c>
      <c r="EB170" s="14">
        <f>EA170*$L$45</f>
        <v>4.786911225151246</v>
      </c>
      <c r="EC170" s="14">
        <f>EA170/$L$43</f>
        <v>19.690721649484534</v>
      </c>
      <c r="ED170" s="14">
        <f>EA170</f>
        <v>19.099999999999998</v>
      </c>
      <c r="EE170" s="14">
        <f>EB170</f>
        <v>4.786911225151246</v>
      </c>
      <c r="EF170" s="14">
        <f t="shared" si="151"/>
        <v>19.690721649484534</v>
      </c>
      <c r="EG170" s="19">
        <f>1000*EF170/3/EM166</f>
        <v>28.853031057095318</v>
      </c>
      <c r="EH170" s="21">
        <f t="shared" si="161"/>
        <v>2.5000000000000001E-2</v>
      </c>
      <c r="EI170" s="14">
        <f>(3*EH170*$K$71*EG170^2)/1000+ED170</f>
        <v>19.107742225830989</v>
      </c>
      <c r="EJ170" s="14">
        <f>(3*EH170*$L$71*EG170^2)/1000+EE170</f>
        <v>4.7914691484227161</v>
      </c>
      <c r="EK170" s="14">
        <f t="shared" si="152"/>
        <v>19.699339825717292</v>
      </c>
      <c r="EL170" s="19">
        <f>1000*EK170/3/EM166</f>
        <v>28.865659365540569</v>
      </c>
      <c r="EM170" s="19">
        <f t="shared" si="170"/>
        <v>226.08584080155109</v>
      </c>
      <c r="EN170" s="14">
        <f>($K$71*$L$43+$L$71*$L$44)*100*SQRT(3)*(EG170+EL170)/2*EH170/(EM170*SQRT(3))</f>
        <v>4.4046975495231677E-2</v>
      </c>
      <c r="EO170" s="19">
        <f>EM170*(1-EN170/100)</f>
        <v>225.98625682665505</v>
      </c>
    </row>
    <row r="171" spans="2:145" hidden="1" outlineLevel="1">
      <c r="B171" s="16" t="s">
        <v>98</v>
      </c>
      <c r="C171" s="17">
        <f>SUM(C166:C170)</f>
        <v>95.499999999999986</v>
      </c>
      <c r="D171" s="17">
        <f>SUM(D166:D170)</f>
        <v>23.934556125756231</v>
      </c>
      <c r="E171" s="17">
        <f>SUM(E166:E170)</f>
        <v>98.453608247422665</v>
      </c>
      <c r="F171" s="17">
        <f>F166</f>
        <v>95.727604432964441</v>
      </c>
      <c r="G171" s="17">
        <f>G166</f>
        <v>24.068549058065944</v>
      </c>
      <c r="H171" s="17">
        <f t="shared" si="127"/>
        <v>98.688251992746842</v>
      </c>
      <c r="I171" s="20">
        <f>I166</f>
        <v>143.01214940999259</v>
      </c>
      <c r="J171" s="17">
        <f>SUM(J166:J170)</f>
        <v>0.125</v>
      </c>
      <c r="K171" s="17">
        <f>K166</f>
        <v>95.917812449337902</v>
      </c>
      <c r="L171" s="17">
        <f>L166</f>
        <v>24.180526358027734</v>
      </c>
      <c r="M171" s="17">
        <f>K171/$L$43</f>
        <v>98.884342731276192</v>
      </c>
      <c r="N171" s="20">
        <f>N166</f>
        <v>143.34621136257232</v>
      </c>
      <c r="O171" s="41">
        <f>O166</f>
        <v>230.02300247424824</v>
      </c>
      <c r="P171" s="17">
        <f>(1-Q171/O171)*100</f>
        <v>0.64347364421107889</v>
      </c>
      <c r="Q171" s="20">
        <f>Q170</f>
        <v>228.54286507770345</v>
      </c>
      <c r="R171" s="16" t="s">
        <v>98</v>
      </c>
      <c r="S171" s="17">
        <f>SUM(S166:S170)</f>
        <v>95.499999999999986</v>
      </c>
      <c r="T171" s="17">
        <f>SUM(T166:T170)</f>
        <v>23.934556125756231</v>
      </c>
      <c r="U171" s="20">
        <f>SUM(U166:U170)</f>
        <v>98.453608247422665</v>
      </c>
      <c r="V171" s="20">
        <f>V166</f>
        <v>95.729226846105007</v>
      </c>
      <c r="W171" s="20">
        <f>W166</f>
        <v>24.069504188382563</v>
      </c>
      <c r="X171" s="20">
        <f t="shared" si="130"/>
        <v>98.689924583613418</v>
      </c>
      <c r="Y171" s="20">
        <f>Y166</f>
        <v>143.52240144159248</v>
      </c>
      <c r="Z171" s="17">
        <f>SUM(Z166:Z170)</f>
        <v>0.125</v>
      </c>
      <c r="AA171" s="17">
        <f>AA166</f>
        <v>95.920794567459737</v>
      </c>
      <c r="AB171" s="17">
        <f>AB166</f>
        <v>24.182281959825264</v>
      </c>
      <c r="AC171" s="17">
        <f>AA171/$L$43</f>
        <v>98.887417079855396</v>
      </c>
      <c r="AD171" s="20">
        <f>AD166</f>
        <v>143.86004656986981</v>
      </c>
      <c r="AE171" s="41">
        <f>AE166</f>
        <v>229.20910741072487</v>
      </c>
      <c r="AF171" s="17">
        <f>(1-AG171/AE171)*100</f>
        <v>0.6480615352447594</v>
      </c>
      <c r="AG171" s="20">
        <f>AG170</f>
        <v>227.72369135031812</v>
      </c>
      <c r="AH171" s="16" t="s">
        <v>98</v>
      </c>
      <c r="AI171" s="17">
        <f>SUM(AI166:AI170)</f>
        <v>95.499999999999986</v>
      </c>
      <c r="AJ171" s="17">
        <f>SUM(AJ166:AJ170)</f>
        <v>23.934556125756231</v>
      </c>
      <c r="AK171" s="17">
        <f>SUM(AK166:AK170)</f>
        <v>98.453608247422665</v>
      </c>
      <c r="AL171" s="17">
        <f>AL166</f>
        <v>95.73065860145077</v>
      </c>
      <c r="AM171" s="17">
        <f>AM166</f>
        <v>24.070347076610322</v>
      </c>
      <c r="AN171" s="17">
        <f t="shared" si="133"/>
        <v>98.691400620052349</v>
      </c>
      <c r="AO171" s="20">
        <f>AO166</f>
        <v>143.97120608930803</v>
      </c>
      <c r="AP171" s="17">
        <f>SUM(AP166:AP170)</f>
        <v>0.125</v>
      </c>
      <c r="AQ171" s="17">
        <f>AQ166</f>
        <v>95.92342628755091</v>
      </c>
      <c r="AR171" s="17">
        <f>AR166</f>
        <v>24.183831278911207</v>
      </c>
      <c r="AS171" s="17">
        <f>AQ171/$L$43</f>
        <v>98.890130193351453</v>
      </c>
      <c r="AT171" s="20">
        <f>AT166</f>
        <v>144.3120239419442</v>
      </c>
      <c r="AU171" s="41">
        <f>AU166</f>
        <v>228.49800618889546</v>
      </c>
      <c r="AV171" s="17">
        <f>(1-AW171/AU171)*100</f>
        <v>0.65211029318683611</v>
      </c>
      <c r="AW171" s="20">
        <f>AW170</f>
        <v>227.00794717081098</v>
      </c>
      <c r="AX171" s="16" t="s">
        <v>98</v>
      </c>
      <c r="AY171" s="17">
        <f>SUM(AY166:AY170)</f>
        <v>95.499999999999986</v>
      </c>
      <c r="AZ171" s="17">
        <f>SUM(AZ166:AZ170)</f>
        <v>23.934556125756231</v>
      </c>
      <c r="BA171" s="17">
        <f>SUM(BA166:BA170)</f>
        <v>98.453608247422665</v>
      </c>
      <c r="BB171" s="17">
        <f>BB166</f>
        <v>95.731069657680337</v>
      </c>
      <c r="BC171" s="17">
        <f>BC166</f>
        <v>24.070589069390632</v>
      </c>
      <c r="BD171" s="17">
        <f t="shared" si="136"/>
        <v>98.691824389361173</v>
      </c>
      <c r="BE171" s="20">
        <f>BE166</f>
        <v>144.09980234562605</v>
      </c>
      <c r="BF171" s="17">
        <f>SUM(BF166:BF170)</f>
        <v>0.125</v>
      </c>
      <c r="BG171" s="17">
        <f>BG166</f>
        <v>95.924181860915581</v>
      </c>
      <c r="BH171" s="17">
        <f>BH166</f>
        <v>24.184276092262998</v>
      </c>
      <c r="BI171" s="17">
        <f>BG171/$L$43</f>
        <v>98.890909134964517</v>
      </c>
      <c r="BJ171" s="20">
        <f>BJ166</f>
        <v>144.44153292189782</v>
      </c>
      <c r="BK171" s="41">
        <f>BK166</f>
        <v>228.29507231071005</v>
      </c>
      <c r="BL171" s="17">
        <f>(1-BM171/BK171)*100</f>
        <v>0.65327269172411606</v>
      </c>
      <c r="BM171" s="20">
        <f>BM170</f>
        <v>226.80368294675236</v>
      </c>
      <c r="BN171" s="16" t="s">
        <v>98</v>
      </c>
      <c r="BO171" s="17">
        <f>SUM(BO166:BO170)</f>
        <v>95.499999999999986</v>
      </c>
      <c r="BP171" s="17">
        <f>SUM(BP166:BP170)</f>
        <v>23.934556125756231</v>
      </c>
      <c r="BQ171" s="17">
        <f>SUM(BQ166:BQ170)</f>
        <v>98.453608247422665</v>
      </c>
      <c r="BR171" s="17">
        <f>BR166</f>
        <v>95.731275717742534</v>
      </c>
      <c r="BS171" s="17">
        <f>BS166</f>
        <v>24.070710378943382</v>
      </c>
      <c r="BT171" s="17">
        <f t="shared" si="139"/>
        <v>98.692036822414991</v>
      </c>
      <c r="BU171" s="20">
        <f>BU166</f>
        <v>144.16422421810586</v>
      </c>
      <c r="BV171" s="17">
        <f>SUM(BV166:BV170)</f>
        <v>0.125</v>
      </c>
      <c r="BW171" s="17">
        <f>BW166</f>
        <v>95.924560626705528</v>
      </c>
      <c r="BX171" s="17">
        <f>BX166</f>
        <v>24.184499075349017</v>
      </c>
      <c r="BY171" s="17">
        <f>BW171/$L$43</f>
        <v>98.891299615160335</v>
      </c>
      <c r="BZ171" s="20">
        <f>BZ166</f>
        <v>144.5064126451316</v>
      </c>
      <c r="CA171" s="41">
        <f>CA166</f>
        <v>228.19354653274664</v>
      </c>
      <c r="CB171" s="17">
        <f>(1-CC171/CA171)*100</f>
        <v>0.65385539562025086</v>
      </c>
      <c r="CC171" s="20">
        <f>CC170</f>
        <v>226.70149071628506</v>
      </c>
      <c r="CD171" s="16" t="s">
        <v>98</v>
      </c>
      <c r="CE171" s="17">
        <f>SUM(CE166:CE170)</f>
        <v>95.499999999999986</v>
      </c>
      <c r="CF171" s="17">
        <f>SUM(CF166:CF170)</f>
        <v>23.934556125756231</v>
      </c>
      <c r="CG171" s="17">
        <f>SUM(CG166:CG170)</f>
        <v>98.453608247422665</v>
      </c>
      <c r="CH171" s="17">
        <f>CH166</f>
        <v>95.731482303953371</v>
      </c>
      <c r="CI171" s="17">
        <f>CI166</f>
        <v>24.070831998244923</v>
      </c>
      <c r="CJ171" s="17">
        <f t="shared" si="142"/>
        <v>98.692249797890071</v>
      </c>
      <c r="CK171" s="20">
        <f>CK166</f>
        <v>144.22878202862213</v>
      </c>
      <c r="CL171" s="17">
        <f>SUM(CL166:CL170)</f>
        <v>0.125</v>
      </c>
      <c r="CM171" s="17">
        <f>CM166</f>
        <v>95.924940360512153</v>
      </c>
      <c r="CN171" s="17">
        <f>CN166</f>
        <v>24.184722628315814</v>
      </c>
      <c r="CO171" s="17">
        <f>CM171/$L$43</f>
        <v>98.891691093311508</v>
      </c>
      <c r="CP171" s="20">
        <f>CP166</f>
        <v>144.57142968167597</v>
      </c>
      <c r="CQ171" s="41">
        <f>CQ166</f>
        <v>228.09189772377201</v>
      </c>
      <c r="CR171" s="17">
        <f>(1-CS171/CQ171)*100</f>
        <v>0.65443958762529952</v>
      </c>
      <c r="CS171" s="20">
        <f>CS170</f>
        <v>226.59917404890183</v>
      </c>
      <c r="CT171" s="16" t="s">
        <v>98</v>
      </c>
      <c r="CU171" s="17">
        <f>SUM(CU166:CU170)</f>
        <v>95.499999999999986</v>
      </c>
      <c r="CV171" s="17">
        <f>SUM(CV166:CV170)</f>
        <v>23.934556125756231</v>
      </c>
      <c r="CW171" s="17">
        <f>SUM(CW166:CW170)</f>
        <v>98.453608247422665</v>
      </c>
      <c r="CX171" s="17">
        <f>CX166</f>
        <v>95.732102701961907</v>
      </c>
      <c r="CY171" s="17">
        <f>CY166</f>
        <v>24.071197232556401</v>
      </c>
      <c r="CZ171" s="17">
        <f t="shared" si="145"/>
        <v>98.692889383465882</v>
      </c>
      <c r="DA171" s="20">
        <f>DA166</f>
        <v>144.42248378876005</v>
      </c>
      <c r="DB171" s="17">
        <f>SUM(DB166:DB170)</f>
        <v>0.125</v>
      </c>
      <c r="DC171" s="17">
        <f>DC166</f>
        <v>95.926080742522458</v>
      </c>
      <c r="DD171" s="17">
        <f>DD166</f>
        <v>24.185393982241237</v>
      </c>
      <c r="DE171" s="17">
        <f>DC171/$L$43</f>
        <v>98.892866744868513</v>
      </c>
      <c r="DF171" s="20">
        <f>DF166</f>
        <v>144.76651178135148</v>
      </c>
      <c r="DG171" s="41">
        <f>DG166</f>
        <v>227.78745338991976</v>
      </c>
      <c r="DH171" s="17">
        <f>(1-DI171/DG171)*100</f>
        <v>0.65619397317936423</v>
      </c>
      <c r="DI171" s="20">
        <f>DI170</f>
        <v>226.29272584911635</v>
      </c>
      <c r="DJ171" s="16" t="s">
        <v>98</v>
      </c>
      <c r="DK171" s="17">
        <f>SUM(DK166:DK170)</f>
        <v>95.499999999999986</v>
      </c>
      <c r="DL171" s="17">
        <f>SUM(DL166:DL170)</f>
        <v>23.934556125756231</v>
      </c>
      <c r="DM171" s="17">
        <f>SUM(DM166:DM170)</f>
        <v>98.453608247422665</v>
      </c>
      <c r="DN171" s="17">
        <f>DN166</f>
        <v>95.7325176287913</v>
      </c>
      <c r="DO171" s="17">
        <f>DO166</f>
        <v>24.071441503996283</v>
      </c>
      <c r="DP171" s="17">
        <f t="shared" si="148"/>
        <v>98.693317143083817</v>
      </c>
      <c r="DQ171" s="20">
        <f>DQ166</f>
        <v>144.5518897841016</v>
      </c>
      <c r="DR171" s="17">
        <f>SUM(DR166:DR170)</f>
        <v>0.125</v>
      </c>
      <c r="DS171" s="17">
        <f>DS166</f>
        <v>95.926843443004742</v>
      </c>
      <c r="DT171" s="17">
        <f>DT166</f>
        <v>24.185842991396132</v>
      </c>
      <c r="DU171" s="17">
        <f>DS171/$L$43</f>
        <v>98.893653034025505</v>
      </c>
      <c r="DV171" s="20">
        <f>DV166</f>
        <v>144.89684199558559</v>
      </c>
      <c r="DW171" s="41">
        <f>DW166</f>
        <v>227.5845195117343</v>
      </c>
      <c r="DX171" s="17">
        <f>(1-DY171/DW171)*100</f>
        <v>0.65736732060879266</v>
      </c>
      <c r="DY171" s="20">
        <f>DY170</f>
        <v>226.08845325369961</v>
      </c>
      <c r="DZ171" s="16" t="s">
        <v>98</v>
      </c>
      <c r="EA171" s="17">
        <f>SUM(EA166:EA170)</f>
        <v>95.499999999999986</v>
      </c>
      <c r="EB171" s="17">
        <f>SUM(EB166:EB170)</f>
        <v>23.934556125756231</v>
      </c>
      <c r="EC171" s="17">
        <f>SUM(EC166:EC170)</f>
        <v>98.453608247422665</v>
      </c>
      <c r="ED171" s="17">
        <f>ED166</f>
        <v>95.732725630470995</v>
      </c>
      <c r="EE171" s="17">
        <f>EE166</f>
        <v>24.071563956598034</v>
      </c>
      <c r="EF171" s="17">
        <f t="shared" si="151"/>
        <v>98.693531577805146</v>
      </c>
      <c r="EG171" s="20">
        <f>EG166</f>
        <v>144.61671758096151</v>
      </c>
      <c r="EH171" s="17">
        <f>SUM(EH166:EH170)</f>
        <v>0.125</v>
      </c>
      <c r="EI171" s="17">
        <f>EI166</f>
        <v>95.927225784007192</v>
      </c>
      <c r="EJ171" s="17">
        <f>EJ166</f>
        <v>24.18606807924434</v>
      </c>
      <c r="EK171" s="17">
        <f>EI171/$L$43</f>
        <v>98.894047200007421</v>
      </c>
      <c r="EL171" s="20">
        <f>EL166</f>
        <v>144.96213341348732</v>
      </c>
      <c r="EM171" s="41">
        <f>EM166</f>
        <v>227.48299373377091</v>
      </c>
      <c r="EN171" s="17">
        <f>(1-EO171/EM171)*100</f>
        <v>0.65795551682756859</v>
      </c>
      <c r="EO171" s="20">
        <f>EO170</f>
        <v>225.98625682665505</v>
      </c>
    </row>
    <row r="172" spans="2:145" hidden="1" outlineLevel="1">
      <c r="C172" s="6"/>
      <c r="D172" s="6"/>
      <c r="E172" s="6"/>
      <c r="S172" s="6"/>
      <c r="T172" s="6"/>
      <c r="U172" s="55"/>
      <c r="V172" s="37"/>
      <c r="W172" s="37"/>
      <c r="X172" s="37"/>
      <c r="AI172" s="6"/>
      <c r="AJ172" s="6"/>
      <c r="AK172" s="6"/>
      <c r="AY172" s="6"/>
      <c r="AZ172" s="6"/>
      <c r="BA172" s="6"/>
      <c r="BO172" s="6"/>
      <c r="BP172" s="6"/>
      <c r="BQ172" s="6"/>
      <c r="CE172" s="6"/>
      <c r="CF172" s="6"/>
      <c r="CG172" s="6"/>
      <c r="CU172" s="6"/>
      <c r="CV172" s="6"/>
      <c r="CW172" s="6"/>
      <c r="DK172" s="6"/>
      <c r="DL172" s="6"/>
      <c r="DM172" s="6"/>
      <c r="EA172" s="6"/>
      <c r="EB172" s="6"/>
      <c r="EC172" s="6"/>
    </row>
    <row r="173" spans="2:145" hidden="1" outlineLevel="1">
      <c r="B173" t="s">
        <v>48</v>
      </c>
      <c r="C173" s="14">
        <f>$C$90</f>
        <v>19.099999999999998</v>
      </c>
      <c r="D173" s="14">
        <f>C173*$L$45</f>
        <v>4.786911225151246</v>
      </c>
      <c r="E173" s="14">
        <f>C173/$L$43</f>
        <v>19.690721649484534</v>
      </c>
      <c r="F173" s="14">
        <f t="shared" ref="F173:G176" si="171">C173+K174</f>
        <v>95.727604432964441</v>
      </c>
      <c r="G173" s="14">
        <f t="shared" si="171"/>
        <v>24.068549058065944</v>
      </c>
      <c r="H173" s="14">
        <f t="shared" ref="H173:H178" si="172">F173/$L$43</f>
        <v>98.688251992746842</v>
      </c>
      <c r="I173" s="19">
        <f>1000*H173/3/O173</f>
        <v>143.01214940999259</v>
      </c>
      <c r="J173" s="21">
        <f>$AA$17/1000</f>
        <v>2.5000000000000001E-2</v>
      </c>
      <c r="K173" s="14">
        <f>(3*J173*$K$71*I173^2)/1000+F173</f>
        <v>95.917812449337902</v>
      </c>
      <c r="L173" s="14">
        <f>(3*J173*$L$71*I173^2)/1000+G173</f>
        <v>24.180526358027734</v>
      </c>
      <c r="M173" s="14">
        <f t="shared" ref="M173:M177" si="173">IF(I173&lt;0,-SQRT(K173^2+L173^2),SQRT(K173^2+L173^2))</f>
        <v>98.918777792781256</v>
      </c>
      <c r="N173" s="19">
        <f>1000*M173/3/O173</f>
        <v>143.34621136257232</v>
      </c>
      <c r="O173" s="40">
        <f>H$149</f>
        <v>230.02300247424824</v>
      </c>
      <c r="P173" s="14">
        <f>($K$71*$L$43+$L$71*$L$44)*100*SQRT(3)*(I173+N173)/2*J173/(O173*SQRT(3))</f>
        <v>0.21478877842280006</v>
      </c>
      <c r="Q173" s="19">
        <f>O173*(1-P173/100)</f>
        <v>229.52893887714237</v>
      </c>
      <c r="R173" t="s">
        <v>48</v>
      </c>
      <c r="S173" s="14">
        <f>$C$90</f>
        <v>19.099999999999998</v>
      </c>
      <c r="T173" s="14">
        <f>S173*$L$45</f>
        <v>4.786911225151246</v>
      </c>
      <c r="U173" s="19">
        <f>S173/$L$43</f>
        <v>19.690721649484534</v>
      </c>
      <c r="V173" s="19">
        <f t="shared" ref="V173:W176" si="174">S173+AA174</f>
        <v>95.729226846105007</v>
      </c>
      <c r="W173" s="19">
        <f t="shared" si="174"/>
        <v>24.069504188382563</v>
      </c>
      <c r="X173" s="19">
        <f t="shared" ref="X173:X178" si="175">V173/$L$43</f>
        <v>98.689924583613418</v>
      </c>
      <c r="Y173" s="19">
        <f>1000*X173/3/AE173</f>
        <v>143.52240144159248</v>
      </c>
      <c r="Z173" s="21">
        <f>$AA$17/1000</f>
        <v>2.5000000000000001E-2</v>
      </c>
      <c r="AA173" s="14">
        <f>(3*Z173*$K$71*Y173^2)/1000+V173</f>
        <v>95.920794567459737</v>
      </c>
      <c r="AB173" s="14">
        <f>(3*Z173*$L$71*Y173^2)/1000+W173</f>
        <v>24.182281959825264</v>
      </c>
      <c r="AC173" s="14">
        <f t="shared" ref="AC173:AC177" si="176">IF(Y173&lt;0,-SQRT(AA173^2+AB173^2),SQRT(AA173^2+AB173^2))</f>
        <v>98.922098599035508</v>
      </c>
      <c r="AD173" s="19">
        <f>1000*AC173/3/AE173</f>
        <v>143.86004656986981</v>
      </c>
      <c r="AE173" s="40">
        <f>X$149</f>
        <v>229.20910741072487</v>
      </c>
      <c r="AF173" s="14">
        <f>($K$71*$L$43+$L$71*$L$44)*100*SQRT(3)*(Y173+AD173)/2*Z173/(AE173*SQRT(3))</f>
        <v>0.21632233311162563</v>
      </c>
      <c r="AG173" s="19">
        <f>AE173*(1-AF173/100)</f>
        <v>228.71327692186964</v>
      </c>
      <c r="AH173" t="s">
        <v>48</v>
      </c>
      <c r="AI173" s="14">
        <f>$C$90</f>
        <v>19.099999999999998</v>
      </c>
      <c r="AJ173" s="14">
        <f>AI173*$L$45</f>
        <v>4.786911225151246</v>
      </c>
      <c r="AK173" s="14">
        <f>AI173/$L$43</f>
        <v>19.690721649484534</v>
      </c>
      <c r="AL173" s="14">
        <f t="shared" ref="AL173:AM176" si="177">AI173+AQ174</f>
        <v>95.73065860145077</v>
      </c>
      <c r="AM173" s="14">
        <f t="shared" si="177"/>
        <v>24.070347076610322</v>
      </c>
      <c r="AN173" s="14">
        <f t="shared" ref="AN173:AN178" si="178">AL173/$L$43</f>
        <v>98.691400620052349</v>
      </c>
      <c r="AO173" s="19">
        <f>1000*AN173/3/AU173</f>
        <v>143.97120608930803</v>
      </c>
      <c r="AP173" s="21">
        <f>$AA$17/1000</f>
        <v>2.5000000000000001E-2</v>
      </c>
      <c r="AQ173" s="14">
        <f>(3*AP173*$K$71*AO173^2)/1000+AL173</f>
        <v>95.92342628755091</v>
      </c>
      <c r="AR173" s="14">
        <f>(3*AP173*$L$71*AO173^2)/1000+AM173</f>
        <v>24.183831278911207</v>
      </c>
      <c r="AS173" s="14">
        <f t="shared" ref="AS173:AS177" si="179">IF(AO173&lt;0,-SQRT(AQ173^2+AR173^2),SQRT(AQ173^2+AR173^2))</f>
        <v>98.925029219455169</v>
      </c>
      <c r="AT173" s="19">
        <f>1000*AS173/3/AU173</f>
        <v>144.3120239419442</v>
      </c>
      <c r="AU173" s="40">
        <f>AN$149</f>
        <v>228.49800618889546</v>
      </c>
      <c r="AV173" s="14">
        <f>($K$71*$L$43+$L$71*$L$44)*100*SQRT(3)*(AO173+AT173)/2*AP173/(AU173*SQRT(3))</f>
        <v>0.21767570155545349</v>
      </c>
      <c r="AW173" s="19">
        <f>AU173*(1-AV173/100)</f>
        <v>228.00062155088355</v>
      </c>
      <c r="AX173" t="s">
        <v>48</v>
      </c>
      <c r="AY173" s="14">
        <f>$C$90</f>
        <v>19.099999999999998</v>
      </c>
      <c r="AZ173" s="14">
        <f>AY173*$L$45</f>
        <v>4.786911225151246</v>
      </c>
      <c r="BA173" s="14">
        <f>AY173/$L$43</f>
        <v>19.690721649484534</v>
      </c>
      <c r="BB173" s="14">
        <f t="shared" ref="BB173:BC176" si="180">AY173+BG174</f>
        <v>95.731069657680337</v>
      </c>
      <c r="BC173" s="14">
        <f t="shared" si="180"/>
        <v>24.070589069390632</v>
      </c>
      <c r="BD173" s="14">
        <f t="shared" ref="BD173:BD178" si="181">BB173/$L$43</f>
        <v>98.691824389361173</v>
      </c>
      <c r="BE173" s="19">
        <f>1000*BD173/3/BK173</f>
        <v>144.09980234562605</v>
      </c>
      <c r="BF173" s="21">
        <f>$AA$17/1000</f>
        <v>2.5000000000000001E-2</v>
      </c>
      <c r="BG173" s="14">
        <f>(3*BF173*$K$71*BE173^2)/1000+BB173</f>
        <v>95.924181860915581</v>
      </c>
      <c r="BH173" s="14">
        <f>(3*BF173*$L$71*BE173^2)/1000+BC173</f>
        <v>24.184276092262998</v>
      </c>
      <c r="BI173" s="14">
        <f t="shared" ref="BI173:BI177" si="182">IF(BE173&lt;0,-SQRT(BG173^2+BH173^2),SQRT(BG173^2+BH173^2))</f>
        <v>98.925870609223395</v>
      </c>
      <c r="BJ173" s="19">
        <f>1000*BI173/3/BK173</f>
        <v>144.44153292189782</v>
      </c>
      <c r="BK173" s="40">
        <f>BD$149</f>
        <v>228.29507231071005</v>
      </c>
      <c r="BL173" s="14">
        <f>($K$71*$L$43+$L$71*$L$44)*100*SQRT(3)*(BE173+BJ173)/2*BF173/(BK173*SQRT(3))</f>
        <v>0.21806425803039312</v>
      </c>
      <c r="BM173" s="19">
        <f>BK173*(1-BL173/100)</f>
        <v>227.79724235515576</v>
      </c>
      <c r="BN173" t="s">
        <v>48</v>
      </c>
      <c r="BO173" s="14">
        <f>$C$90</f>
        <v>19.099999999999998</v>
      </c>
      <c r="BP173" s="14">
        <f>BO173*$L$45</f>
        <v>4.786911225151246</v>
      </c>
      <c r="BQ173" s="14">
        <f>BO173/$L$43</f>
        <v>19.690721649484534</v>
      </c>
      <c r="BR173" s="14">
        <f t="shared" ref="BR173:BS176" si="183">BO173+BW174</f>
        <v>95.731275717742534</v>
      </c>
      <c r="BS173" s="14">
        <f t="shared" si="183"/>
        <v>24.070710378943382</v>
      </c>
      <c r="BT173" s="14">
        <f t="shared" ref="BT173:BT178" si="184">BR173/$L$43</f>
        <v>98.692036822414991</v>
      </c>
      <c r="BU173" s="19">
        <f>1000*BT173/3/CA173</f>
        <v>144.16422421810586</v>
      </c>
      <c r="BV173" s="21">
        <f>$AA$17/1000</f>
        <v>2.5000000000000001E-2</v>
      </c>
      <c r="BW173" s="14">
        <f>(3*BV173*$K$71*BU173^2)/1000+BR173</f>
        <v>95.924560626705528</v>
      </c>
      <c r="BX173" s="14">
        <f>(3*BV173*$L$71*BU173^2)/1000+BS173</f>
        <v>24.184499075349017</v>
      </c>
      <c r="BY173" s="14">
        <f t="shared" ref="BY173:BY177" si="185">IF(BU173&lt;0,-SQRT(BW173^2+BX173^2),SQRT(BW173^2+BX173^2))</f>
        <v>98.926292394651384</v>
      </c>
      <c r="BZ173" s="19">
        <f>1000*BY173/3/CA173</f>
        <v>144.5064126451316</v>
      </c>
      <c r="CA173" s="40">
        <f>BT$149</f>
        <v>228.19354653274664</v>
      </c>
      <c r="CB173" s="14">
        <f>($K$71*$L$43+$L$71*$L$44)*100*SQRT(3)*(BU173+BZ173)/2*BV173/(CA173*SQRT(3))</f>
        <v>0.21825903995199769</v>
      </c>
      <c r="CC173" s="19">
        <f>CA173*(1-CB173/100)</f>
        <v>227.69549348885187</v>
      </c>
      <c r="CD173" t="s">
        <v>48</v>
      </c>
      <c r="CE173" s="14">
        <f>$C$90</f>
        <v>19.099999999999998</v>
      </c>
      <c r="CF173" s="14">
        <f>CE173*$L$45</f>
        <v>4.786911225151246</v>
      </c>
      <c r="CG173" s="14">
        <f>CE173/$L$43</f>
        <v>19.690721649484534</v>
      </c>
      <c r="CH173" s="14">
        <f t="shared" ref="CH173:CI176" si="186">CE173+CM174</f>
        <v>95.731482303953371</v>
      </c>
      <c r="CI173" s="14">
        <f t="shared" si="186"/>
        <v>24.070831998244923</v>
      </c>
      <c r="CJ173" s="14">
        <f t="shared" ref="CJ173:CJ178" si="187">CH173/$L$43</f>
        <v>98.692249797890071</v>
      </c>
      <c r="CK173" s="19">
        <f>1000*CJ173/3/CQ173</f>
        <v>144.22878202862213</v>
      </c>
      <c r="CL173" s="21">
        <f>$AA$17/1000</f>
        <v>2.5000000000000001E-2</v>
      </c>
      <c r="CM173" s="14">
        <f>(3*CL173*$K$71*CK173^2)/1000+CH173</f>
        <v>95.924940360512153</v>
      </c>
      <c r="CN173" s="14">
        <f>(3*CL173*$L$71*CK173^2)/1000+CI173</f>
        <v>24.184722628315814</v>
      </c>
      <c r="CO173" s="14">
        <f t="shared" ref="CO173:CO177" si="188">IF(CK173&lt;0,-SQRT(CM173^2+CN173^2),SQRT(CM173^2+CN173^2))</f>
        <v>98.926715258196992</v>
      </c>
      <c r="CP173" s="19">
        <f>1000*CO173/3/CQ173</f>
        <v>144.57142968167597</v>
      </c>
      <c r="CQ173" s="40">
        <f>CJ$149</f>
        <v>228.09189772377201</v>
      </c>
      <c r="CR173" s="14">
        <f>($K$71*$L$43+$L$71*$L$44)*100*SQRT(3)*(CK173+CP173)/2*CL173/(CQ173*SQRT(3))</f>
        <v>0.21845431979716315</v>
      </c>
      <c r="CS173" s="19">
        <f>CQ173*(1-CR173/100)</f>
        <v>227.59362112008708</v>
      </c>
      <c r="CT173" t="s">
        <v>48</v>
      </c>
      <c r="CU173" s="14">
        <f>$C$90</f>
        <v>19.099999999999998</v>
      </c>
      <c r="CV173" s="14">
        <f>CU173*$L$45</f>
        <v>4.786911225151246</v>
      </c>
      <c r="CW173" s="14">
        <f>CU173/$L$43</f>
        <v>19.690721649484534</v>
      </c>
      <c r="CX173" s="14">
        <f t="shared" ref="CX173:CY176" si="189">CU173+DC174</f>
        <v>95.732102701961907</v>
      </c>
      <c r="CY173" s="14">
        <f t="shared" si="189"/>
        <v>24.071197232556401</v>
      </c>
      <c r="CZ173" s="14">
        <f t="shared" ref="CZ173:CZ178" si="190">CX173/$L$43</f>
        <v>98.692889383465882</v>
      </c>
      <c r="DA173" s="19">
        <f>1000*CZ173/3/DG173</f>
        <v>144.42248378876005</v>
      </c>
      <c r="DB173" s="21">
        <f>$AA$17/1000</f>
        <v>2.5000000000000001E-2</v>
      </c>
      <c r="DC173" s="14">
        <f>(3*DB173*$K$71*DA173^2)/1000+CX173</f>
        <v>95.926080742522458</v>
      </c>
      <c r="DD173" s="14">
        <f>(3*DB173*$L$71*DA173^2)/1000+CY173</f>
        <v>24.185393982241237</v>
      </c>
      <c r="DE173" s="14">
        <f t="shared" ref="DE173:DE177" si="191">IF(DA173&lt;0,-SQRT(DC173^2+DD173^2),SQRT(DC173^2+DD173^2))</f>
        <v>98.92798516444762</v>
      </c>
      <c r="DF173" s="19">
        <f>1000*DE173/3/DG173</f>
        <v>144.76651178135148</v>
      </c>
      <c r="DG173" s="40">
        <f>CZ$149</f>
        <v>227.78745338991976</v>
      </c>
      <c r="DH173" s="14">
        <f>($K$71*$L$43+$L$71*$L$44)*100*SQRT(3)*(DA173+DF173)/2*DB173/(DG173*SQRT(3))</f>
        <v>0.21904076716007193</v>
      </c>
      <c r="DI173" s="19">
        <f>DG173*(1-DH173/100)</f>
        <v>227.28850600452009</v>
      </c>
      <c r="DJ173" t="s">
        <v>48</v>
      </c>
      <c r="DK173" s="14">
        <f>$C$90</f>
        <v>19.099999999999998</v>
      </c>
      <c r="DL173" s="14">
        <f>DK173*$L$45</f>
        <v>4.786911225151246</v>
      </c>
      <c r="DM173" s="14">
        <f>DK173/$L$43</f>
        <v>19.690721649484534</v>
      </c>
      <c r="DN173" s="14">
        <f t="shared" ref="DN173:DO176" si="192">DK173+DS174</f>
        <v>95.7325176287913</v>
      </c>
      <c r="DO173" s="14">
        <f t="shared" si="192"/>
        <v>24.071441503996283</v>
      </c>
      <c r="DP173" s="14">
        <f t="shared" ref="DP173:DP178" si="193">DN173/$L$43</f>
        <v>98.693317143083817</v>
      </c>
      <c r="DQ173" s="19">
        <f>1000*DP173/3/DW173</f>
        <v>144.5518897841016</v>
      </c>
      <c r="DR173" s="21">
        <f>$AA$17/1000</f>
        <v>2.5000000000000001E-2</v>
      </c>
      <c r="DS173" s="14">
        <f>(3*DR173*$K$71*DQ173^2)/1000+DN173</f>
        <v>95.926843443004742</v>
      </c>
      <c r="DT173" s="14">
        <f>(3*DR173*$L$71*DQ173^2)/1000+DO173</f>
        <v>24.185842991396132</v>
      </c>
      <c r="DU173" s="14">
        <f t="shared" ref="DU173:DU177" si="194">IF(DQ173&lt;0,-SQRT(DS173^2+DT173^2),SQRT(DS173^2+DT173^2))</f>
        <v>98.928834492999101</v>
      </c>
      <c r="DV173" s="19">
        <f>1000*DU173/3/DW173</f>
        <v>144.89684199558559</v>
      </c>
      <c r="DW173" s="40">
        <f>DP$149</f>
        <v>227.5845195117343</v>
      </c>
      <c r="DX173" s="14">
        <f>($K$71*$L$43+$L$71*$L$44)*100*SQRT(3)*(DQ173+DV173)/2*DR173/(DW173*SQRT(3))</f>
        <v>0.21943299042743891</v>
      </c>
      <c r="DY173" s="19">
        <f>DW173*(1-DX173/100)</f>
        <v>227.08512399481978</v>
      </c>
      <c r="DZ173" t="s">
        <v>48</v>
      </c>
      <c r="EA173" s="14">
        <f>$C$90</f>
        <v>19.099999999999998</v>
      </c>
      <c r="EB173" s="14">
        <f>EA173*$L$45</f>
        <v>4.786911225151246</v>
      </c>
      <c r="EC173" s="14">
        <f>EA173/$L$43</f>
        <v>19.690721649484534</v>
      </c>
      <c r="ED173" s="14">
        <f t="shared" ref="ED173:EE176" si="195">EA173+EI174</f>
        <v>95.732725630470995</v>
      </c>
      <c r="EE173" s="14">
        <f t="shared" si="195"/>
        <v>24.071563956598034</v>
      </c>
      <c r="EF173" s="14">
        <f t="shared" ref="EF173:EF178" si="196">ED173/$L$43</f>
        <v>98.693531577805146</v>
      </c>
      <c r="EG173" s="19">
        <f>1000*EF173/3/EM173</f>
        <v>144.61671758096151</v>
      </c>
      <c r="EH173" s="21">
        <f>$AA$17/1000</f>
        <v>2.5000000000000001E-2</v>
      </c>
      <c r="EI173" s="14">
        <f>(3*EH173*$K$71*EG173^2)/1000+ED173</f>
        <v>95.927225784007192</v>
      </c>
      <c r="EJ173" s="14">
        <f>(3*EH173*$L$71*EG173^2)/1000+EE173</f>
        <v>24.18606807924434</v>
      </c>
      <c r="EK173" s="14">
        <f t="shared" ref="EK173:EK177" si="197">IF(EG173&lt;0,-SQRT(EI173^2+EJ173^2),SQRT(EI173^2+EJ173^2))</f>
        <v>98.929260260803204</v>
      </c>
      <c r="EL173" s="19">
        <f>1000*EK173/3/EM173</f>
        <v>144.96213341348732</v>
      </c>
      <c r="EM173" s="40">
        <f>EF$149</f>
        <v>227.48299373377091</v>
      </c>
      <c r="EN173" s="14">
        <f>($K$71*$L$43+$L$71*$L$44)*100*SQRT(3)*(EG173+EL173)/2*EH173/(EM173*SQRT(3))</f>
        <v>0.2196296117436545</v>
      </c>
      <c r="EO173" s="19">
        <f>EM173*(1-EN173/100)</f>
        <v>226.98337371785058</v>
      </c>
    </row>
    <row r="174" spans="2:145" hidden="1" outlineLevel="1">
      <c r="B174" t="s">
        <v>49</v>
      </c>
      <c r="C174" s="14">
        <f>$C$90</f>
        <v>19.099999999999998</v>
      </c>
      <c r="D174" s="14">
        <f>C174*$L$45</f>
        <v>4.786911225151246</v>
      </c>
      <c r="E174" s="14">
        <f>C174/$L$43</f>
        <v>19.690721649484534</v>
      </c>
      <c r="F174" s="14">
        <f t="shared" si="171"/>
        <v>76.506112705713278</v>
      </c>
      <c r="G174" s="14">
        <f t="shared" si="171"/>
        <v>19.210114477355543</v>
      </c>
      <c r="H174" s="14">
        <f t="shared" si="172"/>
        <v>78.872281139910598</v>
      </c>
      <c r="I174" s="19">
        <f>1000*H174/3/O173</f>
        <v>114.29622297410681</v>
      </c>
      <c r="J174" s="21">
        <f t="shared" ref="J174:J177" si="198">$AA$17/1000</f>
        <v>2.5000000000000001E-2</v>
      </c>
      <c r="K174" s="14">
        <f>(3*J174*$K$71*I174^2)/1000+F174</f>
        <v>76.627604432964446</v>
      </c>
      <c r="L174" s="14">
        <f>(3*J174*$L$71*I174^2)/1000+G174</f>
        <v>19.281637832914697</v>
      </c>
      <c r="M174" s="14">
        <f t="shared" si="173"/>
        <v>79.016272492788218</v>
      </c>
      <c r="N174" s="19">
        <f>1000*M174/3/O173</f>
        <v>114.50488522574943</v>
      </c>
      <c r="O174" s="19">
        <f>Q173</f>
        <v>229.52893887714237</v>
      </c>
      <c r="P174" s="14">
        <f>($K$71*$L$43+$L$71*$L$44)*100*SQRT(3)*(I174+N174)/2*J174/(O174*SQRT(3))</f>
        <v>0.17198622458193971</v>
      </c>
      <c r="Q174" s="19">
        <f>O174*(1-P174/100)</f>
        <v>229.13418072084457</v>
      </c>
      <c r="R174" t="s">
        <v>49</v>
      </c>
      <c r="S174" s="14">
        <f>$C$90</f>
        <v>19.099999999999998</v>
      </c>
      <c r="T174" s="14">
        <f>S174*$L$45</f>
        <v>4.786911225151246</v>
      </c>
      <c r="U174" s="19">
        <f>S174/$L$43</f>
        <v>19.690721649484534</v>
      </c>
      <c r="V174" s="19">
        <f t="shared" si="174"/>
        <v>76.506868363755814</v>
      </c>
      <c r="W174" s="19">
        <f t="shared" si="174"/>
        <v>19.210559340558003</v>
      </c>
      <c r="X174" s="19">
        <f t="shared" si="175"/>
        <v>78.87306016882043</v>
      </c>
      <c r="Y174" s="19">
        <f>1000*X174/3/AE173</f>
        <v>114.70320858220532</v>
      </c>
      <c r="Z174" s="21">
        <f t="shared" ref="Z174:Z177" si="199">$AA$17/1000</f>
        <v>2.5000000000000001E-2</v>
      </c>
      <c r="AA174" s="14">
        <f>(3*Z174*$K$71*Y174^2)/1000+V174</f>
        <v>76.629226846105013</v>
      </c>
      <c r="AB174" s="14">
        <f>(3*Z174*$L$71*Y174^2)/1000+W174</f>
        <v>19.282592963231316</v>
      </c>
      <c r="AC174" s="14">
        <f t="shared" si="176"/>
        <v>79.018078933984967</v>
      </c>
      <c r="AD174" s="19">
        <f>1000*AC174/3/AE173</f>
        <v>114.91410591056304</v>
      </c>
      <c r="AE174" s="19">
        <f>AG173</f>
        <v>228.71327692186964</v>
      </c>
      <c r="AF174" s="14">
        <f>($K$71*$L$43+$L$71*$L$44)*100*SQRT(3)*(Y174+AD174)/2*Z174/(AE174*SQRT(3))</f>
        <v>0.17321529798084664</v>
      </c>
      <c r="AG174" s="19">
        <f>AE174*(1-AF174/100)</f>
        <v>228.31711053772767</v>
      </c>
      <c r="AH174" t="s">
        <v>49</v>
      </c>
      <c r="AI174" s="14">
        <f>$C$90</f>
        <v>19.099999999999998</v>
      </c>
      <c r="AJ174" s="14">
        <f>AI174*$L$45</f>
        <v>4.786911225151246</v>
      </c>
      <c r="AK174" s="14">
        <f>AI174/$L$43</f>
        <v>19.690721649484534</v>
      </c>
      <c r="AL174" s="14">
        <f t="shared" si="177"/>
        <v>76.507535212043081</v>
      </c>
      <c r="AM174" s="14">
        <f t="shared" si="177"/>
        <v>19.210951920598092</v>
      </c>
      <c r="AN174" s="14">
        <f t="shared" si="178"/>
        <v>78.873747641281525</v>
      </c>
      <c r="AO174" s="19">
        <f>1000*AN174/3/AU173</f>
        <v>115.06117559741847</v>
      </c>
      <c r="AP174" s="21">
        <f t="shared" ref="AP174:AP177" si="200">$AA$17/1000</f>
        <v>2.5000000000000001E-2</v>
      </c>
      <c r="AQ174" s="14">
        <f>(3*AP174*$K$71*AO174^2)/1000+AL174</f>
        <v>76.630658601450776</v>
      </c>
      <c r="AR174" s="14">
        <f>(3*AP174*$L$71*AO174^2)/1000+AM174</f>
        <v>19.283435851459075</v>
      </c>
      <c r="AS174" s="14">
        <f t="shared" si="179"/>
        <v>79.019673094296195</v>
      </c>
      <c r="AT174" s="19">
        <f>1000*AS174/3/AU173</f>
        <v>115.27405193048958</v>
      </c>
      <c r="AU174" s="19">
        <f>AW173</f>
        <v>228.00062155088355</v>
      </c>
      <c r="AV174" s="14">
        <f>($K$71*$L$43+$L$71*$L$44)*100*SQRT(3)*(AO174+AT174)/2*AP174/(AU174*SQRT(3))</f>
        <v>0.17429997368363093</v>
      </c>
      <c r="AW174" s="19">
        <f>AU174*(1-AV174/100)</f>
        <v>227.60321652752185</v>
      </c>
      <c r="AX174" t="s">
        <v>49</v>
      </c>
      <c r="AY174" s="14">
        <f>$C$90</f>
        <v>19.099999999999998</v>
      </c>
      <c r="AZ174" s="14">
        <f>AY174*$L$45</f>
        <v>4.786911225151246</v>
      </c>
      <c r="BA174" s="14">
        <f>AY174/$L$43</f>
        <v>19.690721649484534</v>
      </c>
      <c r="BB174" s="14">
        <f t="shared" si="180"/>
        <v>76.507726662349569</v>
      </c>
      <c r="BC174" s="14">
        <f t="shared" si="180"/>
        <v>19.211064629246266</v>
      </c>
      <c r="BD174" s="14">
        <f t="shared" si="181"/>
        <v>78.873945012731511</v>
      </c>
      <c r="BE174" s="19">
        <f>1000*BD174/3/BK173</f>
        <v>115.16374286196289</v>
      </c>
      <c r="BF174" s="21">
        <f t="shared" ref="BF174:BF177" si="201">$AA$17/1000</f>
        <v>2.5000000000000001E-2</v>
      </c>
      <c r="BG174" s="14">
        <f>(3*BF174*$K$71*BE174^2)/1000+BB174</f>
        <v>76.631069657680342</v>
      </c>
      <c r="BH174" s="14">
        <f>(3*BF174*$L$71*BE174^2)/1000+BC174</f>
        <v>19.283677844239385</v>
      </c>
      <c r="BI174" s="14">
        <f t="shared" si="182"/>
        <v>79.020130777420675</v>
      </c>
      <c r="BJ174" s="19">
        <f>1000*BI174/3/BK173</f>
        <v>115.37718850376547</v>
      </c>
      <c r="BK174" s="19">
        <f>BM173</f>
        <v>227.79724235515576</v>
      </c>
      <c r="BL174" s="14">
        <f>($K$71*$L$43+$L$71*$L$44)*100*SQRT(3)*(BE174+BJ174)/2*BF174/(BK174*SQRT(3))</f>
        <v>0.17461138989980618</v>
      </c>
      <c r="BM174" s="19">
        <f>BK174*(1-BL174/100)</f>
        <v>227.39948242412601</v>
      </c>
      <c r="BN174" t="s">
        <v>49</v>
      </c>
      <c r="BO174" s="14">
        <f>$C$90</f>
        <v>19.099999999999998</v>
      </c>
      <c r="BP174" s="14">
        <f>BO174*$L$45</f>
        <v>4.786911225151246</v>
      </c>
      <c r="BQ174" s="14">
        <f>BO174/$L$43</f>
        <v>19.690721649484534</v>
      </c>
      <c r="BR174" s="14">
        <f t="shared" si="183"/>
        <v>76.507822635007187</v>
      </c>
      <c r="BS174" s="14">
        <f t="shared" si="183"/>
        <v>19.211121129278581</v>
      </c>
      <c r="BT174" s="14">
        <f t="shared" si="184"/>
        <v>78.874043953615654</v>
      </c>
      <c r="BU174" s="19">
        <f>1000*BT174/3/CA173</f>
        <v>115.21512498499006</v>
      </c>
      <c r="BV174" s="21">
        <f t="shared" ref="BV174:BV177" si="202">$AA$17/1000</f>
        <v>2.5000000000000001E-2</v>
      </c>
      <c r="BW174" s="14">
        <f>(3*BV174*$K$71*BU174^2)/1000+BR174</f>
        <v>76.63127571774254</v>
      </c>
      <c r="BX174" s="14">
        <f>(3*BV174*$L$71*BU174^2)/1000+BS174</f>
        <v>19.283799153792135</v>
      </c>
      <c r="BY174" s="14">
        <f t="shared" si="185"/>
        <v>79.020360211356106</v>
      </c>
      <c r="BZ174" s="19">
        <f>1000*BY174/3/CA173</f>
        <v>115.42885620856998</v>
      </c>
      <c r="CA174" s="19">
        <f>CC173</f>
        <v>227.69549348885187</v>
      </c>
      <c r="CB174" s="14">
        <f>($K$71*$L$43+$L$71*$L$44)*100*SQRT(3)*(BU174+BZ174)/2*BV174/(CA174*SQRT(3))</f>
        <v>0.17476750208151218</v>
      </c>
      <c r="CC174" s="19">
        <f>CA174*(1-CB174/100)</f>
        <v>227.29755576252924</v>
      </c>
      <c r="CD174" t="s">
        <v>49</v>
      </c>
      <c r="CE174" s="14">
        <f>$C$90</f>
        <v>19.099999999999998</v>
      </c>
      <c r="CF174" s="14">
        <f>CE174*$L$45</f>
        <v>4.786911225151246</v>
      </c>
      <c r="CG174" s="14">
        <f>CE174/$L$43</f>
        <v>19.690721649484534</v>
      </c>
      <c r="CH174" s="14">
        <f t="shared" si="186"/>
        <v>76.507918852550574</v>
      </c>
      <c r="CI174" s="14">
        <f t="shared" si="186"/>
        <v>19.211177773477512</v>
      </c>
      <c r="CJ174" s="14">
        <f t="shared" si="187"/>
        <v>78.874143146959355</v>
      </c>
      <c r="CK174" s="19">
        <f>1000*CJ174/3/CQ173</f>
        <v>115.26661539212725</v>
      </c>
      <c r="CL174" s="21">
        <f t="shared" ref="CL174:CL177" si="203">$AA$17/1000</f>
        <v>2.5000000000000001E-2</v>
      </c>
      <c r="CM174" s="14">
        <f>(3*CL174*$K$71*CK174^2)/1000+CH174</f>
        <v>76.631482303953376</v>
      </c>
      <c r="CN174" s="14">
        <f>(3*CL174*$L$71*CK174^2)/1000+CI174</f>
        <v>19.283920773093676</v>
      </c>
      <c r="CO174" s="14">
        <f t="shared" si="188"/>
        <v>79.02059023118008</v>
      </c>
      <c r="CP174" s="19">
        <f>1000*CO174/3/CQ173</f>
        <v>115.48063305442648</v>
      </c>
      <c r="CQ174" s="19">
        <f>CS173</f>
        <v>227.59362112008708</v>
      </c>
      <c r="CR174" s="14">
        <f>($K$71*$L$43+$L$71*$L$44)*100*SQRT(3)*(CK174+CP174)/2*CL174/(CQ174*SQRT(3))</f>
        <v>0.17492401359364412</v>
      </c>
      <c r="CS174" s="19">
        <f>CQ174*(1-CR174/100)</f>
        <v>227.19550522334072</v>
      </c>
      <c r="CT174" t="s">
        <v>49</v>
      </c>
      <c r="CU174" s="14">
        <f>$C$90</f>
        <v>19.099999999999998</v>
      </c>
      <c r="CV174" s="14">
        <f>CU174*$L$45</f>
        <v>4.786911225151246</v>
      </c>
      <c r="CW174" s="14">
        <f>CU174/$L$43</f>
        <v>19.690721649484534</v>
      </c>
      <c r="CX174" s="14">
        <f t="shared" si="189"/>
        <v>76.508207801956502</v>
      </c>
      <c r="CY174" s="14">
        <f t="shared" si="189"/>
        <v>19.211347880789063</v>
      </c>
      <c r="CZ174" s="14">
        <f t="shared" si="190"/>
        <v>78.874441032944844</v>
      </c>
      <c r="DA174" s="19">
        <f>1000*CZ174/3/DG173</f>
        <v>115.42110837557841</v>
      </c>
      <c r="DB174" s="21">
        <f t="shared" ref="DB174:DB177" si="204">$AA$17/1000</f>
        <v>2.5000000000000001E-2</v>
      </c>
      <c r="DC174" s="14">
        <f>(3*DB174*$K$71*DA174^2)/1000+CX174</f>
        <v>76.632102701961912</v>
      </c>
      <c r="DD174" s="14">
        <f>(3*DB174*$L$71*DA174^2)/1000+CY174</f>
        <v>19.284286007405154</v>
      </c>
      <c r="DE174" s="14">
        <f t="shared" si="191"/>
        <v>79.021281002900992</v>
      </c>
      <c r="DF174" s="19">
        <f>1000*DE174/3/DG173</f>
        <v>115.63598700881141</v>
      </c>
      <c r="DG174" s="19">
        <f>DI173</f>
        <v>227.28850600452009</v>
      </c>
      <c r="DH174" s="14">
        <f>($K$71*$L$43+$L$71*$L$44)*100*SQRT(3)*(DA174+DF174)/2*DB174/(DG174*SQRT(3))</f>
        <v>0.17539403684505206</v>
      </c>
      <c r="DI174" s="19">
        <f>DG174*(1-DH174/100)</f>
        <v>226.88985551855393</v>
      </c>
      <c r="DJ174" t="s">
        <v>49</v>
      </c>
      <c r="DK174" s="14">
        <f>$C$90</f>
        <v>19.099999999999998</v>
      </c>
      <c r="DL174" s="14">
        <f>DK174*$L$45</f>
        <v>4.786911225151246</v>
      </c>
      <c r="DM174" s="14">
        <f>DK174/$L$43</f>
        <v>19.690721649484534</v>
      </c>
      <c r="DN174" s="14">
        <f t="shared" si="192"/>
        <v>76.508401052632095</v>
      </c>
      <c r="DO174" s="14">
        <f t="shared" si="192"/>
        <v>19.211461649331952</v>
      </c>
      <c r="DP174" s="14">
        <f t="shared" si="193"/>
        <v>78.87464026044546</v>
      </c>
      <c r="DQ174" s="19">
        <f>1000*DP174/3/DW173</f>
        <v>115.52431953582952</v>
      </c>
      <c r="DR174" s="21">
        <f t="shared" ref="DR174:DR177" si="205">$AA$17/1000</f>
        <v>2.5000000000000001E-2</v>
      </c>
      <c r="DS174" s="14">
        <f>(3*DR174*$K$71*DQ174^2)/1000+DN174</f>
        <v>76.632517628791305</v>
      </c>
      <c r="DT174" s="14">
        <f>(3*DR174*$L$71*DQ174^2)/1000+DO174</f>
        <v>19.284530278845036</v>
      </c>
      <c r="DU174" s="14">
        <f t="shared" si="194"/>
        <v>79.021742996486111</v>
      </c>
      <c r="DV174" s="19">
        <f>1000*DU174/3/DW173</f>
        <v>115.73977463555283</v>
      </c>
      <c r="DW174" s="19">
        <f>DY173</f>
        <v>227.08512399481978</v>
      </c>
      <c r="DX174" s="14">
        <f>($K$71*$L$43+$L$71*$L$44)*100*SQRT(3)*(DQ174+DV174)/2*DR174/(DW174*SQRT(3))</f>
        <v>0.17570839552754944</v>
      </c>
      <c r="DY174" s="19">
        <f>DW174*(1-DX174/100)</f>
        <v>226.68611636696673</v>
      </c>
      <c r="DZ174" t="s">
        <v>49</v>
      </c>
      <c r="EA174" s="14">
        <f>$C$90</f>
        <v>19.099999999999998</v>
      </c>
      <c r="EB174" s="14">
        <f>EA174*$L$45</f>
        <v>4.786911225151246</v>
      </c>
      <c r="EC174" s="14">
        <f>EA174/$L$43</f>
        <v>19.690721649484534</v>
      </c>
      <c r="ED174" s="14">
        <f t="shared" si="195"/>
        <v>76.508497928408886</v>
      </c>
      <c r="EE174" s="14">
        <f t="shared" si="195"/>
        <v>19.211518681039248</v>
      </c>
      <c r="EF174" s="14">
        <f t="shared" si="196"/>
        <v>78.874740132380296</v>
      </c>
      <c r="EG174" s="19">
        <f>1000*EF174/3/EM173</f>
        <v>115.57602444293688</v>
      </c>
      <c r="EH174" s="21">
        <f t="shared" ref="EH174:EH177" si="206">$AA$17/1000</f>
        <v>2.5000000000000001E-2</v>
      </c>
      <c r="EI174" s="14">
        <f>(3*EH174*$K$71*EG174^2)/1000+ED174</f>
        <v>76.632725630471</v>
      </c>
      <c r="EJ174" s="14">
        <f>(3*EH174*$L$71*EG174^2)/1000+EE174</f>
        <v>19.284652731446787</v>
      </c>
      <c r="EK174" s="14">
        <f t="shared" si="197"/>
        <v>79.021974592688736</v>
      </c>
      <c r="EL174" s="19">
        <f>1000*EK174/3/EM173</f>
        <v>115.79176871740157</v>
      </c>
      <c r="EM174" s="19">
        <f>EO173</f>
        <v>226.98337371785058</v>
      </c>
      <c r="EN174" s="14">
        <f>($K$71*$L$43+$L$71*$L$44)*100*SQRT(3)*(EG174+EL174)/2*EH174/(EM174*SQRT(3))</f>
        <v>0.17586598376204554</v>
      </c>
      <c r="EO174" s="19">
        <f>EM174*(1-EN174/100)</f>
        <v>226.58418717468541</v>
      </c>
    </row>
    <row r="175" spans="2:145" hidden="1" outlineLevel="1">
      <c r="B175" t="s">
        <v>50</v>
      </c>
      <c r="C175" s="14">
        <f>$C$90</f>
        <v>19.099999999999998</v>
      </c>
      <c r="D175" s="14">
        <f>C175*$L$45</f>
        <v>4.786911225151246</v>
      </c>
      <c r="E175" s="14">
        <f>C175/$L$43</f>
        <v>19.690721649484534</v>
      </c>
      <c r="F175" s="14">
        <f t="shared" si="171"/>
        <v>57.337872930067036</v>
      </c>
      <c r="G175" s="14">
        <f t="shared" si="171"/>
        <v>14.38302983589643</v>
      </c>
      <c r="H175" s="14">
        <f t="shared" si="172"/>
        <v>59.111209206254678</v>
      </c>
      <c r="I175" s="19">
        <f>1000*H175/3/O173</f>
        <v>85.659852232781745</v>
      </c>
      <c r="J175" s="21">
        <f t="shared" si="198"/>
        <v>2.5000000000000001E-2</v>
      </c>
      <c r="K175" s="14">
        <f>(3*J175*$K$71*I175^2)/1000+F175</f>
        <v>57.406112705713277</v>
      </c>
      <c r="L175" s="14">
        <f>(3*J175*$L$71*I175^2)/1000+G175</f>
        <v>14.423203252204297</v>
      </c>
      <c r="M175" s="14">
        <f t="shared" si="173"/>
        <v>59.190291163631322</v>
      </c>
      <c r="N175" s="19">
        <f>1000*M175/3/O173</f>
        <v>85.774452303971714</v>
      </c>
      <c r="O175" s="19">
        <f t="shared" ref="O175:O177" si="207">Q174</f>
        <v>229.13418072084457</v>
      </c>
      <c r="P175" s="14">
        <f>($K$71*$L$43+$L$71*$L$44)*100*SQRT(3)*(I175+N175)/2*J175/(O175*SQRT(3))</f>
        <v>0.12908650398320384</v>
      </c>
      <c r="Q175" s="19">
        <f>O175*(1-P175/100)</f>
        <v>228.83839941752149</v>
      </c>
      <c r="R175" t="s">
        <v>50</v>
      </c>
      <c r="S175" s="14">
        <f>$C$90</f>
        <v>19.099999999999998</v>
      </c>
      <c r="T175" s="14">
        <f>S175*$L$45</f>
        <v>4.786911225151246</v>
      </c>
      <c r="U175" s="19">
        <f>S175/$L$43</f>
        <v>19.690721649484534</v>
      </c>
      <c r="V175" s="19">
        <f t="shared" si="174"/>
        <v>57.338142458452126</v>
      </c>
      <c r="W175" s="19">
        <f t="shared" si="174"/>
        <v>14.383188509865072</v>
      </c>
      <c r="X175" s="19">
        <f t="shared" si="175"/>
        <v>59.111487070569204</v>
      </c>
      <c r="Y175" s="19">
        <f>1000*X175/3/AE173</f>
        <v>85.964424564576049</v>
      </c>
      <c r="Z175" s="21">
        <f t="shared" si="199"/>
        <v>2.5000000000000001E-2</v>
      </c>
      <c r="AA175" s="14">
        <f>(3*Z175*$K$71*Y175^2)/1000+V175</f>
        <v>57.406868363755812</v>
      </c>
      <c r="AB175" s="14">
        <f>(3*Z175*$L$71*Y175^2)/1000+W175</f>
        <v>14.423648115406756</v>
      </c>
      <c r="AC175" s="14">
        <f t="shared" si="176"/>
        <v>59.191132446428703</v>
      </c>
      <c r="AD175" s="19">
        <f>1000*AC175/3/AE173</f>
        <v>86.080250933430847</v>
      </c>
      <c r="AE175" s="19">
        <f t="shared" ref="AE175:AE177" si="208">AG174</f>
        <v>228.31711053772767</v>
      </c>
      <c r="AF175" s="14">
        <f>($K$71*$L$43+$L$71*$L$44)*100*SQRT(3)*(Y175+AD175)/2*Z175/(AE175*SQRT(3))</f>
        <v>0.13000970270227866</v>
      </c>
      <c r="AG175" s="19">
        <f>AE175*(1-AF175/100)</f>
        <v>228.02027614109912</v>
      </c>
      <c r="AH175" t="s">
        <v>50</v>
      </c>
      <c r="AI175" s="14">
        <f>$C$90</f>
        <v>19.099999999999998</v>
      </c>
      <c r="AJ175" s="14">
        <f>AI175*$L$45</f>
        <v>4.786911225151246</v>
      </c>
      <c r="AK175" s="14">
        <f>AI175/$L$43</f>
        <v>19.690721649484534</v>
      </c>
      <c r="AL175" s="14">
        <f t="shared" si="177"/>
        <v>57.338380308084993</v>
      </c>
      <c r="AM175" s="14">
        <f t="shared" si="177"/>
        <v>14.38332853424571</v>
      </c>
      <c r="AN175" s="14">
        <f t="shared" si="178"/>
        <v>59.11173227637628</v>
      </c>
      <c r="AO175" s="19">
        <f>1000*AN175/3/AU173</f>
        <v>86.232309364236642</v>
      </c>
      <c r="AP175" s="21">
        <f t="shared" si="200"/>
        <v>2.5000000000000001E-2</v>
      </c>
      <c r="AQ175" s="14">
        <f>(3*AP175*$K$71*AO175^2)/1000+AL175</f>
        <v>57.407535212043086</v>
      </c>
      <c r="AR175" s="14">
        <f>(3*AP175*$L$71*AO175^2)/1000+AM175</f>
        <v>14.424040695446845</v>
      </c>
      <c r="AS175" s="14">
        <f t="shared" si="179"/>
        <v>59.191874857161551</v>
      </c>
      <c r="AT175" s="19">
        <f>1000*AS175/3/AU173</f>
        <v>86.349221516078387</v>
      </c>
      <c r="AU175" s="19">
        <f t="shared" ref="AU175:AU177" si="209">AW174</f>
        <v>227.60321652752185</v>
      </c>
      <c r="AV175" s="14">
        <f>($K$71*$L$43+$L$71*$L$44)*100*SQRT(3)*(AO175+AT175)/2*AP175/(AU175*SQRT(3))</f>
        <v>0.13082444774073912</v>
      </c>
      <c r="AW175" s="19">
        <f>AU175*(1-AV175/100)</f>
        <v>227.30545587645955</v>
      </c>
      <c r="AX175" t="s">
        <v>50</v>
      </c>
      <c r="AY175" s="14">
        <f>$C$90</f>
        <v>19.099999999999998</v>
      </c>
      <c r="AZ175" s="14">
        <f>AY175*$L$45</f>
        <v>4.786911225151246</v>
      </c>
      <c r="BA175" s="14">
        <f>AY175/$L$43</f>
        <v>19.690721649484534</v>
      </c>
      <c r="BB175" s="14">
        <f t="shared" si="180"/>
        <v>57.33844859370322</v>
      </c>
      <c r="BC175" s="14">
        <f t="shared" si="180"/>
        <v>14.383368734649991</v>
      </c>
      <c r="BD175" s="14">
        <f t="shared" si="181"/>
        <v>59.111802673920849</v>
      </c>
      <c r="BE175" s="19">
        <f>1000*BD175/3/BK173</f>
        <v>86.309064953549196</v>
      </c>
      <c r="BF175" s="21">
        <f t="shared" si="201"/>
        <v>2.5000000000000001E-2</v>
      </c>
      <c r="BG175" s="14">
        <f>(3*BF175*$K$71*BE175^2)/1000+BB175</f>
        <v>57.407726662349567</v>
      </c>
      <c r="BH175" s="14">
        <f>(3*BF175*$L$71*BE175^2)/1000+BC175</f>
        <v>14.424153404095021</v>
      </c>
      <c r="BI175" s="14">
        <f t="shared" si="182"/>
        <v>59.192088001386701</v>
      </c>
      <c r="BJ175" s="19">
        <f>1000*BI175/3/BK173</f>
        <v>86.426289454065468</v>
      </c>
      <c r="BK175" s="19">
        <f t="shared" ref="BK175:BK177" si="210">BM174</f>
        <v>227.39948242412601</v>
      </c>
      <c r="BL175" s="14">
        <f>($K$71*$L$43+$L$71*$L$44)*100*SQRT(3)*(BE175+BJ175)/2*BF175/(BK175*SQRT(3))</f>
        <v>0.13105836685700514</v>
      </c>
      <c r="BM175" s="19">
        <f>BK175*(1-BL175/100)</f>
        <v>227.10145637621966</v>
      </c>
      <c r="BN175" t="s">
        <v>50</v>
      </c>
      <c r="BO175" s="14">
        <f>$C$90</f>
        <v>19.099999999999998</v>
      </c>
      <c r="BP175" s="14">
        <f>BO175*$L$45</f>
        <v>4.786911225151246</v>
      </c>
      <c r="BQ175" s="14">
        <f>BO175/$L$43</f>
        <v>19.690721649484534</v>
      </c>
      <c r="BR175" s="14">
        <f t="shared" si="183"/>
        <v>57.338482824731258</v>
      </c>
      <c r="BS175" s="14">
        <f t="shared" si="183"/>
        <v>14.383388886787472</v>
      </c>
      <c r="BT175" s="14">
        <f t="shared" si="184"/>
        <v>59.111837963640475</v>
      </c>
      <c r="BU175" s="19">
        <f>1000*BT175/3/CA173</f>
        <v>86.347516339830278</v>
      </c>
      <c r="BV175" s="21">
        <f t="shared" si="202"/>
        <v>2.5000000000000001E-2</v>
      </c>
      <c r="BW175" s="14">
        <f>(3*BV175*$K$71*BU175^2)/1000+BR175</f>
        <v>57.407822635007193</v>
      </c>
      <c r="BX175" s="14">
        <f>(3*BV175*$L$71*BU175^2)/1000+BS175</f>
        <v>14.424209904127336</v>
      </c>
      <c r="BY175" s="14">
        <f t="shared" si="185"/>
        <v>59.192194849074227</v>
      </c>
      <c r="BZ175" s="19">
        <f>1000*BY175/3/CA173</f>
        <v>86.46489752297461</v>
      </c>
      <c r="CA175" s="19">
        <f t="shared" ref="CA175:CA177" si="211">CC174</f>
        <v>227.29755576252924</v>
      </c>
      <c r="CB175" s="14">
        <f>($K$71*$L$43+$L$71*$L$44)*100*SQRT(3)*(BU175+BZ175)/2*BV175/(CA175*SQRT(3))</f>
        <v>0.13117563017571351</v>
      </c>
      <c r="CC175" s="19">
        <f>CA175*(1-CB175/100)</f>
        <v>226.99939676138374</v>
      </c>
      <c r="CD175" t="s">
        <v>50</v>
      </c>
      <c r="CE175" s="14">
        <f>$C$90</f>
        <v>19.099999999999998</v>
      </c>
      <c r="CF175" s="14">
        <f>CE175*$L$45</f>
        <v>4.786911225151246</v>
      </c>
      <c r="CG175" s="14">
        <f>CE175/$L$43</f>
        <v>19.690721649484534</v>
      </c>
      <c r="CH175" s="14">
        <f t="shared" si="186"/>
        <v>57.338517143063797</v>
      </c>
      <c r="CI175" s="14">
        <f t="shared" si="186"/>
        <v>14.383409090321948</v>
      </c>
      <c r="CJ175" s="14">
        <f t="shared" si="187"/>
        <v>59.111873343364742</v>
      </c>
      <c r="CK175" s="19">
        <f>1000*CJ175/3/CQ173</f>
        <v>86.386048683692508</v>
      </c>
      <c r="CL175" s="21">
        <f t="shared" si="203"/>
        <v>2.5000000000000001E-2</v>
      </c>
      <c r="CM175" s="14">
        <f>(3*CL175*$K$71*CK175^2)/1000+CH175</f>
        <v>57.40791885255058</v>
      </c>
      <c r="CN175" s="14">
        <f>(3*CL175*$L$71*CK175^2)/1000+CI175</f>
        <v>14.424266548326266</v>
      </c>
      <c r="CO175" s="14">
        <f t="shared" si="188"/>
        <v>59.192301969413187</v>
      </c>
      <c r="CP175" s="19">
        <f>1000*CO175/3/CQ173</f>
        <v>86.503587019265552</v>
      </c>
      <c r="CQ175" s="19">
        <f t="shared" ref="CQ175:CQ177" si="212">CS174</f>
        <v>227.19550522334072</v>
      </c>
      <c r="CR175" s="14">
        <f>($K$71*$L$43+$L$71*$L$44)*100*SQRT(3)*(CK175+CP175)/2*CL175/(CQ175*SQRT(3))</f>
        <v>0.13129319361295622</v>
      </c>
      <c r="CS175" s="19">
        <f>CQ175*(1-CR175/100)</f>
        <v>226.89721298878789</v>
      </c>
      <c r="CT175" t="s">
        <v>50</v>
      </c>
      <c r="CU175" s="14">
        <f>$C$90</f>
        <v>19.099999999999998</v>
      </c>
      <c r="CV175" s="14">
        <f>CU175*$L$45</f>
        <v>4.786911225151246</v>
      </c>
      <c r="CW175" s="14">
        <f>CU175/$L$43</f>
        <v>19.690721649484534</v>
      </c>
      <c r="CX175" s="14">
        <f t="shared" si="189"/>
        <v>57.338620203672448</v>
      </c>
      <c r="CY175" s="14">
        <f t="shared" si="189"/>
        <v>14.383469763099622</v>
      </c>
      <c r="CZ175" s="14">
        <f t="shared" si="190"/>
        <v>59.111979591414894</v>
      </c>
      <c r="DA175" s="19">
        <f>1000*CZ175/3/DG173</f>
        <v>86.501661544148305</v>
      </c>
      <c r="DB175" s="21">
        <f t="shared" si="204"/>
        <v>2.5000000000000001E-2</v>
      </c>
      <c r="DC175" s="14">
        <f>(3*DB175*$K$71*DA175^2)/1000+CX175</f>
        <v>57.4082078019565</v>
      </c>
      <c r="DD175" s="14">
        <f>(3*DB175*$L$71*DA175^2)/1000+CY175</f>
        <v>14.424436655637816</v>
      </c>
      <c r="DE175" s="14">
        <f t="shared" si="191"/>
        <v>59.192623660935382</v>
      </c>
      <c r="DF175" s="19">
        <f>1000*DE175/3/DG173</f>
        <v>86.61967224274818</v>
      </c>
      <c r="DG175" s="19">
        <f t="shared" ref="DG175:DG177" si="213">DI174</f>
        <v>226.88985551855393</v>
      </c>
      <c r="DH175" s="14">
        <f>($K$71*$L$43+$L$71*$L$44)*100*SQRT(3)*(DA175+DF175)/2*DB175/(DG175*SQRT(3))</f>
        <v>0.13164625199966742</v>
      </c>
      <c r="DI175" s="19">
        <f>DG175*(1-DH175/100)</f>
        <v>226.59116352759631</v>
      </c>
      <c r="DJ175" t="s">
        <v>50</v>
      </c>
      <c r="DK175" s="14">
        <f>$C$90</f>
        <v>19.099999999999998</v>
      </c>
      <c r="DL175" s="14">
        <f>DK175*$L$45</f>
        <v>4.786911225151246</v>
      </c>
      <c r="DM175" s="14">
        <f>DK175/$L$43</f>
        <v>19.690721649484534</v>
      </c>
      <c r="DN175" s="14">
        <f t="shared" si="192"/>
        <v>57.338689130873789</v>
      </c>
      <c r="DO175" s="14">
        <f t="shared" si="192"/>
        <v>14.383510341210091</v>
      </c>
      <c r="DP175" s="14">
        <f t="shared" si="193"/>
        <v>59.112050650385349</v>
      </c>
      <c r="DQ175" s="19">
        <f>1000*DP175/3/DW173</f>
        <v>86.578897922122692</v>
      </c>
      <c r="DR175" s="21">
        <f t="shared" si="205"/>
        <v>2.5000000000000001E-2</v>
      </c>
      <c r="DS175" s="14">
        <f>(3*DR175*$K$71*DQ175^2)/1000+DN175</f>
        <v>57.408401052632094</v>
      </c>
      <c r="DT175" s="14">
        <f>(3*DR175*$L$71*DQ175^2)/1000+DO175</f>
        <v>14.424550424180707</v>
      </c>
      <c r="DU175" s="14">
        <f t="shared" si="194"/>
        <v>59.192838809771416</v>
      </c>
      <c r="DV175" s="19">
        <f>1000*DU175/3/DW173</f>
        <v>86.697224891460493</v>
      </c>
      <c r="DW175" s="19">
        <f t="shared" ref="DW175:DW177" si="214">DY174</f>
        <v>226.68611636696673</v>
      </c>
      <c r="DX175" s="14">
        <f>($K$71*$L$43+$L$71*$L$44)*100*SQRT(3)*(DQ175+DV175)/2*DR175/(DW175*SQRT(3))</f>
        <v>0.13188238362419449</v>
      </c>
      <c r="DY175" s="19">
        <f>DW175*(1-DX175/100)</f>
        <v>226.38715731335685</v>
      </c>
      <c r="DZ175" t="s">
        <v>50</v>
      </c>
      <c r="EA175" s="14">
        <f>$C$90</f>
        <v>19.099999999999998</v>
      </c>
      <c r="EB175" s="14">
        <f>EA175*$L$45</f>
        <v>4.786911225151246</v>
      </c>
      <c r="EC175" s="14">
        <f>EA175/$L$43</f>
        <v>19.690721649484534</v>
      </c>
      <c r="ED175" s="14">
        <f t="shared" si="195"/>
        <v>57.338723683738237</v>
      </c>
      <c r="EE175" s="14">
        <f t="shared" si="195"/>
        <v>14.383530682815767</v>
      </c>
      <c r="EF175" s="14">
        <f t="shared" si="196"/>
        <v>59.112086271895095</v>
      </c>
      <c r="EG175" s="19">
        <f>1000*EF175/3/EM173</f>
        <v>86.617590325712385</v>
      </c>
      <c r="EH175" s="21">
        <f t="shared" si="206"/>
        <v>2.5000000000000001E-2</v>
      </c>
      <c r="EI175" s="14">
        <f>(3*EH175*$K$71*EG175^2)/1000+ED175</f>
        <v>57.408497928408885</v>
      </c>
      <c r="EJ175" s="14">
        <f>(3*EH175*$L$71*EG175^2)/1000+EE175</f>
        <v>14.424607455888003</v>
      </c>
      <c r="EK175" s="14">
        <f t="shared" si="197"/>
        <v>59.192946663032302</v>
      </c>
      <c r="EL175" s="19">
        <f>1000*EK175/3/EM173</f>
        <v>86.736075946417486</v>
      </c>
      <c r="EM175" s="19">
        <f t="shared" ref="EM175:EM177" si="215">EO174</f>
        <v>226.58418717468541</v>
      </c>
      <c r="EN175" s="14">
        <f>($K$71*$L$43+$L$71*$L$44)*100*SQRT(3)*(EG175+EL175)/2*EH175/(EM175*SQRT(3))</f>
        <v>0.13200075682488452</v>
      </c>
      <c r="EO175" s="19">
        <f>EM175*(1-EN175/100)</f>
        <v>226.28509433276932</v>
      </c>
    </row>
    <row r="176" spans="2:145" hidden="1" outlineLevel="1">
      <c r="B176" t="s">
        <v>51</v>
      </c>
      <c r="C176" s="14">
        <f>$C$90</f>
        <v>19.099999999999998</v>
      </c>
      <c r="D176" s="14">
        <f>C176*$L$45</f>
        <v>4.786911225151246</v>
      </c>
      <c r="E176" s="14">
        <f>C176/$L$43</f>
        <v>19.690721649484534</v>
      </c>
      <c r="F176" s="14">
        <f t="shared" si="171"/>
        <v>38.207572184184869</v>
      </c>
      <c r="G176" s="14">
        <f t="shared" si="171"/>
        <v>9.57828026841133</v>
      </c>
      <c r="H176" s="14">
        <f t="shared" si="172"/>
        <v>39.389249674417393</v>
      </c>
      <c r="I176" s="19">
        <f>1000*H176/3/O173</f>
        <v>57.080160463266616</v>
      </c>
      <c r="J176" s="21">
        <f t="shared" si="198"/>
        <v>2.5000000000000001E-2</v>
      </c>
      <c r="K176" s="14">
        <f>(3*J176*$K$71*I176^2)/1000+F176</f>
        <v>38.237872930067034</v>
      </c>
      <c r="L176" s="14">
        <f>(3*J176*$L$71*I176^2)/1000+G176</f>
        <v>9.5961186107451848</v>
      </c>
      <c r="M176" s="14">
        <f t="shared" si="173"/>
        <v>39.423602303790602</v>
      </c>
      <c r="N176" s="19">
        <f>1000*M176/3/O173</f>
        <v>57.129941903968486</v>
      </c>
      <c r="O176" s="19">
        <f t="shared" si="207"/>
        <v>228.83839941752149</v>
      </c>
      <c r="P176" s="14">
        <f>($K$71*$L$43+$L$71*$L$44)*100*SQRT(3)*(I176+N176)/2*J176/(O176*SQRT(3))</f>
        <v>8.6109012275161934E-2</v>
      </c>
      <c r="Q176" s="19">
        <f>O176*(1-P176/100)</f>
        <v>228.64134893207677</v>
      </c>
      <c r="R176" t="s">
        <v>51</v>
      </c>
      <c r="S176" s="14">
        <f>$C$90</f>
        <v>19.099999999999998</v>
      </c>
      <c r="T176" s="14">
        <f>S176*$L$45</f>
        <v>4.786911225151246</v>
      </c>
      <c r="U176" s="19">
        <f>S176/$L$43</f>
        <v>19.690721649484534</v>
      </c>
      <c r="V176" s="19">
        <f t="shared" si="174"/>
        <v>38.207626055563573</v>
      </c>
      <c r="W176" s="19">
        <f t="shared" si="174"/>
        <v>9.5783119830133074</v>
      </c>
      <c r="X176" s="19">
        <f t="shared" si="175"/>
        <v>39.389305211921211</v>
      </c>
      <c r="Y176" s="19">
        <f>1000*X176/3/AE173</f>
        <v>57.282926286372266</v>
      </c>
      <c r="Z176" s="21">
        <f t="shared" si="199"/>
        <v>2.5000000000000001E-2</v>
      </c>
      <c r="AA176" s="14">
        <f>(3*Z176*$K$71*Y176^2)/1000+V176</f>
        <v>38.238142458452124</v>
      </c>
      <c r="AB176" s="14">
        <f>(3*Z176*$L$71*Y176^2)/1000+W176</f>
        <v>9.5962772847138247</v>
      </c>
      <c r="AC176" s="14">
        <f t="shared" si="176"/>
        <v>39.423902348676663</v>
      </c>
      <c r="AD176" s="19">
        <f>1000*AC176/3/AE173</f>
        <v>57.333240076468833</v>
      </c>
      <c r="AE176" s="19">
        <f t="shared" si="208"/>
        <v>228.02027614109912</v>
      </c>
      <c r="AF176" s="14">
        <f>($K$71*$L$43+$L$71*$L$44)*100*SQRT(3)*(Y176+AD176)/2*Z176/(AE176*SQRT(3))</f>
        <v>8.6725217817783237E-2</v>
      </c>
      <c r="AG176" s="19">
        <f>AE176*(1-AF176/100)</f>
        <v>227.82252505994703</v>
      </c>
      <c r="AH176" t="s">
        <v>51</v>
      </c>
      <c r="AI176" s="14">
        <f>$C$90</f>
        <v>19.099999999999998</v>
      </c>
      <c r="AJ176" s="14">
        <f>AI176*$L$45</f>
        <v>4.786911225151246</v>
      </c>
      <c r="AK176" s="14">
        <f>AI176/$L$43</f>
        <v>19.690721649484534</v>
      </c>
      <c r="AL176" s="14">
        <f t="shared" si="177"/>
        <v>38.207673595021191</v>
      </c>
      <c r="AM176" s="14">
        <f t="shared" si="177"/>
        <v>9.578339969952065</v>
      </c>
      <c r="AN176" s="14">
        <f t="shared" si="178"/>
        <v>39.389354221671333</v>
      </c>
      <c r="AO176" s="19">
        <f>1000*AN176/3/AU173</f>
        <v>57.461266115831826</v>
      </c>
      <c r="AP176" s="21">
        <f t="shared" si="200"/>
        <v>2.5000000000000001E-2</v>
      </c>
      <c r="AQ176" s="14">
        <f>(3*AP176*$K$71*AO176^2)/1000+AL176</f>
        <v>38.238380308084992</v>
      </c>
      <c r="AR176" s="14">
        <f>(3*AP176*$L$71*AO176^2)/1000+AM176</f>
        <v>9.5964173090944644</v>
      </c>
      <c r="AS176" s="14">
        <f t="shared" si="179"/>
        <v>39.424167128247994</v>
      </c>
      <c r="AT176" s="19">
        <f>1000*AS176/3/AU173</f>
        <v>57.512051251272482</v>
      </c>
      <c r="AU176" s="19">
        <f t="shared" si="209"/>
        <v>227.30545587645955</v>
      </c>
      <c r="AV176" s="14">
        <f>($K$71*$L$43+$L$71*$L$44)*100*SQRT(3)*(AO176+AT176)/2*AP176/(AU176*SQRT(3))</f>
        <v>8.7269038433305884E-2</v>
      </c>
      <c r="AW176" s="19">
        <f>AU176*(1-AV176/100)</f>
        <v>227.10708859080972</v>
      </c>
      <c r="AX176" t="s">
        <v>51</v>
      </c>
      <c r="AY176" s="14">
        <f>$C$90</f>
        <v>19.099999999999998</v>
      </c>
      <c r="AZ176" s="14">
        <f>AY176*$L$45</f>
        <v>4.786911225151246</v>
      </c>
      <c r="BA176" s="14">
        <f>AY176/$L$43</f>
        <v>19.690721649484534</v>
      </c>
      <c r="BB176" s="14">
        <f t="shared" si="180"/>
        <v>38.207687243362358</v>
      </c>
      <c r="BC176" s="14">
        <f t="shared" si="180"/>
        <v>9.578348004862594</v>
      </c>
      <c r="BD176" s="14">
        <f t="shared" si="181"/>
        <v>39.389368292126143</v>
      </c>
      <c r="BE176" s="19">
        <f>1000*BD176/3/BK173</f>
        <v>57.512364580690743</v>
      </c>
      <c r="BF176" s="21">
        <f t="shared" si="201"/>
        <v>2.5000000000000001E-2</v>
      </c>
      <c r="BG176" s="14">
        <f>(3*BF176*$K$71*BE176^2)/1000+BB176</f>
        <v>38.238448593703218</v>
      </c>
      <c r="BH176" s="14">
        <f>(3*BF176*$L$71*BE176^2)/1000+BC176</f>
        <v>9.5964575094987445</v>
      </c>
      <c r="BI176" s="14">
        <f t="shared" si="182"/>
        <v>39.424243145365502</v>
      </c>
      <c r="BJ176" s="19">
        <f>1000*BI176/3/BK173</f>
        <v>57.56328530780992</v>
      </c>
      <c r="BK176" s="19">
        <f t="shared" si="210"/>
        <v>227.10145637621966</v>
      </c>
      <c r="BL176" s="14">
        <f>($K$71*$L$43+$L$71*$L$44)*100*SQRT(3)*(BE176+BJ176)/2*BF176/(BK176*SQRT(3))</f>
        <v>8.742517398089962E-2</v>
      </c>
      <c r="BM176" s="19">
        <f>BK176*(1-BL176/100)</f>
        <v>226.90291253286958</v>
      </c>
      <c r="BN176" t="s">
        <v>51</v>
      </c>
      <c r="BO176" s="14">
        <f>$C$90</f>
        <v>19.099999999999998</v>
      </c>
      <c r="BP176" s="14">
        <f>BO176*$L$45</f>
        <v>4.786911225151246</v>
      </c>
      <c r="BQ176" s="14">
        <f>BO176/$L$43</f>
        <v>19.690721649484534</v>
      </c>
      <c r="BR176" s="14">
        <f t="shared" si="183"/>
        <v>38.207694085159517</v>
      </c>
      <c r="BS176" s="14">
        <f t="shared" si="183"/>
        <v>9.5783520326947915</v>
      </c>
      <c r="BT176" s="14">
        <f t="shared" si="184"/>
        <v>39.389375345525274</v>
      </c>
      <c r="BU176" s="19">
        <f>1000*BT176/3/CA173</f>
        <v>57.537962757231533</v>
      </c>
      <c r="BV176" s="21">
        <f t="shared" si="202"/>
        <v>2.5000000000000001E-2</v>
      </c>
      <c r="BW176" s="14">
        <f>(3*BV176*$K$71*BU176^2)/1000+BR176</f>
        <v>38.238482824731264</v>
      </c>
      <c r="BX176" s="14">
        <f>(3*BV176*$L$71*BU176^2)/1000+BS176</f>
        <v>9.5964776616362251</v>
      </c>
      <c r="BY176" s="14">
        <f t="shared" si="185"/>
        <v>39.424281252136367</v>
      </c>
      <c r="BZ176" s="19">
        <f>1000*BY176/3/CA173</f>
        <v>57.588951500692907</v>
      </c>
      <c r="CA176" s="19">
        <f t="shared" si="211"/>
        <v>226.99939676138374</v>
      </c>
      <c r="CB176" s="14">
        <f>($K$71*$L$43+$L$71*$L$44)*100*SQRT(3)*(BU176+BZ176)/2*BV176/(CA176*SQRT(3))</f>
        <v>8.7503444636563676E-2</v>
      </c>
      <c r="CC176" s="19">
        <f>CA176*(1-CB176/100)</f>
        <v>226.8007644699133</v>
      </c>
      <c r="CD176" t="s">
        <v>51</v>
      </c>
      <c r="CE176" s="14">
        <f>$C$90</f>
        <v>19.099999999999998</v>
      </c>
      <c r="CF176" s="14">
        <f>CE176*$L$45</f>
        <v>4.786911225151246</v>
      </c>
      <c r="CG176" s="14">
        <f>CE176/$L$43</f>
        <v>19.690721649484534</v>
      </c>
      <c r="CH176" s="14">
        <f t="shared" si="186"/>
        <v>38.20770094440239</v>
      </c>
      <c r="CI176" s="14">
        <f t="shared" si="186"/>
        <v>9.5783560707974509</v>
      </c>
      <c r="CJ176" s="14">
        <f t="shared" si="187"/>
        <v>39.389382416909683</v>
      </c>
      <c r="CK176" s="19">
        <f>1000*CJ176/3/CQ173</f>
        <v>57.563614797359342</v>
      </c>
      <c r="CL176" s="21">
        <f t="shared" si="203"/>
        <v>2.5000000000000001E-2</v>
      </c>
      <c r="CM176" s="14">
        <f>(3*CL176*$K$71*CK176^2)/1000+CH176</f>
        <v>38.238517143063802</v>
      </c>
      <c r="CN176" s="14">
        <f>(3*CL176*$L$71*CK176^2)/1000+CI176</f>
        <v>9.5964978651707007</v>
      </c>
      <c r="CO176" s="14">
        <f t="shared" si="188"/>
        <v>39.424319456099809</v>
      </c>
      <c r="CP176" s="19">
        <f>1000*CO176/3/CQ173</f>
        <v>57.61467176100539</v>
      </c>
      <c r="CQ176" s="19">
        <f t="shared" si="212"/>
        <v>226.89721298878789</v>
      </c>
      <c r="CR176" s="14">
        <f>($K$71*$L$43+$L$71*$L$44)*100*SQRT(3)*(CK176+CP176)/2*CL176/(CQ176*SQRT(3))</f>
        <v>8.7581915701002808E-2</v>
      </c>
      <c r="CS176" s="19">
        <f>CQ176*(1-CR176/100)</f>
        <v>226.69849206298011</v>
      </c>
      <c r="CT176" t="s">
        <v>51</v>
      </c>
      <c r="CU176" s="14">
        <f>$C$90</f>
        <v>19.099999999999998</v>
      </c>
      <c r="CV176" s="14">
        <f>CU176*$L$45</f>
        <v>4.786911225151246</v>
      </c>
      <c r="CW176" s="14">
        <f>CU176/$L$43</f>
        <v>19.690721649484534</v>
      </c>
      <c r="CX176" s="14">
        <f t="shared" si="189"/>
        <v>38.207721543215932</v>
      </c>
      <c r="CY176" s="14">
        <f t="shared" si="189"/>
        <v>9.5783681975183264</v>
      </c>
      <c r="CZ176" s="14">
        <f t="shared" si="190"/>
        <v>39.389403652799928</v>
      </c>
      <c r="DA176" s="19">
        <f>1000*CZ176/3/DG173</f>
        <v>57.640581262062639</v>
      </c>
      <c r="DB176" s="21">
        <f t="shared" si="204"/>
        <v>2.5000000000000001E-2</v>
      </c>
      <c r="DC176" s="14">
        <f>(3*DB176*$K$71*DA176^2)/1000+CX176</f>
        <v>38.238620203672454</v>
      </c>
      <c r="DD176" s="14">
        <f>(3*DB176*$L$71*DA176^2)/1000+CY176</f>
        <v>9.5965585379483773</v>
      </c>
      <c r="DE176" s="14">
        <f t="shared" si="191"/>
        <v>39.424434185578072</v>
      </c>
      <c r="DF176" s="19">
        <f>1000*DE176/3/DG173</f>
        <v>57.691843278848935</v>
      </c>
      <c r="DG176" s="19">
        <f t="shared" si="213"/>
        <v>226.59116352759631</v>
      </c>
      <c r="DH176" s="14">
        <f>($K$71*$L$43+$L$71*$L$44)*100*SQRT(3)*(DA176+DF176)/2*DB176/(DG176*SQRT(3))</f>
        <v>8.7817575096070535E-2</v>
      </c>
      <c r="DI176" s="19">
        <f>DG176*(1-DH176/100)</f>
        <v>226.39217666240441</v>
      </c>
      <c r="DJ176" t="s">
        <v>51</v>
      </c>
      <c r="DK176" s="14">
        <f>$C$90</f>
        <v>19.099999999999998</v>
      </c>
      <c r="DL176" s="14">
        <f>DK176*$L$45</f>
        <v>4.786911225151246</v>
      </c>
      <c r="DM176" s="14">
        <f>DK176/$L$43</f>
        <v>19.690721649484534</v>
      </c>
      <c r="DN176" s="14">
        <f t="shared" si="192"/>
        <v>38.207735319735818</v>
      </c>
      <c r="DO176" s="14">
        <f t="shared" si="192"/>
        <v>9.5783763078889059</v>
      </c>
      <c r="DP176" s="14">
        <f t="shared" si="193"/>
        <v>39.389417855397753</v>
      </c>
      <c r="DQ176" s="19">
        <f>1000*DP176/3/DW173</f>
        <v>57.691999350255792</v>
      </c>
      <c r="DR176" s="21">
        <f t="shared" si="205"/>
        <v>2.5000000000000001E-2</v>
      </c>
      <c r="DS176" s="14">
        <f>(3*DR176*$K$71*DQ176^2)/1000+DN176</f>
        <v>38.238689130873794</v>
      </c>
      <c r="DT176" s="14">
        <f>(3*DR176*$L$71*DQ176^2)/1000+DO176</f>
        <v>9.5965991160588455</v>
      </c>
      <c r="DU176" s="14">
        <f t="shared" si="194"/>
        <v>39.424510916965694</v>
      </c>
      <c r="DV176" s="19">
        <f>1000*DU176/3/DW173</f>
        <v>57.743398659903079</v>
      </c>
      <c r="DW176" s="19">
        <f t="shared" si="214"/>
        <v>226.38715731335685</v>
      </c>
      <c r="DX176" s="14">
        <f>($K$71*$L$43+$L$71*$L$44)*100*SQRT(3)*(DQ176+DV176)/2*DR176/(DW176*SQRT(3))</f>
        <v>8.7975188656615494E-2</v>
      </c>
      <c r="DY176" s="19">
        <f>DW176*(1-DX176/100)</f>
        <v>226.18799278461606</v>
      </c>
      <c r="DZ176" t="s">
        <v>51</v>
      </c>
      <c r="EA176" s="14">
        <f>$C$90</f>
        <v>19.099999999999998</v>
      </c>
      <c r="EB176" s="14">
        <f>EA176*$L$45</f>
        <v>4.786911225151246</v>
      </c>
      <c r="EC176" s="14">
        <f>EA176/$L$43</f>
        <v>19.690721649484534</v>
      </c>
      <c r="ED176" s="14">
        <f t="shared" si="195"/>
        <v>38.207742225830984</v>
      </c>
      <c r="EE176" s="14">
        <f t="shared" si="195"/>
        <v>9.5783803735739621</v>
      </c>
      <c r="EF176" s="14">
        <f t="shared" si="196"/>
        <v>39.389424975083493</v>
      </c>
      <c r="EG176" s="19">
        <f>1000*EF176/3/EM173</f>
        <v>57.717757752010144</v>
      </c>
      <c r="EH176" s="21">
        <f t="shared" si="206"/>
        <v>2.5000000000000001E-2</v>
      </c>
      <c r="EI176" s="14">
        <f>(3*EH176*$K$71*EG176^2)/1000+ED176</f>
        <v>38.238723683738236</v>
      </c>
      <c r="EJ176" s="14">
        <f>(3*EH176*$L$71*EG176^2)/1000+EE176</f>
        <v>9.5966194576645218</v>
      </c>
      <c r="EK176" s="14">
        <f t="shared" si="197"/>
        <v>39.424549382034904</v>
      </c>
      <c r="EL176" s="19">
        <f>1000*EK176/3/EM173</f>
        <v>57.769225931931203</v>
      </c>
      <c r="EM176" s="19">
        <f t="shared" si="215"/>
        <v>226.28509433276932</v>
      </c>
      <c r="EN176" s="14">
        <f>($K$71*$L$43+$L$71*$L$44)*100*SQRT(3)*(EG176+EL176)/2*EH176/(EM176*SQRT(3))</f>
        <v>8.8054200744309766E-2</v>
      </c>
      <c r="EO176" s="19">
        <f>EM176*(1-EN176/100)</f>
        <v>226.08584080155109</v>
      </c>
    </row>
    <row r="177" spans="2:145" hidden="1" outlineLevel="1">
      <c r="B177" t="s">
        <v>52</v>
      </c>
      <c r="C177" s="14">
        <f>$C$90</f>
        <v>19.099999999999998</v>
      </c>
      <c r="D177" s="14">
        <f>C177*$L$45</f>
        <v>4.786911225151246</v>
      </c>
      <c r="E177" s="14">
        <f>C177/$L$43</f>
        <v>19.690721649484534</v>
      </c>
      <c r="F177" s="14">
        <f>C177</f>
        <v>19.099999999999998</v>
      </c>
      <c r="G177" s="14">
        <f>D177</f>
        <v>4.786911225151246</v>
      </c>
      <c r="H177" s="14">
        <f t="shared" si="172"/>
        <v>19.690721649484534</v>
      </c>
      <c r="I177" s="19">
        <f>1000*H177/3/O173</f>
        <v>28.534424003513838</v>
      </c>
      <c r="J177" s="21">
        <f t="shared" si="198"/>
        <v>2.5000000000000001E-2</v>
      </c>
      <c r="K177" s="14">
        <f>(3*J177*$K$71*I177^2)/1000+F177</f>
        <v>19.107572184184871</v>
      </c>
      <c r="L177" s="14">
        <f>(3*J177*$L$71*I177^2)/1000+G177</f>
        <v>4.7913690432600831</v>
      </c>
      <c r="M177" s="14">
        <f t="shared" si="173"/>
        <v>19.699150542156545</v>
      </c>
      <c r="N177" s="19">
        <f>1000*M177/3/O173</f>
        <v>28.546638568407122</v>
      </c>
      <c r="O177" s="19">
        <f t="shared" si="207"/>
        <v>228.64134893207677</v>
      </c>
      <c r="P177" s="14">
        <f>($K$71*$L$43+$L$71*$L$44)*100*SQRT(3)*(I177+N177)/2*J177/(O177*SQRT(3))</f>
        <v>4.3073510033647497E-2</v>
      </c>
      <c r="Q177" s="19">
        <f>O177*(1-P177/100)</f>
        <v>228.54286507770345</v>
      </c>
      <c r="R177" t="s">
        <v>52</v>
      </c>
      <c r="S177" s="14">
        <f>$C$90</f>
        <v>19.099999999999998</v>
      </c>
      <c r="T177" s="14">
        <f>S177*$L$45</f>
        <v>4.786911225151246</v>
      </c>
      <c r="U177" s="19">
        <f>S177/$L$43</f>
        <v>19.690721649484534</v>
      </c>
      <c r="V177" s="19">
        <f>S177</f>
        <v>19.099999999999998</v>
      </c>
      <c r="W177" s="19">
        <f>T177</f>
        <v>4.786911225151246</v>
      </c>
      <c r="X177" s="19">
        <f t="shared" si="175"/>
        <v>19.690721649484534</v>
      </c>
      <c r="Y177" s="19">
        <f>1000*X177/3/AE173</f>
        <v>28.635746447020967</v>
      </c>
      <c r="Z177" s="21">
        <f t="shared" si="199"/>
        <v>2.5000000000000001E-2</v>
      </c>
      <c r="AA177" s="14">
        <f>(3*Z177*$K$71*Y177^2)/1000+V177</f>
        <v>19.107626055563575</v>
      </c>
      <c r="AB177" s="14">
        <f>(3*Z177*$L$71*Y177^2)/1000+W177</f>
        <v>4.7914007578620605</v>
      </c>
      <c r="AC177" s="14">
        <f t="shared" si="176"/>
        <v>19.699210509604011</v>
      </c>
      <c r="AD177" s="19">
        <f>1000*AC177/3/AE173</f>
        <v>28.648091593650566</v>
      </c>
      <c r="AE177" s="19">
        <f t="shared" si="208"/>
        <v>227.82252505994703</v>
      </c>
      <c r="AF177" s="14">
        <f>($K$71*$L$43+$L$71*$L$44)*100*SQRT(3)*(Y177+AD177)/2*Z177/(AE177*SQRT(3))</f>
        <v>4.3381886669414962E-2</v>
      </c>
      <c r="AG177" s="19">
        <f>AE177*(1-AF177/100)</f>
        <v>227.72369135031812</v>
      </c>
      <c r="AH177" t="s">
        <v>52</v>
      </c>
      <c r="AI177" s="14">
        <f>$C$90</f>
        <v>19.099999999999998</v>
      </c>
      <c r="AJ177" s="14">
        <f>AI177*$L$45</f>
        <v>4.786911225151246</v>
      </c>
      <c r="AK177" s="14">
        <f>AI177/$L$43</f>
        <v>19.690721649484534</v>
      </c>
      <c r="AL177" s="14">
        <f>AI177</f>
        <v>19.099999999999998</v>
      </c>
      <c r="AM177" s="14">
        <f>AJ177</f>
        <v>4.786911225151246</v>
      </c>
      <c r="AN177" s="14">
        <f t="shared" si="178"/>
        <v>19.690721649484534</v>
      </c>
      <c r="AO177" s="19">
        <f>1000*AN177/3/AU173</f>
        <v>28.7248628232472</v>
      </c>
      <c r="AP177" s="21">
        <f t="shared" si="200"/>
        <v>2.5000000000000001E-2</v>
      </c>
      <c r="AQ177" s="14">
        <f>(3*AP177*$K$71*AO177^2)/1000+AL177</f>
        <v>19.10767359502119</v>
      </c>
      <c r="AR177" s="14">
        <f>(3*AP177*$L$71*AO177^2)/1000+AM177</f>
        <v>4.7914287448008199</v>
      </c>
      <c r="AS177" s="14">
        <f t="shared" si="179"/>
        <v>19.699263428625283</v>
      </c>
      <c r="AT177" s="19">
        <f>1000*AS177/3/AU173</f>
        <v>28.737323587177141</v>
      </c>
      <c r="AU177" s="19">
        <f t="shared" si="209"/>
        <v>227.10708859080972</v>
      </c>
      <c r="AV177" s="14">
        <f>($K$71*$L$43+$L$71*$L$44)*100*SQRT(3)*(AO177+AT177)/2*AP177/(AU177*SQRT(3))</f>
        <v>4.3654040309312671E-2</v>
      </c>
      <c r="AW177" s="19">
        <f>AU177*(1-AV177/100)</f>
        <v>227.00794717081098</v>
      </c>
      <c r="AX177" t="s">
        <v>52</v>
      </c>
      <c r="AY177" s="14">
        <f>$C$90</f>
        <v>19.099999999999998</v>
      </c>
      <c r="AZ177" s="14">
        <f>AY177*$L$45</f>
        <v>4.786911225151246</v>
      </c>
      <c r="BA177" s="14">
        <f>AY177/$L$43</f>
        <v>19.690721649484534</v>
      </c>
      <c r="BB177" s="14">
        <f>AY177</f>
        <v>19.099999999999998</v>
      </c>
      <c r="BC177" s="14">
        <f>AZ177</f>
        <v>4.786911225151246</v>
      </c>
      <c r="BD177" s="14">
        <f t="shared" si="181"/>
        <v>19.690721649484534</v>
      </c>
      <c r="BE177" s="19">
        <f>1000*BD177/3/BK173</f>
        <v>28.750396654328458</v>
      </c>
      <c r="BF177" s="21">
        <f t="shared" si="201"/>
        <v>2.5000000000000001E-2</v>
      </c>
      <c r="BG177" s="14">
        <f>(3*BF177*$K$71*BE177^2)/1000+BB177</f>
        <v>19.107687243362363</v>
      </c>
      <c r="BH177" s="14">
        <f>(3*BF177*$L$71*BE177^2)/1000+BC177</f>
        <v>4.791436779711348</v>
      </c>
      <c r="BI177" s="14">
        <f t="shared" si="182"/>
        <v>19.699278621414628</v>
      </c>
      <c r="BJ177" s="19">
        <f>1000*BI177/3/BK173</f>
        <v>28.762890677733466</v>
      </c>
      <c r="BK177" s="19">
        <f t="shared" si="210"/>
        <v>226.90291253286958</v>
      </c>
      <c r="BL177" s="14">
        <f>($K$71*$L$43+$L$71*$L$44)*100*SQRT(3)*(BE177+BJ177)/2*BF177/(BK177*SQRT(3))</f>
        <v>4.3732178229677961E-2</v>
      </c>
      <c r="BM177" s="19">
        <f>BK177*(1-BL177/100)</f>
        <v>226.80368294675236</v>
      </c>
      <c r="BN177" t="s">
        <v>52</v>
      </c>
      <c r="BO177" s="14">
        <f>$C$90</f>
        <v>19.099999999999998</v>
      </c>
      <c r="BP177" s="14">
        <f>BO177*$L$45</f>
        <v>4.786911225151246</v>
      </c>
      <c r="BQ177" s="14">
        <f>BO177/$L$43</f>
        <v>19.690721649484534</v>
      </c>
      <c r="BR177" s="14">
        <f>BO177</f>
        <v>19.099999999999998</v>
      </c>
      <c r="BS177" s="14">
        <f>BP177</f>
        <v>4.786911225151246</v>
      </c>
      <c r="BT177" s="14">
        <f t="shared" si="184"/>
        <v>19.690721649484534</v>
      </c>
      <c r="BU177" s="19">
        <f>1000*BT177/3/CA173</f>
        <v>28.763188016886421</v>
      </c>
      <c r="BV177" s="21">
        <f t="shared" si="202"/>
        <v>2.5000000000000001E-2</v>
      </c>
      <c r="BW177" s="14">
        <f>(3*BV177*$K$71*BU177^2)/1000+BR177</f>
        <v>19.107694085159519</v>
      </c>
      <c r="BX177" s="14">
        <f>(3*BV177*$L$71*BU177^2)/1000+BS177</f>
        <v>4.7914408075435446</v>
      </c>
      <c r="BY177" s="14">
        <f t="shared" si="185"/>
        <v>19.699286237430879</v>
      </c>
      <c r="BZ177" s="19">
        <f>1000*BY177/3/CA173</f>
        <v>28.775698724100355</v>
      </c>
      <c r="CA177" s="19">
        <f t="shared" si="211"/>
        <v>226.8007644699133</v>
      </c>
      <c r="CB177" s="14">
        <f>($K$71*$L$43+$L$71*$L$44)*100*SQRT(3)*(BU177+BZ177)/2*BV177/(CA177*SQRT(3))</f>
        <v>4.3771348769594438E-2</v>
      </c>
      <c r="CC177" s="19">
        <f>CA177*(1-CB177/100)</f>
        <v>226.70149071628506</v>
      </c>
      <c r="CD177" t="s">
        <v>52</v>
      </c>
      <c r="CE177" s="14">
        <f>$C$90</f>
        <v>19.099999999999998</v>
      </c>
      <c r="CF177" s="14">
        <f>CE177*$L$45</f>
        <v>4.786911225151246</v>
      </c>
      <c r="CG177" s="14">
        <f>CE177/$L$43</f>
        <v>19.690721649484534</v>
      </c>
      <c r="CH177" s="14">
        <f>CE177</f>
        <v>19.099999999999998</v>
      </c>
      <c r="CI177" s="14">
        <f>CF177</f>
        <v>4.786911225151246</v>
      </c>
      <c r="CJ177" s="14">
        <f t="shared" si="187"/>
        <v>19.690721649484534</v>
      </c>
      <c r="CK177" s="19">
        <f>1000*CJ177/3/CQ173</f>
        <v>28.77600628808942</v>
      </c>
      <c r="CL177" s="21">
        <f t="shared" si="203"/>
        <v>2.5000000000000001E-2</v>
      </c>
      <c r="CM177" s="14">
        <f>(3*CL177*$K$71*CK177^2)/1000+CH177</f>
        <v>19.107700944402396</v>
      </c>
      <c r="CN177" s="14">
        <f>(3*CL177*$L$71*CK177^2)/1000+CI177</f>
        <v>4.7914448456462058</v>
      </c>
      <c r="CO177" s="14">
        <f t="shared" si="188"/>
        <v>19.699293872867266</v>
      </c>
      <c r="CP177" s="19">
        <f>1000*CO177/3/CQ173</f>
        <v>28.788533729102269</v>
      </c>
      <c r="CQ177" s="19">
        <f t="shared" si="212"/>
        <v>226.69849206298011</v>
      </c>
      <c r="CR177" s="14">
        <f>($K$71*$L$43+$L$71*$L$44)*100*SQRT(3)*(CK177+CP177)/2*CL177/(CQ177*SQRT(3))</f>
        <v>4.3810619636003641E-2</v>
      </c>
      <c r="CS177" s="19">
        <f>CQ177*(1-CR177/100)</f>
        <v>226.59917404890183</v>
      </c>
      <c r="CT177" t="s">
        <v>52</v>
      </c>
      <c r="CU177" s="14">
        <f>$C$90</f>
        <v>19.099999999999998</v>
      </c>
      <c r="CV177" s="14">
        <f>CU177*$L$45</f>
        <v>4.786911225151246</v>
      </c>
      <c r="CW177" s="14">
        <f>CU177/$L$43</f>
        <v>19.690721649484534</v>
      </c>
      <c r="CX177" s="14">
        <f>CU177</f>
        <v>19.099999999999998</v>
      </c>
      <c r="CY177" s="14">
        <f>CV177</f>
        <v>4.786911225151246</v>
      </c>
      <c r="CZ177" s="14">
        <f t="shared" si="190"/>
        <v>19.690721649484534</v>
      </c>
      <c r="DA177" s="19">
        <f>1000*CZ177/3/DG173</f>
        <v>28.814466229297459</v>
      </c>
      <c r="DB177" s="21">
        <f t="shared" si="204"/>
        <v>2.5000000000000001E-2</v>
      </c>
      <c r="DC177" s="14">
        <f>(3*DB177*$K$71*DA177^2)/1000+CX177</f>
        <v>19.107721543215934</v>
      </c>
      <c r="DD177" s="14">
        <f>(3*DB177*$L$71*DA177^2)/1000+CY177</f>
        <v>4.7914569723670803</v>
      </c>
      <c r="DE177" s="14">
        <f t="shared" si="191"/>
        <v>19.699316802648852</v>
      </c>
      <c r="DF177" s="19">
        <f>1000*DE177/3/DG173</f>
        <v>28.827043967939929</v>
      </c>
      <c r="DG177" s="19">
        <f t="shared" si="213"/>
        <v>226.39217666240441</v>
      </c>
      <c r="DH177" s="14">
        <f>($K$71*$L$43+$L$71*$L$44)*100*SQRT(3)*(DA177+DF177)/2*DB177/(DG177*SQRT(3))</f>
        <v>4.3928555639245741E-2</v>
      </c>
      <c r="DI177" s="19">
        <f>DG177*(1-DH177/100)</f>
        <v>226.29272584911635</v>
      </c>
      <c r="DJ177" t="s">
        <v>52</v>
      </c>
      <c r="DK177" s="14">
        <f>$C$90</f>
        <v>19.099999999999998</v>
      </c>
      <c r="DL177" s="14">
        <f>DK177*$L$45</f>
        <v>4.786911225151246</v>
      </c>
      <c r="DM177" s="14">
        <f>DK177/$L$43</f>
        <v>19.690721649484534</v>
      </c>
      <c r="DN177" s="14">
        <f>DK177</f>
        <v>19.099999999999998</v>
      </c>
      <c r="DO177" s="14">
        <f>DL177</f>
        <v>4.786911225151246</v>
      </c>
      <c r="DP177" s="14">
        <f t="shared" si="193"/>
        <v>19.690721649484534</v>
      </c>
      <c r="DQ177" s="19">
        <f>1000*DP177/3/DW173</f>
        <v>28.840159678888408</v>
      </c>
      <c r="DR177" s="21">
        <f t="shared" si="205"/>
        <v>2.5000000000000001E-2</v>
      </c>
      <c r="DS177" s="14">
        <f>(3*DR177*$K$71*DQ177^2)/1000+DN177</f>
        <v>19.107735319735824</v>
      </c>
      <c r="DT177" s="14">
        <f>(3*DR177*$L$71*DQ177^2)/1000+DO177</f>
        <v>4.791465082737659</v>
      </c>
      <c r="DU177" s="14">
        <f t="shared" si="194"/>
        <v>19.699332138125243</v>
      </c>
      <c r="DV177" s="19">
        <f>1000*DU177/3/DW173</f>
        <v>28.852771094139293</v>
      </c>
      <c r="DW177" s="19">
        <f t="shared" si="214"/>
        <v>226.18799278461606</v>
      </c>
      <c r="DX177" s="14">
        <f>($K$71*$L$43+$L$71*$L$44)*100*SQRT(3)*(DQ177+DV177)/2*DR177/(DW177*SQRT(3))</f>
        <v>4.4007433679836686E-2</v>
      </c>
      <c r="DY177" s="19">
        <f>DW177*(1-DX177/100)</f>
        <v>226.08845325369961</v>
      </c>
      <c r="DZ177" t="s">
        <v>52</v>
      </c>
      <c r="EA177" s="14">
        <f>$C$90</f>
        <v>19.099999999999998</v>
      </c>
      <c r="EB177" s="14">
        <f>EA177*$L$45</f>
        <v>4.786911225151246</v>
      </c>
      <c r="EC177" s="14">
        <f>EA177/$L$43</f>
        <v>19.690721649484534</v>
      </c>
      <c r="ED177" s="14">
        <f>EA177</f>
        <v>19.099999999999998</v>
      </c>
      <c r="EE177" s="14">
        <f>EB177</f>
        <v>4.786911225151246</v>
      </c>
      <c r="EF177" s="14">
        <f t="shared" si="196"/>
        <v>19.690721649484534</v>
      </c>
      <c r="EG177" s="19">
        <f>1000*EF177/3/EM173</f>
        <v>28.853031057095318</v>
      </c>
      <c r="EH177" s="21">
        <f t="shared" si="206"/>
        <v>2.5000000000000001E-2</v>
      </c>
      <c r="EI177" s="14">
        <f>(3*EH177*$K$71*EG177^2)/1000+ED177</f>
        <v>19.107742225830989</v>
      </c>
      <c r="EJ177" s="14">
        <f>(3*EH177*$L$71*EG177^2)/1000+EE177</f>
        <v>4.7914691484227161</v>
      </c>
      <c r="EK177" s="14">
        <f t="shared" si="197"/>
        <v>19.699339825717292</v>
      </c>
      <c r="EL177" s="19">
        <f>1000*EK177/3/EM173</f>
        <v>28.865659365540569</v>
      </c>
      <c r="EM177" s="19">
        <f t="shared" si="215"/>
        <v>226.08584080155109</v>
      </c>
      <c r="EN177" s="14">
        <f>($K$71*$L$43+$L$71*$L$44)*100*SQRT(3)*(EG177+EL177)/2*EH177/(EM177*SQRT(3))</f>
        <v>4.4046975495231677E-2</v>
      </c>
      <c r="EO177" s="19">
        <f>EM177*(1-EN177/100)</f>
        <v>225.98625682665505</v>
      </c>
    </row>
    <row r="178" spans="2:145" hidden="1" outlineLevel="1">
      <c r="B178" s="16" t="s">
        <v>97</v>
      </c>
      <c r="C178" s="17">
        <f>SUM(C173:C177)</f>
        <v>95.499999999999986</v>
      </c>
      <c r="D178" s="17">
        <f>SUM(D173:D177)</f>
        <v>23.934556125756231</v>
      </c>
      <c r="E178" s="17">
        <f>SUM(E173:E177)</f>
        <v>98.453608247422665</v>
      </c>
      <c r="F178" s="17">
        <f>F173</f>
        <v>95.727604432964441</v>
      </c>
      <c r="G178" s="17">
        <f>G173</f>
        <v>24.068549058065944</v>
      </c>
      <c r="H178" s="17">
        <f t="shared" si="172"/>
        <v>98.688251992746842</v>
      </c>
      <c r="I178" s="20">
        <f>I173</f>
        <v>143.01214940999259</v>
      </c>
      <c r="J178" s="17">
        <f>SUM(J173:J177)</f>
        <v>0.125</v>
      </c>
      <c r="K178" s="17">
        <f>K173</f>
        <v>95.917812449337902</v>
      </c>
      <c r="L178" s="17">
        <f>L173</f>
        <v>24.180526358027734</v>
      </c>
      <c r="M178" s="17">
        <f>K178/$L$43</f>
        <v>98.884342731276192</v>
      </c>
      <c r="N178" s="20">
        <f>N173</f>
        <v>143.34621136257232</v>
      </c>
      <c r="O178" s="41">
        <f>O173</f>
        <v>230.02300247424824</v>
      </c>
      <c r="P178" s="17">
        <f>(1-Q178/O178)*100</f>
        <v>0.64347364421107889</v>
      </c>
      <c r="Q178" s="20">
        <f>Q177</f>
        <v>228.54286507770345</v>
      </c>
      <c r="R178" s="16" t="s">
        <v>97</v>
      </c>
      <c r="S178" s="17">
        <f>SUM(S173:S177)</f>
        <v>95.499999999999986</v>
      </c>
      <c r="T178" s="17">
        <f>SUM(T173:T177)</f>
        <v>23.934556125756231</v>
      </c>
      <c r="U178" s="20">
        <f>SUM(U173:U177)</f>
        <v>98.453608247422665</v>
      </c>
      <c r="V178" s="20">
        <f>V173</f>
        <v>95.729226846105007</v>
      </c>
      <c r="W178" s="20">
        <f>W173</f>
        <v>24.069504188382563</v>
      </c>
      <c r="X178" s="20">
        <f t="shared" si="175"/>
        <v>98.689924583613418</v>
      </c>
      <c r="Y178" s="20">
        <f>Y173</f>
        <v>143.52240144159248</v>
      </c>
      <c r="Z178" s="17">
        <f>SUM(Z173:Z177)</f>
        <v>0.125</v>
      </c>
      <c r="AA178" s="17">
        <f>AA173</f>
        <v>95.920794567459737</v>
      </c>
      <c r="AB178" s="17">
        <f>AB173</f>
        <v>24.182281959825264</v>
      </c>
      <c r="AC178" s="17">
        <f>AA178/$L$43</f>
        <v>98.887417079855396</v>
      </c>
      <c r="AD178" s="20">
        <f>AD173</f>
        <v>143.86004656986981</v>
      </c>
      <c r="AE178" s="41">
        <f>AE173</f>
        <v>229.20910741072487</v>
      </c>
      <c r="AF178" s="17">
        <f>(1-AG178/AE178)*100</f>
        <v>0.6480615352447594</v>
      </c>
      <c r="AG178" s="20">
        <f>AG177</f>
        <v>227.72369135031812</v>
      </c>
      <c r="AH178" s="16" t="s">
        <v>97</v>
      </c>
      <c r="AI178" s="17">
        <f>SUM(AI173:AI177)</f>
        <v>95.499999999999986</v>
      </c>
      <c r="AJ178" s="17">
        <f>SUM(AJ173:AJ177)</f>
        <v>23.934556125756231</v>
      </c>
      <c r="AK178" s="17">
        <f>SUM(AK173:AK177)</f>
        <v>98.453608247422665</v>
      </c>
      <c r="AL178" s="17">
        <f>AL173</f>
        <v>95.73065860145077</v>
      </c>
      <c r="AM178" s="17">
        <f>AM173</f>
        <v>24.070347076610322</v>
      </c>
      <c r="AN178" s="17">
        <f t="shared" si="178"/>
        <v>98.691400620052349</v>
      </c>
      <c r="AO178" s="20">
        <f>AO173</f>
        <v>143.97120608930803</v>
      </c>
      <c r="AP178" s="17">
        <f>SUM(AP173:AP177)</f>
        <v>0.125</v>
      </c>
      <c r="AQ178" s="17">
        <f>AQ173</f>
        <v>95.92342628755091</v>
      </c>
      <c r="AR178" s="17">
        <f>AR173</f>
        <v>24.183831278911207</v>
      </c>
      <c r="AS178" s="17">
        <f>AQ178/$L$43</f>
        <v>98.890130193351453</v>
      </c>
      <c r="AT178" s="20">
        <f>AT173</f>
        <v>144.3120239419442</v>
      </c>
      <c r="AU178" s="41">
        <f>AU173</f>
        <v>228.49800618889546</v>
      </c>
      <c r="AV178" s="17">
        <f>(1-AW178/AU178)*100</f>
        <v>0.65211029318683611</v>
      </c>
      <c r="AW178" s="20">
        <f>AW177</f>
        <v>227.00794717081098</v>
      </c>
      <c r="AX178" s="16" t="s">
        <v>97</v>
      </c>
      <c r="AY178" s="17">
        <f>SUM(AY173:AY177)</f>
        <v>95.499999999999986</v>
      </c>
      <c r="AZ178" s="17">
        <f>SUM(AZ173:AZ177)</f>
        <v>23.934556125756231</v>
      </c>
      <c r="BA178" s="17">
        <f>SUM(BA173:BA177)</f>
        <v>98.453608247422665</v>
      </c>
      <c r="BB178" s="17">
        <f>BB173</f>
        <v>95.731069657680337</v>
      </c>
      <c r="BC178" s="17">
        <f>BC173</f>
        <v>24.070589069390632</v>
      </c>
      <c r="BD178" s="17">
        <f t="shared" si="181"/>
        <v>98.691824389361173</v>
      </c>
      <c r="BE178" s="20">
        <f>BE173</f>
        <v>144.09980234562605</v>
      </c>
      <c r="BF178" s="17">
        <f>SUM(BF173:BF177)</f>
        <v>0.125</v>
      </c>
      <c r="BG178" s="17">
        <f>BG173</f>
        <v>95.924181860915581</v>
      </c>
      <c r="BH178" s="17">
        <f>BH173</f>
        <v>24.184276092262998</v>
      </c>
      <c r="BI178" s="17">
        <f>BG178/$L$43</f>
        <v>98.890909134964517</v>
      </c>
      <c r="BJ178" s="20">
        <f>BJ173</f>
        <v>144.44153292189782</v>
      </c>
      <c r="BK178" s="41">
        <f>BK173</f>
        <v>228.29507231071005</v>
      </c>
      <c r="BL178" s="17">
        <f>(1-BM178/BK178)*100</f>
        <v>0.65327269172411606</v>
      </c>
      <c r="BM178" s="20">
        <f>BM177</f>
        <v>226.80368294675236</v>
      </c>
      <c r="BN178" s="16" t="s">
        <v>97</v>
      </c>
      <c r="BO178" s="17">
        <f>SUM(BO173:BO177)</f>
        <v>95.499999999999986</v>
      </c>
      <c r="BP178" s="17">
        <f>SUM(BP173:BP177)</f>
        <v>23.934556125756231</v>
      </c>
      <c r="BQ178" s="17">
        <f>SUM(BQ173:BQ177)</f>
        <v>98.453608247422665</v>
      </c>
      <c r="BR178" s="17">
        <f>BR173</f>
        <v>95.731275717742534</v>
      </c>
      <c r="BS178" s="17">
        <f>BS173</f>
        <v>24.070710378943382</v>
      </c>
      <c r="BT178" s="17">
        <f t="shared" si="184"/>
        <v>98.692036822414991</v>
      </c>
      <c r="BU178" s="20">
        <f>BU173</f>
        <v>144.16422421810586</v>
      </c>
      <c r="BV178" s="17">
        <f>SUM(BV173:BV177)</f>
        <v>0.125</v>
      </c>
      <c r="BW178" s="17">
        <f>BW173</f>
        <v>95.924560626705528</v>
      </c>
      <c r="BX178" s="17">
        <f>BX173</f>
        <v>24.184499075349017</v>
      </c>
      <c r="BY178" s="17">
        <f>BW178/$L$43</f>
        <v>98.891299615160335</v>
      </c>
      <c r="BZ178" s="20">
        <f>BZ173</f>
        <v>144.5064126451316</v>
      </c>
      <c r="CA178" s="41">
        <f>CA173</f>
        <v>228.19354653274664</v>
      </c>
      <c r="CB178" s="17">
        <f>(1-CC178/CA178)*100</f>
        <v>0.65385539562025086</v>
      </c>
      <c r="CC178" s="20">
        <f>CC177</f>
        <v>226.70149071628506</v>
      </c>
      <c r="CD178" s="16" t="s">
        <v>97</v>
      </c>
      <c r="CE178" s="17">
        <f>SUM(CE173:CE177)</f>
        <v>95.499999999999986</v>
      </c>
      <c r="CF178" s="17">
        <f>SUM(CF173:CF177)</f>
        <v>23.934556125756231</v>
      </c>
      <c r="CG178" s="17">
        <f>SUM(CG173:CG177)</f>
        <v>98.453608247422665</v>
      </c>
      <c r="CH178" s="17">
        <f>CH173</f>
        <v>95.731482303953371</v>
      </c>
      <c r="CI178" s="17">
        <f>CI173</f>
        <v>24.070831998244923</v>
      </c>
      <c r="CJ178" s="17">
        <f t="shared" si="187"/>
        <v>98.692249797890071</v>
      </c>
      <c r="CK178" s="20">
        <f>CK173</f>
        <v>144.22878202862213</v>
      </c>
      <c r="CL178" s="17">
        <f>SUM(CL173:CL177)</f>
        <v>0.125</v>
      </c>
      <c r="CM178" s="17">
        <f>CM173</f>
        <v>95.924940360512153</v>
      </c>
      <c r="CN178" s="17">
        <f>CN173</f>
        <v>24.184722628315814</v>
      </c>
      <c r="CO178" s="17">
        <f>CM178/$L$43</f>
        <v>98.891691093311508</v>
      </c>
      <c r="CP178" s="20">
        <f>CP173</f>
        <v>144.57142968167597</v>
      </c>
      <c r="CQ178" s="41">
        <f>CQ173</f>
        <v>228.09189772377201</v>
      </c>
      <c r="CR178" s="17">
        <f>(1-CS178/CQ178)*100</f>
        <v>0.65443958762529952</v>
      </c>
      <c r="CS178" s="20">
        <f>CS177</f>
        <v>226.59917404890183</v>
      </c>
      <c r="CT178" s="16" t="s">
        <v>97</v>
      </c>
      <c r="CU178" s="17">
        <f>SUM(CU173:CU177)</f>
        <v>95.499999999999986</v>
      </c>
      <c r="CV178" s="17">
        <f>SUM(CV173:CV177)</f>
        <v>23.934556125756231</v>
      </c>
      <c r="CW178" s="17">
        <f>SUM(CW173:CW177)</f>
        <v>98.453608247422665</v>
      </c>
      <c r="CX178" s="17">
        <f>CX173</f>
        <v>95.732102701961907</v>
      </c>
      <c r="CY178" s="17">
        <f>CY173</f>
        <v>24.071197232556401</v>
      </c>
      <c r="CZ178" s="17">
        <f t="shared" si="190"/>
        <v>98.692889383465882</v>
      </c>
      <c r="DA178" s="20">
        <f>DA173</f>
        <v>144.42248378876005</v>
      </c>
      <c r="DB178" s="17">
        <f>SUM(DB173:DB177)</f>
        <v>0.125</v>
      </c>
      <c r="DC178" s="17">
        <f>DC173</f>
        <v>95.926080742522458</v>
      </c>
      <c r="DD178" s="17">
        <f>DD173</f>
        <v>24.185393982241237</v>
      </c>
      <c r="DE178" s="17">
        <f>DC178/$L$43</f>
        <v>98.892866744868513</v>
      </c>
      <c r="DF178" s="20">
        <f>DF173</f>
        <v>144.76651178135148</v>
      </c>
      <c r="DG178" s="41">
        <f>DG173</f>
        <v>227.78745338991976</v>
      </c>
      <c r="DH178" s="17">
        <f>(1-DI178/DG178)*100</f>
        <v>0.65619397317936423</v>
      </c>
      <c r="DI178" s="20">
        <f>DI177</f>
        <v>226.29272584911635</v>
      </c>
      <c r="DJ178" s="16" t="s">
        <v>97</v>
      </c>
      <c r="DK178" s="17">
        <f>SUM(DK173:DK177)</f>
        <v>95.499999999999986</v>
      </c>
      <c r="DL178" s="17">
        <f>SUM(DL173:DL177)</f>
        <v>23.934556125756231</v>
      </c>
      <c r="DM178" s="17">
        <f>SUM(DM173:DM177)</f>
        <v>98.453608247422665</v>
      </c>
      <c r="DN178" s="17">
        <f>DN173</f>
        <v>95.7325176287913</v>
      </c>
      <c r="DO178" s="17">
        <f>DO173</f>
        <v>24.071441503996283</v>
      </c>
      <c r="DP178" s="17">
        <f t="shared" si="193"/>
        <v>98.693317143083817</v>
      </c>
      <c r="DQ178" s="20">
        <f>DQ173</f>
        <v>144.5518897841016</v>
      </c>
      <c r="DR178" s="17">
        <f>SUM(DR173:DR177)</f>
        <v>0.125</v>
      </c>
      <c r="DS178" s="17">
        <f>DS173</f>
        <v>95.926843443004742</v>
      </c>
      <c r="DT178" s="17">
        <f>DT173</f>
        <v>24.185842991396132</v>
      </c>
      <c r="DU178" s="17">
        <f>DS178/$L$43</f>
        <v>98.893653034025505</v>
      </c>
      <c r="DV178" s="20">
        <f>DV173</f>
        <v>144.89684199558559</v>
      </c>
      <c r="DW178" s="41">
        <f>DW173</f>
        <v>227.5845195117343</v>
      </c>
      <c r="DX178" s="17">
        <f>(1-DY178/DW178)*100</f>
        <v>0.65736732060879266</v>
      </c>
      <c r="DY178" s="20">
        <f>DY177</f>
        <v>226.08845325369961</v>
      </c>
      <c r="DZ178" s="16" t="s">
        <v>97</v>
      </c>
      <c r="EA178" s="17">
        <f>SUM(EA173:EA177)</f>
        <v>95.499999999999986</v>
      </c>
      <c r="EB178" s="17">
        <f>SUM(EB173:EB177)</f>
        <v>23.934556125756231</v>
      </c>
      <c r="EC178" s="17">
        <f>SUM(EC173:EC177)</f>
        <v>98.453608247422665</v>
      </c>
      <c r="ED178" s="17">
        <f>ED173</f>
        <v>95.732725630470995</v>
      </c>
      <c r="EE178" s="17">
        <f>EE173</f>
        <v>24.071563956598034</v>
      </c>
      <c r="EF178" s="17">
        <f t="shared" si="196"/>
        <v>98.693531577805146</v>
      </c>
      <c r="EG178" s="20">
        <f>EG173</f>
        <v>144.61671758096151</v>
      </c>
      <c r="EH178" s="17">
        <f>SUM(EH173:EH177)</f>
        <v>0.125</v>
      </c>
      <c r="EI178" s="17">
        <f>EI173</f>
        <v>95.927225784007192</v>
      </c>
      <c r="EJ178" s="17">
        <f>EJ173</f>
        <v>24.18606807924434</v>
      </c>
      <c r="EK178" s="17">
        <f>EI178/$L$43</f>
        <v>98.894047200007421</v>
      </c>
      <c r="EL178" s="20">
        <f>EL173</f>
        <v>144.96213341348732</v>
      </c>
      <c r="EM178" s="41">
        <f>EM173</f>
        <v>227.48299373377091</v>
      </c>
      <c r="EN178" s="17">
        <f>(1-EO178/EM178)*100</f>
        <v>0.65795551682756859</v>
      </c>
      <c r="EO178" s="20">
        <f>EO177</f>
        <v>225.98625682665505</v>
      </c>
    </row>
    <row r="179" spans="2:145" hidden="1" outlineLevel="1">
      <c r="C179" s="6"/>
      <c r="D179" s="6"/>
      <c r="E179" s="6"/>
      <c r="S179" s="6"/>
      <c r="T179" s="6"/>
      <c r="U179" s="55"/>
      <c r="V179" s="37"/>
      <c r="W179" s="37"/>
      <c r="X179" s="37"/>
      <c r="AI179" s="6"/>
      <c r="AJ179" s="6"/>
      <c r="AK179" s="6"/>
      <c r="AY179" s="6"/>
      <c r="AZ179" s="6"/>
      <c r="BA179" s="6"/>
      <c r="BO179" s="6"/>
      <c r="BP179" s="6"/>
      <c r="BQ179" s="6"/>
      <c r="CE179" s="6"/>
      <c r="CF179" s="6"/>
      <c r="CG179" s="6"/>
      <c r="CU179" s="6"/>
      <c r="CV179" s="6"/>
      <c r="CW179" s="6"/>
      <c r="DK179" s="6"/>
      <c r="DL179" s="6"/>
      <c r="DM179" s="6"/>
      <c r="EA179" s="6"/>
      <c r="EB179" s="6"/>
      <c r="EC179" s="6"/>
    </row>
    <row r="180" spans="2:145" hidden="1" outlineLevel="1">
      <c r="B180" t="s">
        <v>53</v>
      </c>
      <c r="C180" s="14">
        <f>$C$90</f>
        <v>19.099999999999998</v>
      </c>
      <c r="D180" s="14">
        <f>C180*$L$45</f>
        <v>4.786911225151246</v>
      </c>
      <c r="E180" s="14">
        <f>C180/$L$43</f>
        <v>19.690721649484534</v>
      </c>
      <c r="F180" s="14">
        <f>C180</f>
        <v>19.099999999999998</v>
      </c>
      <c r="G180" s="14">
        <f>D180</f>
        <v>4.786911225151246</v>
      </c>
      <c r="H180" s="14">
        <f>F180/$L$43</f>
        <v>19.690721649484534</v>
      </c>
      <c r="I180" s="19">
        <f>1000*H180/3/O180</f>
        <v>28.534424003513838</v>
      </c>
      <c r="J180" s="21">
        <f>$AA$17/1000</f>
        <v>2.5000000000000001E-2</v>
      </c>
      <c r="K180" s="14">
        <f>(3*J180*$K$71*I180^2)/1000+F180</f>
        <v>19.107572184184871</v>
      </c>
      <c r="L180" s="14">
        <f>(3*J180*$L$71*I180^2)/1000+G180</f>
        <v>4.7913690432600831</v>
      </c>
      <c r="M180" s="14">
        <f>IF(I180&lt;0,-SQRT(K180^2+L180^2),SQRT(K180^2+L180^2))</f>
        <v>19.699150542156545</v>
      </c>
      <c r="N180" s="19">
        <f>1000*M180/3/O180</f>
        <v>28.546638568407122</v>
      </c>
      <c r="O180" s="40">
        <f>H$149</f>
        <v>230.02300247424824</v>
      </c>
      <c r="P180" s="14">
        <f>($K$71*$L$43+$L$71*$L$44)*100*SQRT(3)*(I180+N180)/2*J180/(O180*SQRT(3))</f>
        <v>4.2814785179734638E-2</v>
      </c>
      <c r="Q180" s="19">
        <f>O180*(1-P180/100)</f>
        <v>229.92451861987493</v>
      </c>
      <c r="R180" t="s">
        <v>53</v>
      </c>
      <c r="S180" s="14">
        <f>$C$90</f>
        <v>19.099999999999998</v>
      </c>
      <c r="T180" s="14">
        <f>S180*$L$45</f>
        <v>4.786911225151246</v>
      </c>
      <c r="U180" s="19">
        <f>S180/$L$43</f>
        <v>19.690721649484534</v>
      </c>
      <c r="V180" s="19">
        <f>S180</f>
        <v>19.099999999999998</v>
      </c>
      <c r="W180" s="19">
        <f>T180</f>
        <v>4.786911225151246</v>
      </c>
      <c r="X180" s="19">
        <f>V180/$L$43</f>
        <v>19.690721649484534</v>
      </c>
      <c r="Y180" s="19">
        <f>1000*X180/3/AE180</f>
        <v>28.635746447020967</v>
      </c>
      <c r="Z180" s="21">
        <f>$AA$17/1000</f>
        <v>2.5000000000000001E-2</v>
      </c>
      <c r="AA180" s="14">
        <f>(3*Z180*$K$71*Y180^2)/1000+V180</f>
        <v>19.107626055563575</v>
      </c>
      <c r="AB180" s="14">
        <f>(3*Z180*$L$71*Y180^2)/1000+W180</f>
        <v>4.7914007578620605</v>
      </c>
      <c r="AC180" s="14">
        <f>IF(Y180&lt;0,-SQRT(AA180^2+AB180^2),SQRT(AA180^2+AB180^2))</f>
        <v>19.699210509604011</v>
      </c>
      <c r="AD180" s="19">
        <f>1000*AC180/3/AE180</f>
        <v>28.648091593650566</v>
      </c>
      <c r="AE180" s="40">
        <f>X$149</f>
        <v>229.20910741072487</v>
      </c>
      <c r="AF180" s="14">
        <f>($K$71*$L$43+$L$71*$L$44)*100*SQRT(3)*(Y180+AD180)/2*Z180/(AE180*SQRT(3))</f>
        <v>4.3119451380177233E-2</v>
      </c>
      <c r="AG180" s="19">
        <f>AE180*(1-AF180/100)</f>
        <v>229.11027370109596</v>
      </c>
      <c r="AH180" t="s">
        <v>53</v>
      </c>
      <c r="AI180" s="14">
        <f>$C$90</f>
        <v>19.099999999999998</v>
      </c>
      <c r="AJ180" s="14">
        <f>AI180*$L$45</f>
        <v>4.786911225151246</v>
      </c>
      <c r="AK180" s="14">
        <f>AI180/$L$43</f>
        <v>19.690721649484534</v>
      </c>
      <c r="AL180" s="14">
        <f>AI180</f>
        <v>19.099999999999998</v>
      </c>
      <c r="AM180" s="14">
        <f>AJ180</f>
        <v>4.786911225151246</v>
      </c>
      <c r="AN180" s="14">
        <f>AL180/$L$43</f>
        <v>19.690721649484534</v>
      </c>
      <c r="AO180" s="19">
        <f>1000*AN180/3/AU180</f>
        <v>28.7248628232472</v>
      </c>
      <c r="AP180" s="21">
        <f>$AA$17/1000</f>
        <v>2.5000000000000001E-2</v>
      </c>
      <c r="AQ180" s="14">
        <f>(3*AP180*$K$71*AO180^2)/1000+AL180</f>
        <v>19.10767359502119</v>
      </c>
      <c r="AR180" s="14">
        <f>(3*AP180*$L$71*AO180^2)/1000+AM180</f>
        <v>4.7914287448008199</v>
      </c>
      <c r="AS180" s="14">
        <f>IF(AO180&lt;0,-SQRT(AQ180^2+AR180^2),SQRT(AQ180^2+AR180^2))</f>
        <v>19.699263428625283</v>
      </c>
      <c r="AT180" s="19">
        <f>1000*AS180/3/AU180</f>
        <v>28.737323587177141</v>
      </c>
      <c r="AU180" s="40">
        <f>AN$149</f>
        <v>228.49800618889546</v>
      </c>
      <c r="AV180" s="14">
        <f>($K$71*$L$43+$L$71*$L$44)*100*SQRT(3)*(AO180+AT180)/2*AP180/(AU180*SQRT(3))</f>
        <v>4.3388308568775853E-2</v>
      </c>
      <c r="AW180" s="19">
        <f>AU180*(1-AV180/100)</f>
        <v>228.39886476889671</v>
      </c>
      <c r="AX180" t="s">
        <v>53</v>
      </c>
      <c r="AY180" s="14">
        <f>$C$90</f>
        <v>19.099999999999998</v>
      </c>
      <c r="AZ180" s="14">
        <f>AY180*$L$45</f>
        <v>4.786911225151246</v>
      </c>
      <c r="BA180" s="14">
        <f>AY180/$L$43</f>
        <v>19.690721649484534</v>
      </c>
      <c r="BB180" s="14">
        <f>AY180</f>
        <v>19.099999999999998</v>
      </c>
      <c r="BC180" s="14">
        <f>AZ180</f>
        <v>4.786911225151246</v>
      </c>
      <c r="BD180" s="14">
        <f>BB180/$L$43</f>
        <v>19.690721649484534</v>
      </c>
      <c r="BE180" s="19">
        <f>1000*BD180/3/BK180</f>
        <v>28.750396654328458</v>
      </c>
      <c r="BF180" s="21">
        <f>$AA$17/1000</f>
        <v>2.5000000000000001E-2</v>
      </c>
      <c r="BG180" s="14">
        <f>(3*BF180*$K$71*BE180^2)/1000+BB180</f>
        <v>19.107687243362363</v>
      </c>
      <c r="BH180" s="14">
        <f>(3*BF180*$L$71*BE180^2)/1000+BC180</f>
        <v>4.791436779711348</v>
      </c>
      <c r="BI180" s="14">
        <f>IF(BE180&lt;0,-SQRT(BG180^2+BH180^2),SQRT(BG180^2+BH180^2))</f>
        <v>19.699278621414628</v>
      </c>
      <c r="BJ180" s="19">
        <f>1000*BI180/3/BK180</f>
        <v>28.762890677733466</v>
      </c>
      <c r="BK180" s="40">
        <f>BD$149</f>
        <v>228.29507231071005</v>
      </c>
      <c r="BL180" s="14">
        <f>($K$71*$L$43+$L$71*$L$44)*100*SQRT(3)*(BE180+BJ180)/2*BF180/(BK180*SQRT(3))</f>
        <v>4.3465496260100239E-2</v>
      </c>
      <c r="BM180" s="19">
        <f>BK180*(1-BL180/100)</f>
        <v>228.19584272459286</v>
      </c>
      <c r="BN180" t="s">
        <v>53</v>
      </c>
      <c r="BO180" s="14">
        <f>$C$90</f>
        <v>19.099999999999998</v>
      </c>
      <c r="BP180" s="14">
        <f>BO180*$L$45</f>
        <v>4.786911225151246</v>
      </c>
      <c r="BQ180" s="14">
        <f>BO180/$L$43</f>
        <v>19.690721649484534</v>
      </c>
      <c r="BR180" s="14">
        <f>BO180</f>
        <v>19.099999999999998</v>
      </c>
      <c r="BS180" s="14">
        <f>BP180</f>
        <v>4.786911225151246</v>
      </c>
      <c r="BT180" s="14">
        <f>BR180/$L$43</f>
        <v>19.690721649484534</v>
      </c>
      <c r="BU180" s="19">
        <f>1000*BT180/3/CA180</f>
        <v>28.763188016886421</v>
      </c>
      <c r="BV180" s="21">
        <f>$AA$17/1000</f>
        <v>2.5000000000000001E-2</v>
      </c>
      <c r="BW180" s="14">
        <f>(3*BV180*$K$71*BU180^2)/1000+BR180</f>
        <v>19.107694085159519</v>
      </c>
      <c r="BX180" s="14">
        <f>(3*BV180*$L$71*BU180^2)/1000+BS180</f>
        <v>4.7914408075435446</v>
      </c>
      <c r="BY180" s="14">
        <f>IF(BU180&lt;0,-SQRT(BW180^2+BX180^2),SQRT(BW180^2+BX180^2))</f>
        <v>19.699286237430879</v>
      </c>
      <c r="BZ180" s="19">
        <f>1000*BY180/3/CA180</f>
        <v>28.775698724100355</v>
      </c>
      <c r="CA180" s="40">
        <f>BT$149</f>
        <v>228.19354653274664</v>
      </c>
      <c r="CB180" s="14">
        <f>($K$71*$L$43+$L$71*$L$44)*100*SQRT(3)*(BU180+BZ180)/2*BV180/(CA180*SQRT(3))</f>
        <v>4.350418981458181E-2</v>
      </c>
      <c r="CC180" s="19">
        <f>CA180*(1-CB180/100)</f>
        <v>228.0942727791184</v>
      </c>
      <c r="CD180" t="s">
        <v>53</v>
      </c>
      <c r="CE180" s="14">
        <f>$C$90</f>
        <v>19.099999999999998</v>
      </c>
      <c r="CF180" s="14">
        <f>CE180*$L$45</f>
        <v>4.786911225151246</v>
      </c>
      <c r="CG180" s="14">
        <f>CE180/$L$43</f>
        <v>19.690721649484534</v>
      </c>
      <c r="CH180" s="14">
        <f>CE180</f>
        <v>19.099999999999998</v>
      </c>
      <c r="CI180" s="14">
        <f>CF180</f>
        <v>4.786911225151246</v>
      </c>
      <c r="CJ180" s="14">
        <f>CH180/$L$43</f>
        <v>19.690721649484534</v>
      </c>
      <c r="CK180" s="19">
        <f>1000*CJ180/3/CQ180</f>
        <v>28.77600628808942</v>
      </c>
      <c r="CL180" s="21">
        <f>$AA$17/1000</f>
        <v>2.5000000000000001E-2</v>
      </c>
      <c r="CM180" s="14">
        <f>(3*CL180*$K$71*CK180^2)/1000+CH180</f>
        <v>19.107700944402396</v>
      </c>
      <c r="CN180" s="14">
        <f>(3*CL180*$L$71*CK180^2)/1000+CI180</f>
        <v>4.7914448456462058</v>
      </c>
      <c r="CO180" s="14">
        <f>IF(CK180&lt;0,-SQRT(CM180^2+CN180^2),SQRT(CM180^2+CN180^2))</f>
        <v>19.699293872867266</v>
      </c>
      <c r="CP180" s="19">
        <f>1000*CO180/3/CQ180</f>
        <v>28.788533729102269</v>
      </c>
      <c r="CQ180" s="40">
        <f>CJ$149</f>
        <v>228.09189772377201</v>
      </c>
      <c r="CR180" s="14">
        <f>($K$71*$L$43+$L$71*$L$44)*100*SQRT(3)*(CK180+CP180)/2*CL180/(CQ180*SQRT(3))</f>
        <v>4.3542982047764814E-2</v>
      </c>
      <c r="CS180" s="19">
        <f>CQ180*(1-CR180/100)</f>
        <v>227.99257970969376</v>
      </c>
      <c r="CT180" t="s">
        <v>53</v>
      </c>
      <c r="CU180" s="14">
        <f>$C$90</f>
        <v>19.099999999999998</v>
      </c>
      <c r="CV180" s="14">
        <f>CU180*$L$45</f>
        <v>4.786911225151246</v>
      </c>
      <c r="CW180" s="14">
        <f>CU180/$L$43</f>
        <v>19.690721649484534</v>
      </c>
      <c r="CX180" s="14">
        <f>CU180</f>
        <v>19.099999999999998</v>
      </c>
      <c r="CY180" s="14">
        <f>CV180</f>
        <v>4.786911225151246</v>
      </c>
      <c r="CZ180" s="14">
        <f>CX180/$L$43</f>
        <v>19.690721649484534</v>
      </c>
      <c r="DA180" s="19">
        <f>1000*CZ180/3/DG180</f>
        <v>28.814466229297459</v>
      </c>
      <c r="DB180" s="21">
        <f>$AA$17/1000</f>
        <v>2.5000000000000001E-2</v>
      </c>
      <c r="DC180" s="14">
        <f>(3*DB180*$K$71*DA180^2)/1000+CX180</f>
        <v>19.107721543215934</v>
      </c>
      <c r="DD180" s="14">
        <f>(3*DB180*$L$71*DA180^2)/1000+CY180</f>
        <v>4.7914569723670803</v>
      </c>
      <c r="DE180" s="14">
        <f>IF(DA180&lt;0,-SQRT(DC180^2+DD180^2),SQRT(DC180^2+DD180^2))</f>
        <v>19.699316802648852</v>
      </c>
      <c r="DF180" s="19">
        <f>1000*DE180/3/DG180</f>
        <v>28.827043967939929</v>
      </c>
      <c r="DG180" s="40">
        <f>CZ$149</f>
        <v>227.78745338991976</v>
      </c>
      <c r="DH180" s="14">
        <f>($K$71*$L$43+$L$71*$L$44)*100*SQRT(3)*(DA180+DF180)/2*DB180/(DG180*SQRT(3))</f>
        <v>4.3659478082757656E-2</v>
      </c>
      <c r="DI180" s="19">
        <f>DG180*(1-DH180/100)</f>
        <v>227.6880025766317</v>
      </c>
      <c r="DJ180" t="s">
        <v>53</v>
      </c>
      <c r="DK180" s="14">
        <f>$C$90</f>
        <v>19.099999999999998</v>
      </c>
      <c r="DL180" s="14">
        <f>DK180*$L$45</f>
        <v>4.786911225151246</v>
      </c>
      <c r="DM180" s="14">
        <f>DK180/$L$43</f>
        <v>19.690721649484534</v>
      </c>
      <c r="DN180" s="14">
        <f>DK180</f>
        <v>19.099999999999998</v>
      </c>
      <c r="DO180" s="14">
        <f>DL180</f>
        <v>4.786911225151246</v>
      </c>
      <c r="DP180" s="14">
        <f>DN180/$L$43</f>
        <v>19.690721649484534</v>
      </c>
      <c r="DQ180" s="19">
        <f>1000*DP180/3/DW180</f>
        <v>28.840159678888408</v>
      </c>
      <c r="DR180" s="21">
        <f>$AA$17/1000</f>
        <v>2.5000000000000001E-2</v>
      </c>
      <c r="DS180" s="14">
        <f>(3*DR180*$K$71*DQ180^2)/1000+DN180</f>
        <v>19.107735319735824</v>
      </c>
      <c r="DT180" s="14">
        <f>(3*DR180*$L$71*DQ180^2)/1000+DO180</f>
        <v>4.791465082737659</v>
      </c>
      <c r="DU180" s="14">
        <f>IF(DQ180&lt;0,-SQRT(DS180^2+DT180^2),SQRT(DS180^2+DT180^2))</f>
        <v>19.699332138125243</v>
      </c>
      <c r="DV180" s="19">
        <f>1000*DU180/3/DW180</f>
        <v>28.852771094139293</v>
      </c>
      <c r="DW180" s="40">
        <f>DP$149</f>
        <v>227.5845195117343</v>
      </c>
      <c r="DX180" s="14">
        <f>($K$71*$L$43+$L$71*$L$44)*100*SQRT(3)*(DQ180+DV180)/2*DR180/(DW180*SQRT(3))</f>
        <v>4.373739089547847E-2</v>
      </c>
      <c r="DY180" s="19">
        <f>DW180*(1-DX180/100)</f>
        <v>227.48497998081785</v>
      </c>
      <c r="DZ180" t="s">
        <v>53</v>
      </c>
      <c r="EA180" s="14">
        <f>$C$90</f>
        <v>19.099999999999998</v>
      </c>
      <c r="EB180" s="14">
        <f>EA180*$L$45</f>
        <v>4.786911225151246</v>
      </c>
      <c r="EC180" s="14">
        <f>EA180/$L$43</f>
        <v>19.690721649484534</v>
      </c>
      <c r="ED180" s="14">
        <f>EA180</f>
        <v>19.099999999999998</v>
      </c>
      <c r="EE180" s="14">
        <f>EB180</f>
        <v>4.786911225151246</v>
      </c>
      <c r="EF180" s="14">
        <f>ED180/$L$43</f>
        <v>19.690721649484534</v>
      </c>
      <c r="EG180" s="19">
        <f>1000*EF180/3/EM180</f>
        <v>28.853031057095318</v>
      </c>
      <c r="EH180" s="21">
        <f>$AA$17/1000</f>
        <v>2.5000000000000001E-2</v>
      </c>
      <c r="EI180" s="14">
        <f>(3*EH180*$K$71*EG180^2)/1000+ED180</f>
        <v>19.107742225830989</v>
      </c>
      <c r="EJ180" s="14">
        <f>(3*EH180*$L$71*EG180^2)/1000+EE180</f>
        <v>4.7914691484227161</v>
      </c>
      <c r="EK180" s="14">
        <f>IF(EG180&lt;0,-SQRT(EI180^2+EJ180^2),SQRT(EI180^2+EJ180^2))</f>
        <v>19.699339825717292</v>
      </c>
      <c r="EL180" s="19">
        <f>1000*EK180/3/EM180</f>
        <v>28.865659365540569</v>
      </c>
      <c r="EM180" s="40">
        <f>EF$149</f>
        <v>227.48299373377091</v>
      </c>
      <c r="EN180" s="14">
        <f>($K$71*$L$43+$L$71*$L$44)*100*SQRT(3)*(EG180+EL180)/2*EH180/(EM180*SQRT(3))</f>
        <v>4.3776448191372649E-2</v>
      </c>
      <c r="EO180" s="19">
        <f>EM180*(1-EN180/100)</f>
        <v>227.38340975887488</v>
      </c>
    </row>
    <row r="181" spans="2:145" hidden="1" outlineLevel="1">
      <c r="B181" s="16" t="s">
        <v>96</v>
      </c>
      <c r="C181" s="17">
        <f>SUM(C180)</f>
        <v>19.099999999999998</v>
      </c>
      <c r="D181" s="17">
        <f>SUM(D180)</f>
        <v>4.786911225151246</v>
      </c>
      <c r="E181" s="17">
        <f>SUM(E180)</f>
        <v>19.690721649484534</v>
      </c>
      <c r="F181" s="17">
        <f>F180</f>
        <v>19.099999999999998</v>
      </c>
      <c r="G181" s="17">
        <f>G176</f>
        <v>9.57828026841133</v>
      </c>
      <c r="H181" s="17">
        <f>F181/$L$43</f>
        <v>19.690721649484534</v>
      </c>
      <c r="I181" s="20">
        <f>I180</f>
        <v>28.534424003513838</v>
      </c>
      <c r="J181" s="17">
        <f>SUM(J180)</f>
        <v>2.5000000000000001E-2</v>
      </c>
      <c r="K181" s="17">
        <f>K180</f>
        <v>19.107572184184871</v>
      </c>
      <c r="L181" s="17">
        <f>L180</f>
        <v>4.7913690432600831</v>
      </c>
      <c r="M181" s="17">
        <f>K181/$L$43</f>
        <v>19.698528024932859</v>
      </c>
      <c r="N181" s="20">
        <f>N180</f>
        <v>28.546638568407122</v>
      </c>
      <c r="O181" s="41">
        <f>O180</f>
        <v>230.02300247424824</v>
      </c>
      <c r="P181" s="17">
        <f>(1-Q181/O181)*100</f>
        <v>4.2814785179734471E-2</v>
      </c>
      <c r="Q181" s="20">
        <f>Q180</f>
        <v>229.92451861987493</v>
      </c>
      <c r="R181" s="16" t="s">
        <v>96</v>
      </c>
      <c r="S181" s="17">
        <f>SUM(S180)</f>
        <v>19.099999999999998</v>
      </c>
      <c r="T181" s="17">
        <f>SUM(T180)</f>
        <v>4.786911225151246</v>
      </c>
      <c r="U181" s="20">
        <f>SUM(U180)</f>
        <v>19.690721649484534</v>
      </c>
      <c r="V181" s="20">
        <f>V180</f>
        <v>19.099999999999998</v>
      </c>
      <c r="W181" s="20">
        <f>W176</f>
        <v>9.5783119830133074</v>
      </c>
      <c r="X181" s="20">
        <f>V181/$L$43</f>
        <v>19.690721649484534</v>
      </c>
      <c r="Y181" s="20">
        <f>Y180</f>
        <v>28.635746447020967</v>
      </c>
      <c r="Z181" s="17">
        <f>SUM(Z180)</f>
        <v>2.5000000000000001E-2</v>
      </c>
      <c r="AA181" s="17">
        <f>AA180</f>
        <v>19.107626055563575</v>
      </c>
      <c r="AB181" s="17">
        <f>AB180</f>
        <v>4.7914007578620605</v>
      </c>
      <c r="AC181" s="17">
        <f>AA181/$L$43</f>
        <v>19.698583562436674</v>
      </c>
      <c r="AD181" s="20">
        <f>AD180</f>
        <v>28.648091593650566</v>
      </c>
      <c r="AE181" s="41">
        <f>AE180</f>
        <v>229.20910741072487</v>
      </c>
      <c r="AF181" s="17">
        <f>(1-AG181/AE181)*100</f>
        <v>4.3119451380180251E-2</v>
      </c>
      <c r="AG181" s="20">
        <f>AG180</f>
        <v>229.11027370109596</v>
      </c>
      <c r="AH181" s="16" t="s">
        <v>96</v>
      </c>
      <c r="AI181" s="17">
        <f>SUM(AI180)</f>
        <v>19.099999999999998</v>
      </c>
      <c r="AJ181" s="17">
        <f>SUM(AJ180)</f>
        <v>4.786911225151246</v>
      </c>
      <c r="AK181" s="17">
        <f>SUM(AK180)</f>
        <v>19.690721649484534</v>
      </c>
      <c r="AL181" s="17">
        <f>AL180</f>
        <v>19.099999999999998</v>
      </c>
      <c r="AM181" s="17">
        <f>AM176</f>
        <v>9.578339969952065</v>
      </c>
      <c r="AN181" s="17">
        <f>AL181/$L$43</f>
        <v>19.690721649484534</v>
      </c>
      <c r="AO181" s="20">
        <f>AO180</f>
        <v>28.7248628232472</v>
      </c>
      <c r="AP181" s="17">
        <f>SUM(AP180)</f>
        <v>2.5000000000000001E-2</v>
      </c>
      <c r="AQ181" s="17">
        <f>AQ180</f>
        <v>19.10767359502119</v>
      </c>
      <c r="AR181" s="17">
        <f>AR180</f>
        <v>4.7914287448008199</v>
      </c>
      <c r="AS181" s="17">
        <f>AQ181/$L$43</f>
        <v>19.698632572186796</v>
      </c>
      <c r="AT181" s="20">
        <f>AT180</f>
        <v>28.737323587177141</v>
      </c>
      <c r="AU181" s="41">
        <f>AU180</f>
        <v>228.49800618889546</v>
      </c>
      <c r="AV181" s="17">
        <f>(1-AW181/AU181)*100</f>
        <v>4.3388308568781397E-2</v>
      </c>
      <c r="AW181" s="20">
        <f>AW180</f>
        <v>228.39886476889671</v>
      </c>
      <c r="AX181" s="16" t="s">
        <v>96</v>
      </c>
      <c r="AY181" s="17">
        <f>SUM(AY180)</f>
        <v>19.099999999999998</v>
      </c>
      <c r="AZ181" s="17">
        <f>SUM(AZ180)</f>
        <v>4.786911225151246</v>
      </c>
      <c r="BA181" s="17">
        <f>SUM(BA180)</f>
        <v>19.690721649484534</v>
      </c>
      <c r="BB181" s="17">
        <f>BB180</f>
        <v>19.099999999999998</v>
      </c>
      <c r="BC181" s="17">
        <f>BC176</f>
        <v>9.578348004862594</v>
      </c>
      <c r="BD181" s="17">
        <f>BB181/$L$43</f>
        <v>19.690721649484534</v>
      </c>
      <c r="BE181" s="20">
        <f>BE180</f>
        <v>28.750396654328458</v>
      </c>
      <c r="BF181" s="17">
        <f>SUM(BF180)</f>
        <v>2.5000000000000001E-2</v>
      </c>
      <c r="BG181" s="17">
        <f>BG180</f>
        <v>19.107687243362363</v>
      </c>
      <c r="BH181" s="17">
        <f>BH180</f>
        <v>4.791436779711348</v>
      </c>
      <c r="BI181" s="17">
        <f>BG181/$L$43</f>
        <v>19.698646642641613</v>
      </c>
      <c r="BJ181" s="20">
        <f>BJ180</f>
        <v>28.762890677733466</v>
      </c>
      <c r="BK181" s="41">
        <f>BK180</f>
        <v>228.29507231071005</v>
      </c>
      <c r="BL181" s="17">
        <f>(1-BM181/BK181)*100</f>
        <v>4.3465496260097769E-2</v>
      </c>
      <c r="BM181" s="20">
        <f>BM180</f>
        <v>228.19584272459286</v>
      </c>
      <c r="BN181" s="16" t="s">
        <v>96</v>
      </c>
      <c r="BO181" s="17">
        <f>SUM(BO180)</f>
        <v>19.099999999999998</v>
      </c>
      <c r="BP181" s="17">
        <f>SUM(BP180)</f>
        <v>4.786911225151246</v>
      </c>
      <c r="BQ181" s="17">
        <f>SUM(BQ180)</f>
        <v>19.690721649484534</v>
      </c>
      <c r="BR181" s="17">
        <f>BR180</f>
        <v>19.099999999999998</v>
      </c>
      <c r="BS181" s="17">
        <f>BS176</f>
        <v>9.5783520326947915</v>
      </c>
      <c r="BT181" s="17">
        <f>BR181/$L$43</f>
        <v>19.690721649484534</v>
      </c>
      <c r="BU181" s="20">
        <f>BU180</f>
        <v>28.763188016886421</v>
      </c>
      <c r="BV181" s="17">
        <f>SUM(BV180)</f>
        <v>2.5000000000000001E-2</v>
      </c>
      <c r="BW181" s="17">
        <f>BW180</f>
        <v>19.107694085159519</v>
      </c>
      <c r="BX181" s="17">
        <f>BX180</f>
        <v>4.7914408075435446</v>
      </c>
      <c r="BY181" s="17">
        <f>BW181/$L$43</f>
        <v>19.698653696040743</v>
      </c>
      <c r="BZ181" s="20">
        <f>BZ180</f>
        <v>28.775698724100355</v>
      </c>
      <c r="CA181" s="41">
        <f>CA180</f>
        <v>228.19354653274664</v>
      </c>
      <c r="CB181" s="17">
        <f>(1-CC181/CA181)*100</f>
        <v>4.3504189814580485E-2</v>
      </c>
      <c r="CC181" s="20">
        <f>CC180</f>
        <v>228.0942727791184</v>
      </c>
      <c r="CD181" s="16" t="s">
        <v>96</v>
      </c>
      <c r="CE181" s="17">
        <f>SUM(CE180)</f>
        <v>19.099999999999998</v>
      </c>
      <c r="CF181" s="17">
        <f>SUM(CF180)</f>
        <v>4.786911225151246</v>
      </c>
      <c r="CG181" s="17">
        <f>SUM(CG180)</f>
        <v>19.690721649484534</v>
      </c>
      <c r="CH181" s="17">
        <f>CH180</f>
        <v>19.099999999999998</v>
      </c>
      <c r="CI181" s="17">
        <f>CI176</f>
        <v>9.5783560707974509</v>
      </c>
      <c r="CJ181" s="17">
        <f>CH181/$L$43</f>
        <v>19.690721649484534</v>
      </c>
      <c r="CK181" s="20">
        <f>CK180</f>
        <v>28.77600628808942</v>
      </c>
      <c r="CL181" s="17">
        <f>SUM(CL180)</f>
        <v>2.5000000000000001E-2</v>
      </c>
      <c r="CM181" s="17">
        <f>CM180</f>
        <v>19.107700944402396</v>
      </c>
      <c r="CN181" s="17">
        <f>CN180</f>
        <v>4.7914448456462058</v>
      </c>
      <c r="CO181" s="17">
        <f>CM181/$L$43</f>
        <v>19.698660767425149</v>
      </c>
      <c r="CP181" s="20">
        <f>CP180</f>
        <v>28.788533729102269</v>
      </c>
      <c r="CQ181" s="41">
        <f>CQ180</f>
        <v>228.09189772377201</v>
      </c>
      <c r="CR181" s="17">
        <f>(1-CS181/CQ181)*100</f>
        <v>4.3542982047761747E-2</v>
      </c>
      <c r="CS181" s="20">
        <f>CS180</f>
        <v>227.99257970969376</v>
      </c>
      <c r="CT181" s="16" t="s">
        <v>96</v>
      </c>
      <c r="CU181" s="17">
        <f>SUM(CU180)</f>
        <v>19.099999999999998</v>
      </c>
      <c r="CV181" s="17">
        <f>SUM(CV180)</f>
        <v>4.786911225151246</v>
      </c>
      <c r="CW181" s="17">
        <f>SUM(CW180)</f>
        <v>19.690721649484534</v>
      </c>
      <c r="CX181" s="17">
        <f>CX180</f>
        <v>19.099999999999998</v>
      </c>
      <c r="CY181" s="17">
        <f>CY176</f>
        <v>9.5783681975183264</v>
      </c>
      <c r="CZ181" s="17">
        <f>CX181/$L$43</f>
        <v>19.690721649484534</v>
      </c>
      <c r="DA181" s="20">
        <f>DA180</f>
        <v>28.814466229297459</v>
      </c>
      <c r="DB181" s="17">
        <f>SUM(DB180)</f>
        <v>2.5000000000000001E-2</v>
      </c>
      <c r="DC181" s="17">
        <f>DC180</f>
        <v>19.107721543215934</v>
      </c>
      <c r="DD181" s="17">
        <f>DD180</f>
        <v>4.7914569723670803</v>
      </c>
      <c r="DE181" s="17">
        <f>DC181/$L$43</f>
        <v>19.698682003315398</v>
      </c>
      <c r="DF181" s="20">
        <f>DF180</f>
        <v>28.827043967939929</v>
      </c>
      <c r="DG181" s="41">
        <f>DG180</f>
        <v>227.78745338991976</v>
      </c>
      <c r="DH181" s="17">
        <f>(1-DI181/DG181)*100</f>
        <v>4.3659478082769265E-2</v>
      </c>
      <c r="DI181" s="20">
        <f>DI180</f>
        <v>227.6880025766317</v>
      </c>
      <c r="DJ181" s="16" t="s">
        <v>96</v>
      </c>
      <c r="DK181" s="17">
        <f>SUM(DK180)</f>
        <v>19.099999999999998</v>
      </c>
      <c r="DL181" s="17">
        <f>SUM(DL180)</f>
        <v>4.786911225151246</v>
      </c>
      <c r="DM181" s="17">
        <f>SUM(DM180)</f>
        <v>19.690721649484534</v>
      </c>
      <c r="DN181" s="17">
        <f>DN180</f>
        <v>19.099999999999998</v>
      </c>
      <c r="DO181" s="17">
        <f>DO176</f>
        <v>9.5783763078889059</v>
      </c>
      <c r="DP181" s="17">
        <f>DN181/$L$43</f>
        <v>19.690721649484534</v>
      </c>
      <c r="DQ181" s="20">
        <f>DQ180</f>
        <v>28.840159678888408</v>
      </c>
      <c r="DR181" s="17">
        <f>SUM(DR180)</f>
        <v>2.5000000000000001E-2</v>
      </c>
      <c r="DS181" s="17">
        <f>DS180</f>
        <v>19.107735319735824</v>
      </c>
      <c r="DT181" s="17">
        <f>DT180</f>
        <v>4.791465082737659</v>
      </c>
      <c r="DU181" s="17">
        <f>DS181/$L$43</f>
        <v>19.698696205913219</v>
      </c>
      <c r="DV181" s="20">
        <f>DV180</f>
        <v>28.852771094139293</v>
      </c>
      <c r="DW181" s="41">
        <f>DW180</f>
        <v>227.5845195117343</v>
      </c>
      <c r="DX181" s="17">
        <f>(1-DY181/DW181)*100</f>
        <v>4.3737390895481898E-2</v>
      </c>
      <c r="DY181" s="20">
        <f>DY180</f>
        <v>227.48497998081785</v>
      </c>
      <c r="DZ181" s="16" t="s">
        <v>96</v>
      </c>
      <c r="EA181" s="17">
        <f>SUM(EA180)</f>
        <v>19.099999999999998</v>
      </c>
      <c r="EB181" s="17">
        <f>SUM(EB180)</f>
        <v>4.786911225151246</v>
      </c>
      <c r="EC181" s="17">
        <f>SUM(EC180)</f>
        <v>19.690721649484534</v>
      </c>
      <c r="ED181" s="17">
        <f>ED180</f>
        <v>19.099999999999998</v>
      </c>
      <c r="EE181" s="17">
        <f>EE176</f>
        <v>9.5783803735739621</v>
      </c>
      <c r="EF181" s="17">
        <f>ED181/$L$43</f>
        <v>19.690721649484534</v>
      </c>
      <c r="EG181" s="20">
        <f>EG180</f>
        <v>28.853031057095318</v>
      </c>
      <c r="EH181" s="17">
        <f>SUM(EH180)</f>
        <v>2.5000000000000001E-2</v>
      </c>
      <c r="EI181" s="17">
        <f>EI180</f>
        <v>19.107742225830989</v>
      </c>
      <c r="EJ181" s="17">
        <f>EJ180</f>
        <v>4.7914691484227161</v>
      </c>
      <c r="EK181" s="17">
        <f>EI181/$L$43</f>
        <v>19.698703325598959</v>
      </c>
      <c r="EL181" s="20">
        <f>EL180</f>
        <v>28.865659365540569</v>
      </c>
      <c r="EM181" s="41">
        <f>EM180</f>
        <v>227.48299373377091</v>
      </c>
      <c r="EN181" s="17">
        <f>(1-EO181/EM181)*100</f>
        <v>4.3776448191368278E-2</v>
      </c>
      <c r="EO181" s="20">
        <f>EO180</f>
        <v>227.38340975887488</v>
      </c>
    </row>
    <row r="182" spans="2:145" hidden="1" outlineLevel="1">
      <c r="B182" s="48"/>
      <c r="C182" s="51"/>
      <c r="D182" s="51"/>
      <c r="E182" s="51"/>
      <c r="F182" s="51"/>
      <c r="G182" s="51"/>
      <c r="H182" s="51"/>
      <c r="I182" s="52"/>
      <c r="J182" s="51"/>
      <c r="K182" s="51"/>
      <c r="L182" s="51"/>
      <c r="M182" s="51"/>
      <c r="N182" s="52"/>
      <c r="O182" s="53"/>
      <c r="P182" s="51"/>
      <c r="Q182" s="52"/>
      <c r="R182" s="48"/>
      <c r="S182" s="51"/>
      <c r="T182" s="51"/>
      <c r="U182" s="51"/>
      <c r="V182" s="51"/>
      <c r="W182" s="51"/>
      <c r="X182" s="51"/>
      <c r="Y182" s="52"/>
      <c r="Z182" s="51"/>
      <c r="AA182" s="51"/>
      <c r="AB182" s="51"/>
      <c r="AC182" s="51"/>
      <c r="AD182" s="52"/>
      <c r="AE182" s="53"/>
      <c r="AF182" s="51"/>
      <c r="AG182" s="52"/>
      <c r="AH182" s="48"/>
      <c r="AI182" s="51"/>
      <c r="AJ182" s="51"/>
      <c r="AK182" s="51"/>
      <c r="AL182" s="51"/>
      <c r="AM182" s="51"/>
      <c r="AN182" s="51"/>
      <c r="AO182" s="52"/>
      <c r="AP182" s="51"/>
      <c r="AQ182" s="51"/>
      <c r="AR182" s="51"/>
      <c r="AS182" s="51"/>
      <c r="AT182" s="52"/>
      <c r="AU182" s="53"/>
      <c r="AV182" s="51"/>
      <c r="AW182" s="52"/>
      <c r="AX182" s="48"/>
      <c r="AY182" s="51"/>
      <c r="AZ182" s="51"/>
      <c r="BA182" s="51"/>
      <c r="BB182" s="51"/>
      <c r="BC182" s="51"/>
      <c r="BD182" s="51"/>
      <c r="BE182" s="52"/>
      <c r="BF182" s="51"/>
      <c r="BG182" s="51"/>
      <c r="BH182" s="51"/>
      <c r="BI182" s="51"/>
      <c r="BJ182" s="52"/>
      <c r="BK182" s="53"/>
      <c r="BL182" s="51"/>
      <c r="BM182" s="52"/>
      <c r="BN182" s="48"/>
      <c r="BO182" s="51"/>
      <c r="BP182" s="51"/>
      <c r="BQ182" s="51"/>
      <c r="BR182" s="51"/>
      <c r="BS182" s="51"/>
      <c r="BT182" s="51"/>
      <c r="BU182" s="52"/>
      <c r="BV182" s="51"/>
      <c r="BW182" s="51"/>
      <c r="BX182" s="51"/>
      <c r="BY182" s="51"/>
      <c r="BZ182" s="52"/>
      <c r="CA182" s="53"/>
      <c r="CB182" s="51"/>
      <c r="CC182" s="52"/>
      <c r="CD182" s="48"/>
      <c r="CE182" s="51"/>
      <c r="CF182" s="51"/>
      <c r="CG182" s="51"/>
      <c r="CH182" s="51"/>
      <c r="CI182" s="51"/>
      <c r="CJ182" s="51"/>
      <c r="CK182" s="52"/>
      <c r="CL182" s="51"/>
      <c r="CM182" s="51"/>
      <c r="CN182" s="51"/>
      <c r="CO182" s="51"/>
      <c r="CP182" s="52"/>
      <c r="CQ182" s="53"/>
      <c r="CR182" s="51"/>
      <c r="CS182" s="52"/>
      <c r="CT182" s="48"/>
      <c r="CU182" s="51"/>
      <c r="CV182" s="51"/>
      <c r="CW182" s="51"/>
      <c r="CX182" s="51"/>
      <c r="CY182" s="51"/>
      <c r="CZ182" s="51"/>
      <c r="DA182" s="52"/>
      <c r="DB182" s="51"/>
      <c r="DC182" s="51"/>
      <c r="DD182" s="51"/>
      <c r="DE182" s="51"/>
      <c r="DF182" s="52"/>
      <c r="DG182" s="53"/>
      <c r="DH182" s="51"/>
      <c r="DI182" s="52"/>
      <c r="DJ182" s="48"/>
      <c r="DK182" s="51"/>
      <c r="DL182" s="51"/>
      <c r="DM182" s="51"/>
      <c r="DN182" s="51"/>
      <c r="DO182" s="51"/>
      <c r="DP182" s="51"/>
      <c r="DQ182" s="52"/>
      <c r="DR182" s="51"/>
      <c r="DS182" s="51"/>
      <c r="DT182" s="51"/>
      <c r="DU182" s="51"/>
      <c r="DV182" s="52"/>
      <c r="DW182" s="53"/>
      <c r="DX182" s="51"/>
      <c r="DY182" s="52"/>
      <c r="DZ182" s="48"/>
      <c r="EA182" s="51"/>
      <c r="EB182" s="51"/>
      <c r="EC182" s="51"/>
      <c r="ED182" s="51"/>
      <c r="EE182" s="51"/>
      <c r="EF182" s="51"/>
      <c r="EG182" s="52"/>
      <c r="EH182" s="51"/>
      <c r="EI182" s="51"/>
      <c r="EJ182" s="51"/>
      <c r="EK182" s="51"/>
      <c r="EL182" s="52"/>
      <c r="EM182" s="53"/>
      <c r="EN182" s="51"/>
      <c r="EO182" s="52"/>
    </row>
    <row r="183" spans="2:145" hidden="1" outlineLevel="1">
      <c r="B183" s="49" t="s">
        <v>177</v>
      </c>
      <c r="C183" s="54" t="s">
        <v>176</v>
      </c>
      <c r="D183" s="50">
        <f>M157+M164+M171+M178+M181</f>
        <v>415.23589895003761</v>
      </c>
      <c r="E183" s="51"/>
      <c r="F183" s="51"/>
      <c r="G183" s="51"/>
      <c r="H183" s="51"/>
      <c r="I183" s="52"/>
      <c r="J183" s="51"/>
      <c r="K183" s="51"/>
      <c r="L183" s="51"/>
      <c r="M183" s="51"/>
      <c r="N183" s="52"/>
      <c r="O183" s="53"/>
      <c r="P183" s="51"/>
      <c r="Q183" s="52"/>
      <c r="R183" s="49" t="s">
        <v>178</v>
      </c>
      <c r="S183" s="54" t="s">
        <v>176</v>
      </c>
      <c r="T183" s="50">
        <f>AC157+AC164+AC171+AC178+AC181</f>
        <v>415.24825188185827</v>
      </c>
      <c r="U183" s="51"/>
      <c r="V183" s="51"/>
      <c r="W183" s="51"/>
      <c r="X183" s="51"/>
      <c r="Y183" s="52"/>
      <c r="Z183" s="51"/>
      <c r="AA183" s="51"/>
      <c r="AB183" s="51"/>
      <c r="AC183" s="51"/>
      <c r="AD183" s="52"/>
      <c r="AE183" s="53"/>
      <c r="AF183" s="51"/>
      <c r="AG183" s="52"/>
      <c r="AH183" s="49" t="s">
        <v>179</v>
      </c>
      <c r="AI183" s="54" t="s">
        <v>176</v>
      </c>
      <c r="AJ183" s="50">
        <f>AS157+AS164+AS171+AS178+AS181</f>
        <v>415.25915334559261</v>
      </c>
      <c r="AK183" s="51"/>
      <c r="AL183" s="51"/>
      <c r="AM183" s="51"/>
      <c r="AN183" s="51"/>
      <c r="AO183" s="52"/>
      <c r="AP183" s="51"/>
      <c r="AQ183" s="51"/>
      <c r="AR183" s="51"/>
      <c r="AS183" s="51"/>
      <c r="AT183" s="52"/>
      <c r="AU183" s="53"/>
      <c r="AV183" s="51"/>
      <c r="AW183" s="52"/>
      <c r="AX183" s="49" t="s">
        <v>180</v>
      </c>
      <c r="AY183" s="54" t="s">
        <v>176</v>
      </c>
      <c r="AZ183" s="50">
        <f>BI157+BI164+BI171+BI178+BI181</f>
        <v>415.26228318249969</v>
      </c>
      <c r="BA183" s="51"/>
      <c r="BB183" s="51"/>
      <c r="BC183" s="51"/>
      <c r="BD183" s="51"/>
      <c r="BE183" s="52"/>
      <c r="BF183" s="51"/>
      <c r="BG183" s="51"/>
      <c r="BH183" s="51"/>
      <c r="BI183" s="51"/>
      <c r="BJ183" s="52"/>
      <c r="BK183" s="53"/>
      <c r="BL183" s="51"/>
      <c r="BM183" s="52"/>
      <c r="BN183" s="49" t="s">
        <v>181</v>
      </c>
      <c r="BO183" s="54" t="s">
        <v>176</v>
      </c>
      <c r="BP183" s="50">
        <f>BY157+BY164+BY171+BY178+BY181</f>
        <v>415.26385215668211</v>
      </c>
      <c r="BQ183" s="51"/>
      <c r="BR183" s="51"/>
      <c r="BS183" s="51"/>
      <c r="BT183" s="51"/>
      <c r="BU183" s="52"/>
      <c r="BV183" s="51"/>
      <c r="BW183" s="51"/>
      <c r="BX183" s="51"/>
      <c r="BY183" s="51"/>
      <c r="BZ183" s="52"/>
      <c r="CA183" s="53"/>
      <c r="CB183" s="51"/>
      <c r="CC183" s="52"/>
      <c r="CD183" s="49" t="s">
        <v>182</v>
      </c>
      <c r="CE183" s="54" t="s">
        <v>176</v>
      </c>
      <c r="CF183" s="50">
        <f>CO157+CO164+CO171+CO178+CO181</f>
        <v>415.2654251406712</v>
      </c>
      <c r="CG183" s="51"/>
      <c r="CH183" s="51"/>
      <c r="CI183" s="51"/>
      <c r="CJ183" s="51"/>
      <c r="CK183" s="52"/>
      <c r="CL183" s="51"/>
      <c r="CM183" s="51"/>
      <c r="CN183" s="51"/>
      <c r="CO183" s="51"/>
      <c r="CP183" s="52"/>
      <c r="CQ183" s="53"/>
      <c r="CR183" s="51"/>
      <c r="CS183" s="52"/>
      <c r="CT183" s="49" t="s">
        <v>183</v>
      </c>
      <c r="CU183" s="54" t="s">
        <v>176</v>
      </c>
      <c r="CV183" s="50">
        <f>DE157+DE164+DE171+DE178+DE181</f>
        <v>415.27014898278946</v>
      </c>
      <c r="CW183" s="51"/>
      <c r="CX183" s="51"/>
      <c r="CY183" s="51"/>
      <c r="CZ183" s="51"/>
      <c r="DA183" s="52"/>
      <c r="DB183" s="51"/>
      <c r="DC183" s="51"/>
      <c r="DD183" s="51"/>
      <c r="DE183" s="51"/>
      <c r="DF183" s="52"/>
      <c r="DG183" s="53"/>
      <c r="DH183" s="51"/>
      <c r="DI183" s="52"/>
      <c r="DJ183" s="49" t="s">
        <v>184</v>
      </c>
      <c r="DK183" s="54" t="s">
        <v>176</v>
      </c>
      <c r="DL183" s="50">
        <f>DU157+DU164+DU171+DU178+DU181</f>
        <v>415.27330834201524</v>
      </c>
      <c r="DM183" s="51"/>
      <c r="DN183" s="51"/>
      <c r="DO183" s="51"/>
      <c r="DP183" s="51"/>
      <c r="DQ183" s="52"/>
      <c r="DR183" s="51"/>
      <c r="DS183" s="51"/>
      <c r="DT183" s="51"/>
      <c r="DU183" s="51"/>
      <c r="DV183" s="52"/>
      <c r="DW183" s="53"/>
      <c r="DX183" s="51"/>
      <c r="DY183" s="52"/>
      <c r="DZ183" s="49" t="s">
        <v>185</v>
      </c>
      <c r="EA183" s="54" t="s">
        <v>176</v>
      </c>
      <c r="EB183" s="50">
        <f>EK157+EK164+EK171+EK178+EK181</f>
        <v>415.27489212562864</v>
      </c>
      <c r="EC183" s="51"/>
      <c r="ED183" s="51"/>
      <c r="EE183" s="51"/>
      <c r="EF183" s="51"/>
      <c r="EG183" s="52"/>
      <c r="EH183" s="51"/>
      <c r="EI183" s="51"/>
      <c r="EJ183" s="51"/>
      <c r="EK183" s="51"/>
      <c r="EL183" s="52"/>
      <c r="EM183" s="53"/>
      <c r="EN183" s="51"/>
      <c r="EO183" s="52"/>
    </row>
    <row r="184" spans="2:145" hidden="1" outlineLevel="1">
      <c r="E184" s="6"/>
    </row>
    <row r="185" spans="2:145" hidden="1" outlineLevel="1">
      <c r="C185" s="5" t="s">
        <v>152</v>
      </c>
      <c r="E185" s="6"/>
    </row>
    <row r="186" spans="2:145" hidden="1" outlineLevel="1">
      <c r="C186" s="5"/>
      <c r="E186" s="6"/>
    </row>
    <row r="187" spans="2:145" hidden="1" outlineLevel="1">
      <c r="B187" s="29" t="s">
        <v>8</v>
      </c>
      <c r="C187" s="14">
        <f>D183</f>
        <v>415.23589895003761</v>
      </c>
      <c r="D187" t="s">
        <v>150</v>
      </c>
      <c r="E187" s="29" t="s">
        <v>14</v>
      </c>
      <c r="F187" s="14">
        <f>CF183</f>
        <v>415.2654251406712</v>
      </c>
      <c r="G187" t="s">
        <v>150</v>
      </c>
    </row>
    <row r="188" spans="2:145" hidden="1" outlineLevel="1">
      <c r="B188" s="29" t="s">
        <v>9</v>
      </c>
      <c r="C188" s="14">
        <f>T183</f>
        <v>415.24825188185827</v>
      </c>
      <c r="D188" t="s">
        <v>150</v>
      </c>
      <c r="E188" s="29" t="s">
        <v>15</v>
      </c>
      <c r="F188" s="14">
        <f>CV183</f>
        <v>415.27014898278946</v>
      </c>
      <c r="G188" t="s">
        <v>150</v>
      </c>
    </row>
    <row r="189" spans="2:145" hidden="1" outlineLevel="1">
      <c r="B189" s="29" t="s">
        <v>10</v>
      </c>
      <c r="C189" s="14">
        <f>AJ183</f>
        <v>415.25915334559261</v>
      </c>
      <c r="D189" t="s">
        <v>150</v>
      </c>
      <c r="E189" s="29" t="s">
        <v>16</v>
      </c>
      <c r="F189" s="14">
        <f>DL183</f>
        <v>415.27330834201524</v>
      </c>
      <c r="G189" t="s">
        <v>150</v>
      </c>
    </row>
    <row r="190" spans="2:145" hidden="1" outlineLevel="1">
      <c r="B190" s="29" t="s">
        <v>12</v>
      </c>
      <c r="C190" s="14">
        <f>AZ183</f>
        <v>415.26228318249969</v>
      </c>
      <c r="D190" t="s">
        <v>150</v>
      </c>
      <c r="E190" s="29" t="s">
        <v>17</v>
      </c>
      <c r="F190" s="14">
        <f>EB183</f>
        <v>415.27489212562864</v>
      </c>
      <c r="G190" t="s">
        <v>150</v>
      </c>
    </row>
    <row r="191" spans="2:145" hidden="1" outlineLevel="1">
      <c r="B191" s="29" t="s">
        <v>13</v>
      </c>
      <c r="C191" s="14">
        <f>BP183</f>
        <v>415.26385215668211</v>
      </c>
      <c r="D191" t="s">
        <v>150</v>
      </c>
      <c r="E191" s="6"/>
    </row>
    <row r="192" spans="2:145" hidden="1" outlineLevel="1">
      <c r="C192" s="5"/>
      <c r="E192" s="6"/>
    </row>
    <row r="193" spans="2:17" ht="17" hidden="1" outlineLevel="1">
      <c r="C193" s="15" t="s">
        <v>164</v>
      </c>
      <c r="D193" s="29" t="s">
        <v>159</v>
      </c>
      <c r="E193" s="29" t="s">
        <v>106</v>
      </c>
      <c r="F193" s="105" t="s">
        <v>167</v>
      </c>
      <c r="G193" s="168" t="s">
        <v>359</v>
      </c>
      <c r="H193" s="168" t="s">
        <v>360</v>
      </c>
      <c r="I193" s="168" t="s">
        <v>361</v>
      </c>
      <c r="J193" s="29" t="s">
        <v>161</v>
      </c>
      <c r="K193" s="171" t="s">
        <v>168</v>
      </c>
      <c r="L193" s="171" t="s">
        <v>105</v>
      </c>
      <c r="M193" s="171" t="s">
        <v>169</v>
      </c>
      <c r="N193" s="168" t="s">
        <v>362</v>
      </c>
      <c r="O193" s="168" t="s">
        <v>363</v>
      </c>
      <c r="P193" s="168" t="s">
        <v>364</v>
      </c>
      <c r="Q193" s="168" t="s">
        <v>365</v>
      </c>
    </row>
    <row r="194" spans="2:17" hidden="1" outlineLevel="1">
      <c r="B194" s="29" t="s">
        <v>109</v>
      </c>
      <c r="C194" s="14">
        <f>C187+F195</f>
        <v>3741.8226245985679</v>
      </c>
      <c r="D194" s="14">
        <f>1000*C194/3/$E$75</f>
        <v>216.03422995718148</v>
      </c>
      <c r="E194" s="25">
        <f t="shared" ref="E194:E202" si="216">$G$4/1000</f>
        <v>0.42199999999999999</v>
      </c>
      <c r="F194" s="14">
        <f t="shared" ref="F194:F201" si="217">IF(D194&lt;0,-SQRT((N194+G194)^2+(P194+H194-I194)^2),SQRT((N194+G194)^2+(P194+H194-I194)^2))</f>
        <v>3748.9706287961126</v>
      </c>
      <c r="G194" s="165">
        <f>(3*E194*$K$70*D194^2)/1000</f>
        <v>7.3856522822126927</v>
      </c>
      <c r="H194" s="165">
        <f>+(3*E194*$L$70*D194^2)/1000</f>
        <v>5.7903513892547513</v>
      </c>
      <c r="I194" s="165">
        <f>3*$K$194^2/($N$70/E194)/1000</f>
        <v>5.8333092391855299</v>
      </c>
      <c r="J194" s="14">
        <f t="shared" ref="J194:J202" si="218">1000*F194/3/$K$130</f>
        <v>216.44692017194362</v>
      </c>
      <c r="K194" s="35">
        <f>F206</f>
        <v>5773.5026918962585</v>
      </c>
      <c r="L194" s="39">
        <f t="shared" ref="L194:L202" si="219">($K$70*$L$43+$L$70*$L$44)*100*SQRT(3)*(D194+J194)/2*E194/$K194</f>
        <v>0.39715617773485828</v>
      </c>
      <c r="M194" s="35">
        <f t="shared" ref="M194:M202" si="220">K194*(1-L194/100)</f>
        <v>5750.5728692837038</v>
      </c>
      <c r="N194" s="165">
        <f>C187*$L$43+O195</f>
        <v>3638.668492257103</v>
      </c>
      <c r="O194" s="165">
        <f t="shared" ref="O194:O201" si="221">N194+G194</f>
        <v>3646.0541445393155</v>
      </c>
      <c r="P194" s="165">
        <f>C187*$L$44+P195+H195-I195</f>
        <v>872.4361895199155</v>
      </c>
      <c r="Q194" s="165">
        <f t="shared" ref="Q194:Q201" si="222">P194+H194-I194</f>
        <v>872.39323166998474</v>
      </c>
    </row>
    <row r="195" spans="2:17" hidden="1" outlineLevel="1">
      <c r="B195" s="29" t="s">
        <v>110</v>
      </c>
      <c r="C195" s="14">
        <f>C188+F196</f>
        <v>3321.2499188858628</v>
      </c>
      <c r="D195" s="14">
        <f>1000*C195/3/$E$75</f>
        <v>191.75245347147754</v>
      </c>
      <c r="E195" s="25">
        <f t="shared" si="216"/>
        <v>0.42199999999999999</v>
      </c>
      <c r="F195" s="14">
        <f t="shared" si="217"/>
        <v>3326.5867256485303</v>
      </c>
      <c r="G195" s="165">
        <f t="shared" ref="G195:G202" si="223">(3*E195*$K$70*D195^2)/1000</f>
        <v>5.8186947900014054</v>
      </c>
      <c r="H195" s="165">
        <f t="shared" ref="H195:H202" si="224">+(3*E195*$L$70*D195^2)/1000</f>
        <v>4.5618567153611016</v>
      </c>
      <c r="I195" s="165">
        <f t="shared" ref="I195:I202" si="225">3*$K$194^2/($N$70/E195)/1000</f>
        <v>5.8333092391855299</v>
      </c>
      <c r="J195" s="14">
        <f t="shared" si="218"/>
        <v>192.06057415358146</v>
      </c>
      <c r="K195" s="35">
        <f>M194</f>
        <v>5750.5728692837038</v>
      </c>
      <c r="L195" s="39">
        <f t="shared" si="219"/>
        <v>0.35386866885934015</v>
      </c>
      <c r="M195" s="35">
        <f t="shared" si="220"/>
        <v>5730.2233936193834</v>
      </c>
      <c r="N195" s="165">
        <f>C188*$L$43+O196</f>
        <v>3230.0709754855652</v>
      </c>
      <c r="O195" s="165">
        <f t="shared" si="221"/>
        <v>3235.8896702755665</v>
      </c>
      <c r="P195" s="165">
        <f>C188*$L$44+P196+H196-I196</f>
        <v>772.76175386590683</v>
      </c>
      <c r="Q195" s="165">
        <f t="shared" si="222"/>
        <v>771.49030134208238</v>
      </c>
    </row>
    <row r="196" spans="2:17" hidden="1" outlineLevel="1">
      <c r="B196" s="29" t="s">
        <v>111</v>
      </c>
      <c r="C196" s="14">
        <f>C189+F199+F197</f>
        <v>2902.2541109649769</v>
      </c>
      <c r="D196" s="14">
        <f>1000*C196/3/$E$75</f>
        <v>167.56171922223271</v>
      </c>
      <c r="E196" s="25">
        <f t="shared" si="216"/>
        <v>0.42199999999999999</v>
      </c>
      <c r="F196" s="14">
        <f t="shared" si="217"/>
        <v>2906.0016670040045</v>
      </c>
      <c r="G196" s="165">
        <f t="shared" si="223"/>
        <v>4.4431741327334127</v>
      </c>
      <c r="H196" s="165">
        <f t="shared" si="224"/>
        <v>3.4834485200629959</v>
      </c>
      <c r="I196" s="165">
        <f t="shared" si="225"/>
        <v>5.8333092391855299</v>
      </c>
      <c r="J196" s="14">
        <f t="shared" si="218"/>
        <v>167.77808447102629</v>
      </c>
      <c r="K196" s="35">
        <f t="shared" ref="K196:K198" si="226">M195</f>
        <v>5730.2233936193834</v>
      </c>
      <c r="L196" s="39">
        <f t="shared" si="219"/>
        <v>0.31027519992303837</v>
      </c>
      <c r="M196" s="35">
        <f t="shared" si="220"/>
        <v>5712.4439315287946</v>
      </c>
      <c r="N196" s="165">
        <f>C189*$L$43+O197+O199</f>
        <v>2822.8369970274293</v>
      </c>
      <c r="O196" s="165">
        <f t="shared" si="221"/>
        <v>2827.2801711601628</v>
      </c>
      <c r="P196" s="165">
        <f>C189*$L$44+P197+H197-I197+P199+H199-I199</f>
        <v>674.16272334874827</v>
      </c>
      <c r="Q196" s="165">
        <f t="shared" si="222"/>
        <v>671.81286262962578</v>
      </c>
    </row>
    <row r="197" spans="2:17" hidden="1" outlineLevel="1">
      <c r="B197" s="31" t="s">
        <v>128</v>
      </c>
      <c r="C197" s="32">
        <f>C190+F198</f>
        <v>829.251631181005</v>
      </c>
      <c r="D197" s="32">
        <f>1000*C197/3/$E$75</f>
        <v>47.876865248828942</v>
      </c>
      <c r="E197" s="33">
        <f t="shared" si="216"/>
        <v>0.42199999999999999</v>
      </c>
      <c r="F197" s="32">
        <f t="shared" si="217"/>
        <v>828.2906260927225</v>
      </c>
      <c r="G197" s="166">
        <f t="shared" si="223"/>
        <v>0.3627397362731285</v>
      </c>
      <c r="H197" s="166">
        <f t="shared" si="224"/>
        <v>0.28438795323813276</v>
      </c>
      <c r="I197" s="166">
        <f t="shared" si="225"/>
        <v>5.8333092391855299</v>
      </c>
      <c r="J197" s="17">
        <f t="shared" si="218"/>
        <v>47.821381594187692</v>
      </c>
      <c r="K197" s="46">
        <f t="shared" si="226"/>
        <v>5712.4439315287946</v>
      </c>
      <c r="L197" s="38">
        <f t="shared" si="219"/>
        <v>8.8820976393424386E-2</v>
      </c>
      <c r="M197" s="46">
        <f t="shared" si="220"/>
        <v>5707.3700830528842</v>
      </c>
      <c r="N197" s="166">
        <f>+C190*$L$43+O198</f>
        <v>805.7013155243003</v>
      </c>
      <c r="O197" s="166">
        <f t="shared" si="221"/>
        <v>806.06405526057347</v>
      </c>
      <c r="P197" s="166">
        <f>C190*$L$44+P198+H198-I198</f>
        <v>196.14299278334036</v>
      </c>
      <c r="Q197" s="166">
        <f t="shared" si="222"/>
        <v>190.59407149739297</v>
      </c>
    </row>
    <row r="198" spans="2:17" hidden="1" outlineLevel="1">
      <c r="B198" s="34" t="s">
        <v>129</v>
      </c>
      <c r="C198" s="43">
        <f>C191</f>
        <v>415.26385215668211</v>
      </c>
      <c r="D198" s="43">
        <f>1000*C198/3/$E$75</f>
        <v>23.975269682738134</v>
      </c>
      <c r="E198" s="44">
        <f t="shared" si="216"/>
        <v>0.42199999999999999</v>
      </c>
      <c r="F198" s="172">
        <f t="shared" si="217"/>
        <v>413.98934799850531</v>
      </c>
      <c r="G198" s="167">
        <f t="shared" si="223"/>
        <v>9.0964245293973539E-2</v>
      </c>
      <c r="H198" s="167">
        <f t="shared" si="224"/>
        <v>7.131596831047525E-2</v>
      </c>
      <c r="I198" s="167">
        <f t="shared" si="225"/>
        <v>5.8333092391855299</v>
      </c>
      <c r="J198" s="14">
        <f t="shared" si="218"/>
        <v>23.901686150857465</v>
      </c>
      <c r="K198" s="35">
        <f t="shared" si="226"/>
        <v>5707.3700830528842</v>
      </c>
      <c r="L198" s="39">
        <f t="shared" si="219"/>
        <v>4.4475824318370959E-2</v>
      </c>
      <c r="M198" s="35">
        <f t="shared" si="220"/>
        <v>5704.8316831615466</v>
      </c>
      <c r="N198" s="167">
        <f>C191*$L$43</f>
        <v>402.80593659198161</v>
      </c>
      <c r="O198" s="167">
        <f t="shared" si="221"/>
        <v>402.89690083727555</v>
      </c>
      <c r="P198" s="167">
        <f t="shared" ref="P198" si="227">C198*$L$44</f>
        <v>100.95268373977582</v>
      </c>
      <c r="Q198" s="167">
        <f t="shared" si="222"/>
        <v>95.190690468900769</v>
      </c>
    </row>
    <row r="199" spans="2:17" hidden="1" outlineLevel="1">
      <c r="B199" s="29" t="s">
        <v>112</v>
      </c>
      <c r="C199" s="17">
        <f>F187+F200</f>
        <v>1658.4099419075771</v>
      </c>
      <c r="D199" s="17">
        <f>1000*C199/3/$K$130</f>
        <v>95.748342638709119</v>
      </c>
      <c r="E199" s="26">
        <f t="shared" si="216"/>
        <v>0.42199999999999999</v>
      </c>
      <c r="F199" s="14">
        <f t="shared" si="217"/>
        <v>1658.7043315266619</v>
      </c>
      <c r="G199" s="165">
        <f t="shared" si="223"/>
        <v>1.4507956649329383</v>
      </c>
      <c r="H199" s="165">
        <f t="shared" si="224"/>
        <v>1.1374238013074236</v>
      </c>
      <c r="I199" s="165">
        <f t="shared" si="225"/>
        <v>5.8333092391855299</v>
      </c>
      <c r="J199" s="17">
        <f t="shared" si="218"/>
        <v>95.765339231291648</v>
      </c>
      <c r="K199" s="46">
        <f>M196</f>
        <v>5712.4439315287946</v>
      </c>
      <c r="L199" s="38">
        <f t="shared" si="219"/>
        <v>0.17775071934491163</v>
      </c>
      <c r="M199" s="46">
        <f t="shared" si="220"/>
        <v>5702.2900213483272</v>
      </c>
      <c r="N199" s="165">
        <f>F187*$L$43+O200</f>
        <v>1612.5207673566981</v>
      </c>
      <c r="O199" s="165">
        <f t="shared" si="221"/>
        <v>1613.971563021631</v>
      </c>
      <c r="P199" s="165">
        <f>F187*$L$44+P200+H200-I200</f>
        <v>387.31299585353099</v>
      </c>
      <c r="Q199" s="165">
        <f t="shared" si="222"/>
        <v>382.61711041565286</v>
      </c>
    </row>
    <row r="200" spans="2:17" hidden="1" outlineLevel="1">
      <c r="B200" s="29" t="s">
        <v>113</v>
      </c>
      <c r="C200" s="14">
        <f>F188+F201</f>
        <v>1243.582866081832</v>
      </c>
      <c r="D200" s="14">
        <f>1000*C200/3/$K$130</f>
        <v>71.79829024919519</v>
      </c>
      <c r="E200" s="25">
        <f t="shared" si="216"/>
        <v>0.42199999999999999</v>
      </c>
      <c r="F200" s="14">
        <f t="shared" si="217"/>
        <v>1243.144516766906</v>
      </c>
      <c r="G200" s="165">
        <f t="shared" si="223"/>
        <v>0.81577787688848991</v>
      </c>
      <c r="H200" s="165">
        <f t="shared" si="224"/>
        <v>0.63956985548057621</v>
      </c>
      <c r="I200" s="165">
        <f t="shared" si="225"/>
        <v>5.8333092391855299</v>
      </c>
      <c r="J200" s="14">
        <f t="shared" si="218"/>
        <v>71.77298213969803</v>
      </c>
      <c r="K200" s="35">
        <f t="shared" ref="K200:K202" si="228">M199</f>
        <v>5702.2900213483272</v>
      </c>
      <c r="L200" s="39">
        <f t="shared" si="219"/>
        <v>0.13349093009784149</v>
      </c>
      <c r="M200" s="35">
        <f t="shared" si="220"/>
        <v>5694.6779813619523</v>
      </c>
      <c r="N200" s="165">
        <f>F188*$L$43+O201</f>
        <v>1208.8975270933586</v>
      </c>
      <c r="O200" s="165">
        <f t="shared" si="221"/>
        <v>1209.713304970247</v>
      </c>
      <c r="P200" s="165">
        <f>F188*$L$44+P201+H201-I201</f>
        <v>291.55366909732021</v>
      </c>
      <c r="Q200" s="165">
        <f t="shared" si="222"/>
        <v>286.35992971361526</v>
      </c>
    </row>
    <row r="201" spans="2:17" hidden="1" outlineLevel="1">
      <c r="B201" s="29" t="s">
        <v>114</v>
      </c>
      <c r="C201" s="14">
        <f>F189+F202</f>
        <v>829.27370087438089</v>
      </c>
      <c r="D201" s="14">
        <f>1000*C201/3/$K$130</f>
        <v>47.878139443170092</v>
      </c>
      <c r="E201" s="25">
        <f t="shared" si="216"/>
        <v>0.42199999999999999</v>
      </c>
      <c r="F201" s="14">
        <f t="shared" si="217"/>
        <v>828.31271709904263</v>
      </c>
      <c r="G201" s="165">
        <f t="shared" si="223"/>
        <v>0.36275904443239804</v>
      </c>
      <c r="H201" s="165">
        <f t="shared" si="224"/>
        <v>0.28440309083500004</v>
      </c>
      <c r="I201" s="165">
        <f t="shared" si="225"/>
        <v>5.8333092391855299</v>
      </c>
      <c r="J201" s="14">
        <f t="shared" si="218"/>
        <v>47.822657019032256</v>
      </c>
      <c r="K201" s="35">
        <f t="shared" si="228"/>
        <v>5694.6779813619523</v>
      </c>
      <c r="L201" s="39">
        <f t="shared" si="219"/>
        <v>8.9100449075314336E-2</v>
      </c>
      <c r="M201" s="35">
        <f t="shared" si="220"/>
        <v>5689.6039977071659</v>
      </c>
      <c r="N201" s="165">
        <f>F189*$L$43+O202</f>
        <v>805.72272353562039</v>
      </c>
      <c r="O201" s="165">
        <f t="shared" si="221"/>
        <v>806.08548258005283</v>
      </c>
      <c r="P201" s="165">
        <f>F189*$L$44+P202+H202-I202</f>
        <v>196.14836071651541</v>
      </c>
      <c r="Q201" s="165">
        <f t="shared" si="222"/>
        <v>190.5994545681649</v>
      </c>
    </row>
    <row r="202" spans="2:17" hidden="1" outlineLevel="1">
      <c r="B202" s="29" t="s">
        <v>115</v>
      </c>
      <c r="C202" s="14">
        <f>F190</f>
        <v>415.27489212562864</v>
      </c>
      <c r="D202" s="14">
        <f>1000*C202/3/$K$130</f>
        <v>23.97590707564245</v>
      </c>
      <c r="E202" s="25">
        <f t="shared" si="216"/>
        <v>0.42199999999999999</v>
      </c>
      <c r="F202" s="14">
        <f>IF(D202&lt;0,-SQRT((N202+G202)^2+(P202+H202-I202)^2),SQRT((N202+G202)^2+(P202+H202-I202)^2))</f>
        <v>414.00039253236559</v>
      </c>
      <c r="G202" s="165">
        <f t="shared" si="223"/>
        <v>9.0969082005799951E-2</v>
      </c>
      <c r="H202" s="165">
        <f t="shared" si="224"/>
        <v>7.1319760292547163E-2</v>
      </c>
      <c r="I202" s="165">
        <f t="shared" si="225"/>
        <v>5.8333092391855299</v>
      </c>
      <c r="J202" s="14">
        <f t="shared" si="218"/>
        <v>23.902323807317195</v>
      </c>
      <c r="K202" s="35">
        <f t="shared" si="228"/>
        <v>5689.6039977071659</v>
      </c>
      <c r="L202" s="39">
        <f t="shared" si="219"/>
        <v>4.4615890570085255E-2</v>
      </c>
      <c r="M202" s="35">
        <f t="shared" si="220"/>
        <v>5687.0655302136774</v>
      </c>
      <c r="N202" s="165">
        <f>C202*$L$43</f>
        <v>402.81664536185974</v>
      </c>
      <c r="O202" s="165">
        <f>N202+G202</f>
        <v>402.90761444386555</v>
      </c>
      <c r="P202" s="165">
        <f>C202*$L$44</f>
        <v>100.95536761049505</v>
      </c>
      <c r="Q202" s="165">
        <f>P202+H202-I202</f>
        <v>95.193378131602074</v>
      </c>
    </row>
    <row r="203" spans="2:17" hidden="1" outlineLevel="1">
      <c r="B203" s="24" t="s">
        <v>135</v>
      </c>
      <c r="C203" s="17">
        <f>C194</f>
        <v>3741.8226245985679</v>
      </c>
      <c r="D203" s="45" t="s">
        <v>117</v>
      </c>
      <c r="E203" s="26">
        <f>SUM(E194:E202)</f>
        <v>3.7980000000000005</v>
      </c>
      <c r="F203" s="17">
        <f>F194</f>
        <v>3748.9706287961126</v>
      </c>
      <c r="G203" s="166">
        <f>SUM(G194:G202)</f>
        <v>20.821526854774238</v>
      </c>
      <c r="H203" s="166">
        <f>SUM(H194:H202)</f>
        <v>16.324077054143004</v>
      </c>
      <c r="I203" s="166">
        <f>SUM(I194:I202)</f>
        <v>52.499783152669778</v>
      </c>
      <c r="J203" s="17">
        <f>J194</f>
        <v>216.44692017194362</v>
      </c>
      <c r="K203" s="46">
        <f>K194</f>
        <v>5773.5026918962585</v>
      </c>
      <c r="L203" s="38">
        <f>SUM(L194:L202)</f>
        <v>1.639554836317185</v>
      </c>
      <c r="M203" s="46">
        <f>M202</f>
        <v>5687.0655302136774</v>
      </c>
      <c r="N203" s="166">
        <f>N194</f>
        <v>3638.668492257103</v>
      </c>
      <c r="O203" s="166">
        <f>O194</f>
        <v>3646.0541445393155</v>
      </c>
      <c r="P203" s="166">
        <f>P194</f>
        <v>872.4361895199155</v>
      </c>
      <c r="Q203" s="166">
        <f>Q194</f>
        <v>872.39323166998474</v>
      </c>
    </row>
    <row r="204" spans="2:17" hidden="1" outlineLevel="1"/>
    <row r="205" spans="2:17" hidden="1" outlineLevel="1">
      <c r="B205" s="23" t="s">
        <v>153</v>
      </c>
      <c r="C205" s="5"/>
      <c r="D205" s="56">
        <f>F203</f>
        <v>3748.9706287961126</v>
      </c>
      <c r="E205" s="23" t="s">
        <v>150</v>
      </c>
      <c r="F205" s="35">
        <f>$E$74</f>
        <v>10000</v>
      </c>
      <c r="G205" t="s">
        <v>100</v>
      </c>
      <c r="H205" t="s">
        <v>157</v>
      </c>
    </row>
    <row r="206" spans="2:17" ht="17" hidden="1" outlineLevel="1">
      <c r="C206" s="29" t="s">
        <v>91</v>
      </c>
      <c r="D206" s="56">
        <f>1000*D205/3/F206</f>
        <v>216.44692017194362</v>
      </c>
      <c r="E206" t="s">
        <v>155</v>
      </c>
      <c r="F206" s="35">
        <f>$E$75</f>
        <v>5773.5026918962585</v>
      </c>
      <c r="G206" t="s">
        <v>100</v>
      </c>
      <c r="H206" t="s">
        <v>158</v>
      </c>
    </row>
    <row r="207" spans="2:17" collapsed="1"/>
    <row r="208" spans="2:17">
      <c r="C208" s="42" t="s">
        <v>186</v>
      </c>
    </row>
    <row r="209" spans="2:145" hidden="1" outlineLevel="1"/>
    <row r="210" spans="2:145" hidden="1" outlineLevel="1">
      <c r="C210" s="5" t="s">
        <v>170</v>
      </c>
      <c r="E210" s="6"/>
    </row>
    <row r="211" spans="2:145" hidden="1" outlineLevel="1">
      <c r="E211" s="6"/>
      <c r="G211" s="5" t="s">
        <v>175</v>
      </c>
    </row>
    <row r="212" spans="2:145" hidden="1" outlineLevel="1">
      <c r="C212" s="36" t="s">
        <v>29</v>
      </c>
      <c r="D212" t="s">
        <v>173</v>
      </c>
      <c r="G212" s="29" t="s">
        <v>146</v>
      </c>
      <c r="H212" s="28">
        <f>SQRT(3)*H213</f>
        <v>398.41137528906057</v>
      </c>
      <c r="I212" t="s">
        <v>100</v>
      </c>
      <c r="S212" s="36" t="s">
        <v>30</v>
      </c>
      <c r="T212" t="s">
        <v>173</v>
      </c>
      <c r="W212" s="29" t="s">
        <v>146</v>
      </c>
      <c r="X212" s="47">
        <f>SQRT(3)*X213</f>
        <v>397.00152225874103</v>
      </c>
      <c r="Y212" t="s">
        <v>100</v>
      </c>
      <c r="AI212" s="36" t="s">
        <v>31</v>
      </c>
      <c r="AJ212" t="s">
        <v>173</v>
      </c>
      <c r="AM212" s="29" t="s">
        <v>146</v>
      </c>
      <c r="AN212" s="28">
        <f>SQRT(3)*AN213</f>
        <v>395.76972499185524</v>
      </c>
      <c r="AO212" t="s">
        <v>100</v>
      </c>
      <c r="AY212" s="36" t="s">
        <v>32</v>
      </c>
      <c r="AZ212" t="s">
        <v>173</v>
      </c>
      <c r="BC212" s="29" t="s">
        <v>146</v>
      </c>
      <c r="BD212" s="28">
        <f>SQRT(3)*BD213</f>
        <v>395.41819845784789</v>
      </c>
      <c r="BE212" t="s">
        <v>100</v>
      </c>
      <c r="BO212" s="36" t="s">
        <v>33</v>
      </c>
      <c r="BP212" t="s">
        <v>173</v>
      </c>
      <c r="BS212" s="29" t="s">
        <v>146</v>
      </c>
      <c r="BT212" s="28">
        <f>SQRT(3)*BT213</f>
        <v>395.2423329545789</v>
      </c>
      <c r="BU212" t="s">
        <v>100</v>
      </c>
      <c r="CE212" s="36" t="s">
        <v>34</v>
      </c>
      <c r="CF212" t="s">
        <v>173</v>
      </c>
      <c r="CI212" s="29" t="s">
        <v>146</v>
      </c>
      <c r="CJ212" s="28">
        <f>SQRT(3)*CJ213</f>
        <v>395.0662414587328</v>
      </c>
      <c r="CK212" t="s">
        <v>100</v>
      </c>
      <c r="CU212" s="36" t="s">
        <v>35</v>
      </c>
      <c r="CV212" t="s">
        <v>173</v>
      </c>
      <c r="CY212" s="29" t="s">
        <v>146</v>
      </c>
      <c r="CZ212" s="28">
        <f>SQRT(3)*CZ213</f>
        <v>394.53886385850694</v>
      </c>
      <c r="DA212" t="s">
        <v>100</v>
      </c>
      <c r="DK212" s="36" t="s">
        <v>36</v>
      </c>
      <c r="DL212" t="s">
        <v>173</v>
      </c>
      <c r="DO212" s="29" t="s">
        <v>146</v>
      </c>
      <c r="DP212" s="28">
        <f>SQRT(3)*DP213</f>
        <v>394.18732795903236</v>
      </c>
      <c r="DQ212" t="s">
        <v>100</v>
      </c>
      <c r="EA212" s="36" t="s">
        <v>37</v>
      </c>
      <c r="EB212" t="s">
        <v>173</v>
      </c>
      <c r="EE212" s="29" t="s">
        <v>146</v>
      </c>
      <c r="EF212" s="28">
        <f>SQRT(3)*EF213</f>
        <v>394.01145777214901</v>
      </c>
      <c r="EG212" t="s">
        <v>100</v>
      </c>
    </row>
    <row r="213" spans="2:145" ht="17" hidden="1" outlineLevel="1">
      <c r="C213" s="36"/>
      <c r="D213" s="4">
        <f>$E$74/$M$74</f>
        <v>25</v>
      </c>
      <c r="E213" t="s">
        <v>174</v>
      </c>
      <c r="G213" s="29" t="s">
        <v>160</v>
      </c>
      <c r="H213" s="28">
        <f>1000*M194/D213/1000</f>
        <v>230.02291477134816</v>
      </c>
      <c r="I213" t="s">
        <v>100</v>
      </c>
      <c r="S213" s="36"/>
      <c r="T213" s="4">
        <f>$E$74/$M$74</f>
        <v>25</v>
      </c>
      <c r="U213" t="s">
        <v>174</v>
      </c>
      <c r="W213" s="29" t="s">
        <v>160</v>
      </c>
      <c r="X213" s="47">
        <f>1000*M195/T213/1000</f>
        <v>229.20893574477535</v>
      </c>
      <c r="Y213" t="s">
        <v>100</v>
      </c>
      <c r="AI213" s="36"/>
      <c r="AJ213" s="4">
        <f>$E$74/$M$74</f>
        <v>25</v>
      </c>
      <c r="AK213" t="s">
        <v>174</v>
      </c>
      <c r="AM213" s="29" t="s">
        <v>160</v>
      </c>
      <c r="AN213" s="28">
        <f>1000*M196/AJ213/1000</f>
        <v>228.4977572611518</v>
      </c>
      <c r="AO213" t="s">
        <v>100</v>
      </c>
      <c r="AY213" s="36"/>
      <c r="AZ213" s="4">
        <f>$E$74/$M$74</f>
        <v>25</v>
      </c>
      <c r="BA213" t="s">
        <v>174</v>
      </c>
      <c r="BC213" s="29" t="s">
        <v>160</v>
      </c>
      <c r="BD213" s="28">
        <f>1000*M197/AZ213/1000</f>
        <v>228.29480332211537</v>
      </c>
      <c r="BE213" t="s">
        <v>100</v>
      </c>
      <c r="BO213" s="36"/>
      <c r="BP213" s="4">
        <f>$E$74/$M$74</f>
        <v>25</v>
      </c>
      <c r="BQ213" t="s">
        <v>174</v>
      </c>
      <c r="BS213" s="29" t="s">
        <v>160</v>
      </c>
      <c r="BT213" s="28">
        <f>1000*M198/BP213/1000</f>
        <v>228.19326732646184</v>
      </c>
      <c r="BU213" t="s">
        <v>100</v>
      </c>
      <c r="CE213" s="36"/>
      <c r="CF213" s="4">
        <f>$E$74/$M$74</f>
        <v>25</v>
      </c>
      <c r="CG213" t="s">
        <v>174</v>
      </c>
      <c r="CI213" s="29" t="s">
        <v>160</v>
      </c>
      <c r="CJ213" s="28">
        <f>1000*M199/CF213/1000</f>
        <v>228.0916008539331</v>
      </c>
      <c r="CK213" t="s">
        <v>100</v>
      </c>
      <c r="CU213" s="36"/>
      <c r="CV213" s="4">
        <f>$E$74/$M$74</f>
        <v>25</v>
      </c>
      <c r="CW213" t="s">
        <v>174</v>
      </c>
      <c r="CY213" s="29" t="s">
        <v>160</v>
      </c>
      <c r="CZ213" s="28">
        <f>1000*M200/CV213/1000</f>
        <v>227.78711925447811</v>
      </c>
      <c r="DA213" t="s">
        <v>100</v>
      </c>
      <c r="DK213" s="36"/>
      <c r="DL213" s="4">
        <f>$E$74/$M$74</f>
        <v>25</v>
      </c>
      <c r="DM213" t="s">
        <v>174</v>
      </c>
      <c r="DO213" s="29" t="s">
        <v>160</v>
      </c>
      <c r="DP213" s="28">
        <f>1000*M201/DL213/1000</f>
        <v>227.58415990828664</v>
      </c>
      <c r="DQ213" t="s">
        <v>100</v>
      </c>
      <c r="EA213" s="36"/>
      <c r="EB213" s="4">
        <f>$E$74/$M$74</f>
        <v>25</v>
      </c>
      <c r="EC213" t="s">
        <v>174</v>
      </c>
      <c r="EE213" s="29" t="s">
        <v>160</v>
      </c>
      <c r="EF213" s="28">
        <f>1000*M202/EB213/1000</f>
        <v>227.4826212085471</v>
      </c>
      <c r="EG213" t="s">
        <v>100</v>
      </c>
    </row>
    <row r="214" spans="2:145" hidden="1" outlineLevel="1">
      <c r="E214" s="6"/>
      <c r="U214" s="6"/>
      <c r="AK214" s="6"/>
      <c r="BB214" s="6"/>
      <c r="BS214" s="6"/>
      <c r="CJ214" s="6"/>
      <c r="DA214" s="6"/>
      <c r="DR214" s="6"/>
      <c r="EI214" s="6"/>
    </row>
    <row r="215" spans="2:145" ht="17" hidden="1" outlineLevel="1">
      <c r="C215" s="29" t="s">
        <v>88</v>
      </c>
      <c r="D215" s="29" t="s">
        <v>89</v>
      </c>
      <c r="E215" s="29" t="s">
        <v>90</v>
      </c>
      <c r="F215" s="29" t="s">
        <v>162</v>
      </c>
      <c r="G215" t="s">
        <v>163</v>
      </c>
      <c r="H215" s="15" t="s">
        <v>164</v>
      </c>
      <c r="I215" s="29" t="s">
        <v>159</v>
      </c>
      <c r="J215" s="29" t="s">
        <v>106</v>
      </c>
      <c r="K215" s="105" t="s">
        <v>165</v>
      </c>
      <c r="L215" s="105" t="s">
        <v>166</v>
      </c>
      <c r="M215" s="15" t="s">
        <v>167</v>
      </c>
      <c r="N215" s="29" t="s">
        <v>161</v>
      </c>
      <c r="O215" s="29" t="s">
        <v>168</v>
      </c>
      <c r="P215" s="29" t="s">
        <v>105</v>
      </c>
      <c r="Q215" s="29" t="s">
        <v>169</v>
      </c>
      <c r="S215" s="29" t="s">
        <v>88</v>
      </c>
      <c r="T215" s="29" t="s">
        <v>89</v>
      </c>
      <c r="U215" s="29" t="s">
        <v>90</v>
      </c>
      <c r="V215" s="29" t="s">
        <v>162</v>
      </c>
      <c r="W215" t="s">
        <v>163</v>
      </c>
      <c r="X215" s="15" t="s">
        <v>164</v>
      </c>
      <c r="Y215" s="29" t="s">
        <v>159</v>
      </c>
      <c r="Z215" s="29" t="s">
        <v>106</v>
      </c>
      <c r="AA215" s="105" t="s">
        <v>165</v>
      </c>
      <c r="AB215" s="105" t="s">
        <v>166</v>
      </c>
      <c r="AC215" s="15" t="s">
        <v>167</v>
      </c>
      <c r="AD215" s="29" t="s">
        <v>161</v>
      </c>
      <c r="AE215" s="29" t="s">
        <v>168</v>
      </c>
      <c r="AF215" s="29" t="s">
        <v>105</v>
      </c>
      <c r="AG215" s="29" t="s">
        <v>169</v>
      </c>
      <c r="AI215" s="29" t="s">
        <v>88</v>
      </c>
      <c r="AJ215" s="29" t="s">
        <v>89</v>
      </c>
      <c r="AK215" s="29" t="s">
        <v>90</v>
      </c>
      <c r="AL215" s="29" t="s">
        <v>162</v>
      </c>
      <c r="AM215" t="s">
        <v>163</v>
      </c>
      <c r="AN215" s="15" t="s">
        <v>164</v>
      </c>
      <c r="AO215" s="29" t="s">
        <v>159</v>
      </c>
      <c r="AP215" s="29" t="s">
        <v>106</v>
      </c>
      <c r="AQ215" s="105" t="s">
        <v>165</v>
      </c>
      <c r="AR215" s="105" t="s">
        <v>166</v>
      </c>
      <c r="AS215" s="15" t="s">
        <v>167</v>
      </c>
      <c r="AT215" s="29" t="s">
        <v>161</v>
      </c>
      <c r="AU215" s="29" t="s">
        <v>168</v>
      </c>
      <c r="AV215" s="29" t="s">
        <v>105</v>
      </c>
      <c r="AW215" s="29" t="s">
        <v>169</v>
      </c>
      <c r="AY215" s="29" t="s">
        <v>88</v>
      </c>
      <c r="AZ215" s="29" t="s">
        <v>89</v>
      </c>
      <c r="BA215" s="29" t="s">
        <v>90</v>
      </c>
      <c r="BB215" s="29" t="s">
        <v>162</v>
      </c>
      <c r="BC215" t="s">
        <v>163</v>
      </c>
      <c r="BD215" s="15" t="s">
        <v>164</v>
      </c>
      <c r="BE215" s="29" t="s">
        <v>159</v>
      </c>
      <c r="BF215" s="29" t="s">
        <v>106</v>
      </c>
      <c r="BG215" s="105" t="s">
        <v>165</v>
      </c>
      <c r="BH215" s="105" t="s">
        <v>166</v>
      </c>
      <c r="BI215" s="15" t="s">
        <v>167</v>
      </c>
      <c r="BJ215" s="29" t="s">
        <v>161</v>
      </c>
      <c r="BK215" s="29" t="s">
        <v>168</v>
      </c>
      <c r="BL215" s="29" t="s">
        <v>105</v>
      </c>
      <c r="BM215" s="29" t="s">
        <v>169</v>
      </c>
      <c r="BO215" s="29" t="s">
        <v>88</v>
      </c>
      <c r="BP215" s="29" t="s">
        <v>89</v>
      </c>
      <c r="BQ215" s="29" t="s">
        <v>90</v>
      </c>
      <c r="BR215" s="29" t="s">
        <v>162</v>
      </c>
      <c r="BS215" t="s">
        <v>163</v>
      </c>
      <c r="BT215" s="15" t="s">
        <v>164</v>
      </c>
      <c r="BU215" s="29" t="s">
        <v>159</v>
      </c>
      <c r="BV215" s="29" t="s">
        <v>106</v>
      </c>
      <c r="BW215" s="105" t="s">
        <v>165</v>
      </c>
      <c r="BX215" s="105" t="s">
        <v>166</v>
      </c>
      <c r="BY215" s="15" t="s">
        <v>167</v>
      </c>
      <c r="BZ215" s="29" t="s">
        <v>161</v>
      </c>
      <c r="CA215" s="29" t="s">
        <v>168</v>
      </c>
      <c r="CB215" s="29" t="s">
        <v>105</v>
      </c>
      <c r="CC215" s="29" t="s">
        <v>169</v>
      </c>
      <c r="CE215" s="29" t="s">
        <v>88</v>
      </c>
      <c r="CF215" s="29" t="s">
        <v>89</v>
      </c>
      <c r="CG215" s="29" t="s">
        <v>90</v>
      </c>
      <c r="CH215" s="29" t="s">
        <v>162</v>
      </c>
      <c r="CI215" t="s">
        <v>163</v>
      </c>
      <c r="CJ215" s="15" t="s">
        <v>164</v>
      </c>
      <c r="CK215" s="29" t="s">
        <v>159</v>
      </c>
      <c r="CL215" s="29" t="s">
        <v>106</v>
      </c>
      <c r="CM215" s="105" t="s">
        <v>165</v>
      </c>
      <c r="CN215" s="105" t="s">
        <v>166</v>
      </c>
      <c r="CO215" s="15" t="s">
        <v>167</v>
      </c>
      <c r="CP215" s="29" t="s">
        <v>161</v>
      </c>
      <c r="CQ215" s="29" t="s">
        <v>168</v>
      </c>
      <c r="CR215" s="29" t="s">
        <v>105</v>
      </c>
      <c r="CS215" s="29" t="s">
        <v>169</v>
      </c>
      <c r="CU215" s="29" t="s">
        <v>88</v>
      </c>
      <c r="CV215" s="29" t="s">
        <v>89</v>
      </c>
      <c r="CW215" s="29" t="s">
        <v>90</v>
      </c>
      <c r="CX215" s="29" t="s">
        <v>162</v>
      </c>
      <c r="CY215" t="s">
        <v>163</v>
      </c>
      <c r="CZ215" s="15" t="s">
        <v>164</v>
      </c>
      <c r="DA215" s="29" t="s">
        <v>159</v>
      </c>
      <c r="DB215" s="29" t="s">
        <v>106</v>
      </c>
      <c r="DC215" s="105" t="s">
        <v>165</v>
      </c>
      <c r="DD215" s="105" t="s">
        <v>166</v>
      </c>
      <c r="DE215" s="15" t="s">
        <v>167</v>
      </c>
      <c r="DF215" s="29" t="s">
        <v>161</v>
      </c>
      <c r="DG215" s="29" t="s">
        <v>168</v>
      </c>
      <c r="DH215" s="29" t="s">
        <v>105</v>
      </c>
      <c r="DI215" s="29" t="s">
        <v>169</v>
      </c>
      <c r="DK215" s="29" t="s">
        <v>88</v>
      </c>
      <c r="DL215" s="29" t="s">
        <v>89</v>
      </c>
      <c r="DM215" s="29" t="s">
        <v>90</v>
      </c>
      <c r="DN215" s="29" t="s">
        <v>162</v>
      </c>
      <c r="DO215" t="s">
        <v>163</v>
      </c>
      <c r="DP215" s="15" t="s">
        <v>164</v>
      </c>
      <c r="DQ215" s="29" t="s">
        <v>159</v>
      </c>
      <c r="DR215" s="29" t="s">
        <v>106</v>
      </c>
      <c r="DS215" s="105" t="s">
        <v>165</v>
      </c>
      <c r="DT215" s="105" t="s">
        <v>166</v>
      </c>
      <c r="DU215" s="15" t="s">
        <v>167</v>
      </c>
      <c r="DV215" s="29" t="s">
        <v>161</v>
      </c>
      <c r="DW215" s="29" t="s">
        <v>168</v>
      </c>
      <c r="DX215" s="29" t="s">
        <v>105</v>
      </c>
      <c r="DY215" s="29" t="s">
        <v>169</v>
      </c>
      <c r="EA215" s="29" t="s">
        <v>88</v>
      </c>
      <c r="EB215" s="29" t="s">
        <v>89</v>
      </c>
      <c r="EC215" s="29" t="s">
        <v>90</v>
      </c>
      <c r="ED215" s="29" t="s">
        <v>162</v>
      </c>
      <c r="EE215" t="s">
        <v>163</v>
      </c>
      <c r="EF215" s="15" t="s">
        <v>164</v>
      </c>
      <c r="EG215" s="29" t="s">
        <v>159</v>
      </c>
      <c r="EH215" s="29" t="s">
        <v>106</v>
      </c>
      <c r="EI215" s="105" t="s">
        <v>165</v>
      </c>
      <c r="EJ215" s="105" t="s">
        <v>166</v>
      </c>
      <c r="EK215" s="15" t="s">
        <v>167</v>
      </c>
      <c r="EL215" s="29" t="s">
        <v>161</v>
      </c>
      <c r="EM215" s="29" t="s">
        <v>168</v>
      </c>
      <c r="EN215" s="29" t="s">
        <v>105</v>
      </c>
      <c r="EO215" s="29" t="s">
        <v>169</v>
      </c>
    </row>
    <row r="216" spans="2:145" hidden="1" outlineLevel="1">
      <c r="B216" t="s">
        <v>18</v>
      </c>
      <c r="C216" s="14">
        <f>$C$90</f>
        <v>19.099999999999998</v>
      </c>
      <c r="D216" s="14">
        <f>C216*$L$45</f>
        <v>4.786911225151246</v>
      </c>
      <c r="E216" s="14">
        <f>C216/$L$43</f>
        <v>19.690721649484534</v>
      </c>
      <c r="F216" s="14">
        <f t="shared" ref="F216:G219" si="229">C216+K217</f>
        <v>95.727604606861178</v>
      </c>
      <c r="G216" s="14">
        <f t="shared" si="229"/>
        <v>24.06854916044065</v>
      </c>
      <c r="H216" s="14">
        <f t="shared" ref="H216:H221" si="230">F216/$L$43</f>
        <v>98.688252172021834</v>
      </c>
      <c r="I216" s="19">
        <f>1000*H216/3/O216</f>
        <v>143.01220419731058</v>
      </c>
      <c r="J216" s="21">
        <f>$AA$17/1000</f>
        <v>2.5000000000000001E-2</v>
      </c>
      <c r="K216" s="14">
        <f>(3*J216*$K$71*I216^2)/1000+F216</f>
        <v>95.91781276897035</v>
      </c>
      <c r="L216" s="14">
        <f>(3*J216*$L$71*I216^2)/1000+G216</f>
        <v>24.180526546198468</v>
      </c>
      <c r="M216" s="14">
        <f t="shared" ref="M216:M220" si="231">IF(I216&lt;0,-SQRT(K216^2+L216^2),SQRT(K216^2+L216^2))</f>
        <v>98.918778148714807</v>
      </c>
      <c r="N216" s="19">
        <f>1000*M216/3/O216</f>
        <v>143.34626653326251</v>
      </c>
      <c r="O216" s="40">
        <f>H$213</f>
        <v>230.02291477134816</v>
      </c>
      <c r="P216" s="14">
        <f>($K$71*$L$43+$L$71*$L$44)*100*SQRT(3)*(I216+N216)/2*J216/(O216*SQRT(3))</f>
        <v>0.21478894279346469</v>
      </c>
      <c r="Q216" s="19">
        <f>O216*(1-P216/100)</f>
        <v>229.52885098452808</v>
      </c>
      <c r="R216" t="s">
        <v>18</v>
      </c>
      <c r="S216" s="14">
        <f>$C$90</f>
        <v>19.099999999999998</v>
      </c>
      <c r="T216" s="14">
        <f>S216*$L$45</f>
        <v>4.786911225151246</v>
      </c>
      <c r="U216" s="19">
        <f>S216/$L$43</f>
        <v>19.690721649484534</v>
      </c>
      <c r="V216" s="19">
        <f t="shared" ref="V216:W219" si="232">S216+AA217</f>
        <v>95.729227190131624</v>
      </c>
      <c r="W216" s="19">
        <f t="shared" si="232"/>
        <v>24.069504390914371</v>
      </c>
      <c r="X216" s="19">
        <f t="shared" ref="X216:X221" si="233">V216/$L$43</f>
        <v>98.689924938280029</v>
      </c>
      <c r="Y216" s="19">
        <f>1000*X216/3/AE216</f>
        <v>143.52250944842669</v>
      </c>
      <c r="Z216" s="21">
        <f>$AA$17/1000</f>
        <v>2.5000000000000001E-2</v>
      </c>
      <c r="AA216" s="14">
        <f>(3*Z216*$K$71*Y216^2)/1000+V216</f>
        <v>95.920795199812503</v>
      </c>
      <c r="AB216" s="14">
        <f>(3*Z216*$L$71*Y216^2)/1000+W216</f>
        <v>24.182282332097468</v>
      </c>
      <c r="AC216" s="14">
        <f t="shared" ref="AC216:AC220" si="234">IF(Y216&lt;0,-SQRT(AA216^2+AB216^2),SQRT(AA216^2+AB216^2))</f>
        <v>98.922099303207503</v>
      </c>
      <c r="AD216" s="19">
        <f>1000*AC216/3/AE216</f>
        <v>143.86015533786093</v>
      </c>
      <c r="AE216" s="40">
        <f>X$213</f>
        <v>229.20893574477535</v>
      </c>
      <c r="AF216" s="14">
        <f>($K$71*$L$43+$L$71*$L$44)*100*SQRT(3)*(Y216+AD216)/2*Z216/(AE216*SQRT(3))</f>
        <v>0.21632265829990655</v>
      </c>
      <c r="AG216" s="19">
        <f>AE216*(1-AF216/100)</f>
        <v>228.71310488191133</v>
      </c>
      <c r="AH216" t="s">
        <v>18</v>
      </c>
      <c r="AI216" s="14">
        <f>$C$90</f>
        <v>19.099999999999998</v>
      </c>
      <c r="AJ216" s="14">
        <f>AI216*$L$45</f>
        <v>4.786911225151246</v>
      </c>
      <c r="AK216" s="14">
        <f>AI216/$L$43</f>
        <v>19.690721649484534</v>
      </c>
      <c r="AL216" s="14">
        <f t="shared" ref="AL216:AM219" si="235">AI216+AQ217</f>
        <v>95.730659104998139</v>
      </c>
      <c r="AM216" s="14">
        <f t="shared" si="235"/>
        <v>24.070347373053526</v>
      </c>
      <c r="AN216" s="14">
        <f t="shared" ref="AN216:AN221" si="236">AL216/$L$43</f>
        <v>98.691401139173337</v>
      </c>
      <c r="AO216" s="19">
        <f>1000*AN216/3/AU216</f>
        <v>143.97136369027641</v>
      </c>
      <c r="AP216" s="21">
        <f>$AA$17/1000</f>
        <v>2.5000000000000001E-2</v>
      </c>
      <c r="AQ216" s="14">
        <f>(3*AP216*$K$71*AO216^2)/1000+AL216</f>
        <v>95.923427213132527</v>
      </c>
      <c r="AR216" s="14">
        <f>(3*AP216*$L$71*AO216^2)/1000+AM216</f>
        <v>24.183831823810063</v>
      </c>
      <c r="AS216" s="14">
        <f t="shared" ref="AS216:AS220" si="237">IF(AO216&lt;0,-SQRT(AQ216^2+AR216^2),SQRT(AQ216^2+AR216^2))</f>
        <v>98.925030250161981</v>
      </c>
      <c r="AT216" s="19">
        <f>1000*AS216/3/AU216</f>
        <v>144.31218266050612</v>
      </c>
      <c r="AU216" s="40">
        <f>AN$213</f>
        <v>228.4977572611518</v>
      </c>
      <c r="AV216" s="14">
        <f>($K$71*$L$43+$L$71*$L$44)*100*SQRT(3)*(AO216+AT216)/2*AP216/(AU216*SQRT(3))</f>
        <v>0.21767617753903606</v>
      </c>
      <c r="AW216" s="19">
        <f>AU216*(1-AV216/100)</f>
        <v>228.0003720773833</v>
      </c>
      <c r="AX216" t="s">
        <v>18</v>
      </c>
      <c r="AY216" s="14">
        <f>$C$90</f>
        <v>19.099999999999998</v>
      </c>
      <c r="AZ216" s="14">
        <f>AY216*$L$45</f>
        <v>4.786911225151246</v>
      </c>
      <c r="BA216" s="14">
        <f>AY216/$L$43</f>
        <v>19.690721649484534</v>
      </c>
      <c r="BB216" s="14">
        <f t="shared" ref="BB216:BC219" si="238">AY216+BG217</f>
        <v>95.731070203264295</v>
      </c>
      <c r="BC216" s="14">
        <f t="shared" si="238"/>
        <v>24.070589390581194</v>
      </c>
      <c r="BD216" s="14">
        <f t="shared" ref="BD216:BD221" si="239">BB216/$L$43</f>
        <v>98.691824951818859</v>
      </c>
      <c r="BE216" s="19">
        <f>1000*BD216/3/BK216</f>
        <v>144.09997295261601</v>
      </c>
      <c r="BF216" s="21">
        <f>$AA$17/1000</f>
        <v>2.5000000000000001E-2</v>
      </c>
      <c r="BG216" s="14">
        <f>(3*BF216*$K$71*BE216^2)/1000+BB216</f>
        <v>95.924182863770284</v>
      </c>
      <c r="BH216" s="14">
        <f>(3*BF216*$L$71*BE216^2)/1000+BC216</f>
        <v>24.184276682653266</v>
      </c>
      <c r="BI216" s="14">
        <f t="shared" ref="BI216:BI220" si="240">IF(BE216&lt;0,-SQRT(BG216^2+BH216^2),SQRT(BG216^2+BH216^2))</f>
        <v>98.925871725980599</v>
      </c>
      <c r="BJ216" s="19">
        <f>1000*BI216/3/BK216</f>
        <v>144.44170474086513</v>
      </c>
      <c r="BK216" s="40">
        <f>BD$213</f>
        <v>228.29480332211537</v>
      </c>
      <c r="BL216" s="14">
        <f>($K$71*$L$43+$L$71*$L$44)*100*SQRT(3)*(BE216+BJ216)/2*BF216/(BK216*SQRT(3))</f>
        <v>0.21806477375254305</v>
      </c>
      <c r="BM216" s="19">
        <f>BK216*(1-BL216/100)</f>
        <v>227.79697277576219</v>
      </c>
      <c r="BN216" t="s">
        <v>18</v>
      </c>
      <c r="BO216" s="14">
        <f>$C$90</f>
        <v>19.099999999999998</v>
      </c>
      <c r="BP216" s="14">
        <f>BO216*$L$45</f>
        <v>4.786911225151246</v>
      </c>
      <c r="BQ216" s="14">
        <f>BO216/$L$43</f>
        <v>19.690721649484534</v>
      </c>
      <c r="BR216" s="14">
        <f t="shared" ref="BR216:BS219" si="241">BO216+BW217</f>
        <v>95.731276284809056</v>
      </c>
      <c r="BS216" s="14">
        <f t="shared" si="241"/>
        <v>24.070710712780929</v>
      </c>
      <c r="BT216" s="14">
        <f t="shared" ref="BT216:BT221" si="242">BR216/$L$43</f>
        <v>98.692037407019654</v>
      </c>
      <c r="BU216" s="19">
        <f>1000*BT216/3/CA216</f>
        <v>144.16440146446436</v>
      </c>
      <c r="BV216" s="21">
        <f>$AA$17/1000</f>
        <v>2.5000000000000001E-2</v>
      </c>
      <c r="BW216" s="14">
        <f>(3*BV216*$K$71*BU216^2)/1000+BR216</f>
        <v>95.924561669050405</v>
      </c>
      <c r="BX216" s="14">
        <f>(3*BV216*$L$71*BU216^2)/1000+BS216</f>
        <v>24.184499688987529</v>
      </c>
      <c r="BY216" s="14">
        <f t="shared" ref="BY216:BY220" si="243">IF(BU216&lt;0,-SQRT(BW216^2+BX216^2),SQRT(BW216^2+BX216^2))</f>
        <v>98.926293555384419</v>
      </c>
      <c r="BZ216" s="19">
        <f>1000*BY216/3/CA216</f>
        <v>144.50659115175495</v>
      </c>
      <c r="CA216" s="40">
        <f>BT$213</f>
        <v>228.19326732646184</v>
      </c>
      <c r="CB216" s="14">
        <f>($K$71*$L$43+$L$71*$L$44)*100*SQRT(3)*(BU216+BZ216)/2*BV216/(CA216*SQRT(3))</f>
        <v>0.21825957598244863</v>
      </c>
      <c r="CC216" s="19">
        <f>CA216*(1-CB216/100)</f>
        <v>227.69521366877461</v>
      </c>
      <c r="CD216" t="s">
        <v>18</v>
      </c>
      <c r="CE216" s="14">
        <f>$C$90</f>
        <v>19.099999999999998</v>
      </c>
      <c r="CF216" s="14">
        <f>CE216*$L$45</f>
        <v>4.786911225151246</v>
      </c>
      <c r="CG216" s="14">
        <f>CE216/$L$43</f>
        <v>19.690721649484534</v>
      </c>
      <c r="CH216" s="14">
        <f t="shared" ref="CH216:CI219" si="244">CE216+CM217</f>
        <v>95.731482907703111</v>
      </c>
      <c r="CI216" s="14">
        <f t="shared" si="244"/>
        <v>24.070832353678238</v>
      </c>
      <c r="CJ216" s="14">
        <f t="shared" ref="CJ216:CJ221" si="245">CH216/$L$43</f>
        <v>98.69225042031249</v>
      </c>
      <c r="CK216" s="19">
        <f>1000*CJ216/3/CQ216</f>
        <v>144.22897065744175</v>
      </c>
      <c r="CL216" s="21">
        <f>$AA$17/1000</f>
        <v>2.5000000000000001E-2</v>
      </c>
      <c r="CM216" s="14">
        <f>(3*CL216*$K$71*CK216^2)/1000+CH216</f>
        <v>95.924941470288331</v>
      </c>
      <c r="CN216" s="14">
        <f>(3*CL216*$L$71*CK216^2)/1000+CI216</f>
        <v>24.184723281651795</v>
      </c>
      <c r="CO216" s="14">
        <f t="shared" ref="CO216:CO220" si="246">IF(CK216&lt;0,-SQRT(CM216^2+CN216^2),SQRT(CM216^2+CN216^2))</f>
        <v>98.926716494020525</v>
      </c>
      <c r="CP216" s="19">
        <f>1000*CO216/3/CQ216</f>
        <v>144.57161965288955</v>
      </c>
      <c r="CQ216" s="40">
        <f>CJ$213</f>
        <v>228.0916008539331</v>
      </c>
      <c r="CR216" s="14">
        <f>($K$71*$L$43+$L$71*$L$44)*100*SQRT(3)*(CK216+CP216)/2*CL216/(CQ216*SQRT(3))</f>
        <v>0.21845489050480985</v>
      </c>
      <c r="CS216" s="19">
        <f>CQ216*(1-CR216/100)</f>
        <v>227.593323597037</v>
      </c>
      <c r="CT216" t="s">
        <v>18</v>
      </c>
      <c r="CU216" s="14">
        <f>$C$90</f>
        <v>19.099999999999998</v>
      </c>
      <c r="CV216" s="14">
        <f>CU216*$L$45</f>
        <v>4.786911225151246</v>
      </c>
      <c r="CW216" s="14">
        <f>CU216/$L$43</f>
        <v>19.690721649484534</v>
      </c>
      <c r="CX216" s="14">
        <f t="shared" ref="CX216:CY219" si="247">CU216+DC217</f>
        <v>95.73210338423506</v>
      </c>
      <c r="CY216" s="14">
        <f t="shared" si="247"/>
        <v>24.071197634217203</v>
      </c>
      <c r="CZ216" s="14">
        <f t="shared" ref="CZ216:CZ221" si="248">CX216/$L$43</f>
        <v>98.692890086840265</v>
      </c>
      <c r="DA216" s="19">
        <f>1000*CZ216/3/DG216</f>
        <v>144.42269666791097</v>
      </c>
      <c r="DB216" s="21">
        <f>$AA$17/1000</f>
        <v>2.5000000000000001E-2</v>
      </c>
      <c r="DC216" s="14">
        <f>(3*DB216*$K$71*DA216^2)/1000+CX216</f>
        <v>95.926081996644399</v>
      </c>
      <c r="DD216" s="14">
        <f>(3*DB216*$L$71*DA216^2)/1000+CY216</f>
        <v>24.185394720554957</v>
      </c>
      <c r="DE216" s="14">
        <f t="shared" ref="DE216:DE220" si="249">IF(DA216&lt;0,-SQRT(DC216^2+DD216^2),SQRT(DC216^2+DD216^2))</f>
        <v>98.927986561013128</v>
      </c>
      <c r="DF216" s="19">
        <f>1000*DE216/3/DG216</f>
        <v>144.76672617953321</v>
      </c>
      <c r="DG216" s="40">
        <f>CZ$213</f>
        <v>227.78711925447811</v>
      </c>
      <c r="DH216" s="14">
        <f>($K$71*$L$43+$L$71*$L$44)*100*SQRT(3)*(DA216+DF216)/2*DB216/(DG216*SQRT(3))</f>
        <v>0.21904141209935662</v>
      </c>
      <c r="DI216" s="19">
        <f>DG216*(1-DH216/100)</f>
        <v>227.28817113188268</v>
      </c>
      <c r="DJ216" t="s">
        <v>18</v>
      </c>
      <c r="DK216" s="14">
        <f>$C$90</f>
        <v>19.099999999999998</v>
      </c>
      <c r="DL216" s="14">
        <f>DK216*$L$45</f>
        <v>4.786911225151246</v>
      </c>
      <c r="DM216" s="14">
        <f>DK216/$L$43</f>
        <v>19.690721649484534</v>
      </c>
      <c r="DN216" s="14">
        <f t="shared" ref="DN216:DO219" si="250">DK216+DS217</f>
        <v>95.732518365038999</v>
      </c>
      <c r="DO216" s="14">
        <f t="shared" si="250"/>
        <v>24.071441937432425</v>
      </c>
      <c r="DP216" s="14">
        <f t="shared" ref="DP216:DP221" si="251">DN216/$L$43</f>
        <v>98.693317902102066</v>
      </c>
      <c r="DQ216" s="19">
        <f>1000*DP216/3/DW216</f>
        <v>144.55211930079574</v>
      </c>
      <c r="DR216" s="21">
        <f>$AA$17/1000</f>
        <v>2.5000000000000001E-2</v>
      </c>
      <c r="DS216" s="14">
        <f>(3*DR216*$K$71*DQ216^2)/1000+DN216</f>
        <v>95.926844796346472</v>
      </c>
      <c r="DT216" s="14">
        <f>(3*DR216*$L$71*DQ216^2)/1000+DO216</f>
        <v>24.185843788121499</v>
      </c>
      <c r="DU216" s="14">
        <f t="shared" ref="DU216:DU220" si="252">IF(DQ216&lt;0,-SQRT(DS216^2+DT216^2),SQRT(DS216^2+DT216^2))</f>
        <v>98.928836000054915</v>
      </c>
      <c r="DV216" s="19">
        <f>1000*DU216/3/DW216</f>
        <v>144.89707315295567</v>
      </c>
      <c r="DW216" s="40">
        <f>DP$213</f>
        <v>227.58415990828664</v>
      </c>
      <c r="DX216" s="14">
        <f>($K$71*$L$43+$L$71*$L$44)*100*SQRT(3)*(DQ216+DV216)/2*DR216/(DW216*SQRT(3))</f>
        <v>0.21943368639190022</v>
      </c>
      <c r="DY216" s="19">
        <f>DW216*(1-DX216/100)</f>
        <v>227.08476359655583</v>
      </c>
      <c r="DZ216" t="s">
        <v>18</v>
      </c>
      <c r="EA216" s="14">
        <f>$C$90</f>
        <v>19.099999999999998</v>
      </c>
      <c r="EB216" s="14">
        <f>EA216*$L$45</f>
        <v>4.786911225151246</v>
      </c>
      <c r="EC216" s="14">
        <f>EA216/$L$43</f>
        <v>19.690721649484534</v>
      </c>
      <c r="ED216" s="14">
        <f t="shared" ref="ED216:EE219" si="253">EA216+EI217</f>
        <v>95.732726394198963</v>
      </c>
      <c r="EE216" s="14">
        <f t="shared" si="253"/>
        <v>24.071564406212083</v>
      </c>
      <c r="EF216" s="14">
        <f t="shared" ref="EF216:EF221" si="254">ED216/$L$43</f>
        <v>98.693532365153573</v>
      </c>
      <c r="EG216" s="19">
        <f>1000*EF216/3/EM216</f>
        <v>144.61695555880908</v>
      </c>
      <c r="EH216" s="21">
        <f>$AA$17/1000</f>
        <v>2.5000000000000001E-2</v>
      </c>
      <c r="EI216" s="14">
        <f>(3*EH216*$K$71*EG216^2)/1000+ED216</f>
        <v>95.927227187865384</v>
      </c>
      <c r="EJ216" s="14">
        <f>(3*EH216*$L$71*EG216^2)/1000+EE216</f>
        <v>24.186068905709249</v>
      </c>
      <c r="EK216" s="14">
        <f t="shared" ref="EK216:EK220" si="255">IF(EG216&lt;0,-SQRT(EI216^2+EJ216^2),SQRT(EI216^2+EJ216^2))</f>
        <v>98.929261824113766</v>
      </c>
      <c r="EL216" s="19">
        <f>1000*EK216/3/EM216</f>
        <v>144.96237309401513</v>
      </c>
      <c r="EM216" s="40">
        <f>EF$213</f>
        <v>227.4826212085471</v>
      </c>
      <c r="EN216" s="14">
        <f>($K$71*$L$43+$L$71*$L$44)*100*SQRT(3)*(EG216+EL216)/2*EH216/(EM216*SQRT(3))</f>
        <v>0.21963033368696785</v>
      </c>
      <c r="EO216" s="19">
        <f>EM216*(1-EN216/100)</f>
        <v>226.98300036850691</v>
      </c>
    </row>
    <row r="217" spans="2:145" hidden="1" outlineLevel="1">
      <c r="B217" t="s">
        <v>19</v>
      </c>
      <c r="C217" s="14">
        <f>$C$90</f>
        <v>19.099999999999998</v>
      </c>
      <c r="D217" s="14">
        <f>C217*$L$45</f>
        <v>4.786911225151246</v>
      </c>
      <c r="E217" s="14">
        <f>C217/$L$43</f>
        <v>19.690721649484534</v>
      </c>
      <c r="F217" s="14">
        <f t="shared" si="229"/>
        <v>76.506112786708286</v>
      </c>
      <c r="G217" s="14">
        <f t="shared" si="229"/>
        <v>19.210114525038097</v>
      </c>
      <c r="H217" s="14">
        <f t="shared" si="230"/>
        <v>78.87228122341061</v>
      </c>
      <c r="I217" s="19">
        <f>1000*H217/3/O216</f>
        <v>114.29626667385547</v>
      </c>
      <c r="J217" s="21">
        <f t="shared" ref="J217:J220" si="256">$AA$17/1000</f>
        <v>2.5000000000000001E-2</v>
      </c>
      <c r="K217" s="14">
        <f>(3*J217*$K$71*I217^2)/1000+F217</f>
        <v>76.627604606861183</v>
      </c>
      <c r="L217" s="14">
        <f>(3*J217*$L$71*I217^2)/1000+G217</f>
        <v>19.281637935289403</v>
      </c>
      <c r="M217" s="14">
        <f t="shared" si="231"/>
        <v>79.016272686409621</v>
      </c>
      <c r="N217" s="19">
        <f>1000*M217/3/O216</f>
        <v>114.50492916463693</v>
      </c>
      <c r="O217" s="19">
        <f>Q216</f>
        <v>229.52885098452808</v>
      </c>
      <c r="P217" s="14">
        <f>($K$71*$L$43+$L$71*$L$44)*100*SQRT(3)*(I217+N217)/2*J217/(O217*SQRT(3))</f>
        <v>0.17198635631659503</v>
      </c>
      <c r="Q217" s="19">
        <f>O217*(1-P217/100)</f>
        <v>229.13409267702443</v>
      </c>
      <c r="R217" t="s">
        <v>19</v>
      </c>
      <c r="S217" s="14">
        <f>$C$90</f>
        <v>19.099999999999998</v>
      </c>
      <c r="T217" s="14">
        <f>S217*$L$45</f>
        <v>4.786911225151246</v>
      </c>
      <c r="U217" s="19">
        <f>S217/$L$43</f>
        <v>19.690721649484534</v>
      </c>
      <c r="V217" s="19">
        <f t="shared" si="232"/>
        <v>76.506868523989155</v>
      </c>
      <c r="W217" s="19">
        <f t="shared" si="232"/>
        <v>19.210559434888928</v>
      </c>
      <c r="X217" s="19">
        <f t="shared" si="233"/>
        <v>78.873060334009438</v>
      </c>
      <c r="Y217" s="19">
        <f>1000*X217/3/AE216</f>
        <v>114.7032947293625</v>
      </c>
      <c r="Z217" s="21">
        <f t="shared" ref="Z217:Z220" si="257">$AA$17/1000</f>
        <v>2.5000000000000001E-2</v>
      </c>
      <c r="AA217" s="14">
        <f>(3*Z217*$K$71*Y217^2)/1000+V217</f>
        <v>76.62922719013163</v>
      </c>
      <c r="AB217" s="14">
        <f>(3*Z217*$L$71*Y217^2)/1000+W217</f>
        <v>19.282593165763124</v>
      </c>
      <c r="AC217" s="14">
        <f t="shared" si="234"/>
        <v>79.018079317034434</v>
      </c>
      <c r="AD217" s="19">
        <f>1000*AC217/3/AE216</f>
        <v>114.91419253250122</v>
      </c>
      <c r="AE217" s="19">
        <f>AG216</f>
        <v>228.71310488191133</v>
      </c>
      <c r="AF217" s="14">
        <f>($K$71*$L$43+$L$71*$L$44)*100*SQRT(3)*(Y217+AD217)/2*Z217/(AE217*SQRT(3))</f>
        <v>0.17321555860596</v>
      </c>
      <c r="AG217" s="19">
        <f>AE217*(1-AF217/100)</f>
        <v>228.3169381996851</v>
      </c>
      <c r="AH217" t="s">
        <v>19</v>
      </c>
      <c r="AI217" s="14">
        <f>$C$90</f>
        <v>19.099999999999998</v>
      </c>
      <c r="AJ217" s="14">
        <f>AI217*$L$45</f>
        <v>4.786911225151246</v>
      </c>
      <c r="AK217" s="14">
        <f>AI217/$L$43</f>
        <v>19.690721649484534</v>
      </c>
      <c r="AL217" s="14">
        <f t="shared" si="235"/>
        <v>76.507535446571737</v>
      </c>
      <c r="AM217" s="14">
        <f t="shared" si="235"/>
        <v>19.210952058667381</v>
      </c>
      <c r="AN217" s="14">
        <f t="shared" si="236"/>
        <v>78.873747883063643</v>
      </c>
      <c r="AO217" s="19">
        <f>1000*AN217/3/AU216</f>
        <v>115.06130129892733</v>
      </c>
      <c r="AP217" s="21">
        <f t="shared" ref="AP217:AP220" si="258">$AA$17/1000</f>
        <v>2.5000000000000001E-2</v>
      </c>
      <c r="AQ217" s="14">
        <f>(3*AP217*$K$71*AO217^2)/1000+AL217</f>
        <v>76.630659104998145</v>
      </c>
      <c r="AR217" s="14">
        <f>(3*AP217*$L$71*AO217^2)/1000+AM217</f>
        <v>19.283436147902279</v>
      </c>
      <c r="AS217" s="14">
        <f t="shared" si="237"/>
        <v>79.019673654961778</v>
      </c>
      <c r="AT217" s="19">
        <f>1000*AS217/3/AU216</f>
        <v>115.2741783290964</v>
      </c>
      <c r="AU217" s="19">
        <f>AW216</f>
        <v>228.0003720773833</v>
      </c>
      <c r="AV217" s="14">
        <f>($K$71*$L$43+$L$71*$L$44)*100*SQRT(3)*(AO217+AT217)/2*AP217/(AU217*SQRT(3))</f>
        <v>0.17430035516939152</v>
      </c>
      <c r="AW217" s="19">
        <f>AU217*(1-AV217/100)</f>
        <v>227.60296661906489</v>
      </c>
      <c r="AX217" t="s">
        <v>19</v>
      </c>
      <c r="AY217" s="14">
        <f>$C$90</f>
        <v>19.099999999999998</v>
      </c>
      <c r="AZ217" s="14">
        <f>AY217*$L$45</f>
        <v>4.786911225151246</v>
      </c>
      <c r="BA217" s="14">
        <f>AY217/$L$43</f>
        <v>19.690721649484534</v>
      </c>
      <c r="BB217" s="14">
        <f t="shared" si="238"/>
        <v>76.507726916455994</v>
      </c>
      <c r="BC217" s="14">
        <f t="shared" si="238"/>
        <v>19.211064778841187</v>
      </c>
      <c r="BD217" s="14">
        <f t="shared" si="239"/>
        <v>78.873945274696908</v>
      </c>
      <c r="BE217" s="19">
        <f>1000*BD217/3/BK216</f>
        <v>115.1638789362611</v>
      </c>
      <c r="BF217" s="21">
        <f t="shared" ref="BF217:BF220" si="259">$AA$17/1000</f>
        <v>2.5000000000000001E-2</v>
      </c>
      <c r="BG217" s="14">
        <f>(3*BF217*$K$71*BE217^2)/1000+BB217</f>
        <v>76.631070203264301</v>
      </c>
      <c r="BH217" s="14">
        <f>(3*BF217*$L$71*BE217^2)/1000+BC217</f>
        <v>19.283678165429947</v>
      </c>
      <c r="BI217" s="14">
        <f t="shared" si="240"/>
        <v>79.020131384891414</v>
      </c>
      <c r="BJ217" s="19">
        <f>1000*BI217/3/BK216</f>
        <v>115.37732533402871</v>
      </c>
      <c r="BK217" s="19">
        <f>BM216</f>
        <v>227.79697277576219</v>
      </c>
      <c r="BL217" s="14">
        <f>($K$71*$L$43+$L$71*$L$44)*100*SQRT(3)*(BE217+BJ217)/2*BF217/(BK217*SQRT(3))</f>
        <v>0.17461180323613132</v>
      </c>
      <c r="BM217" s="19">
        <f>BK217*(1-BL217/100)</f>
        <v>227.39921237388108</v>
      </c>
      <c r="BN217" t="s">
        <v>19</v>
      </c>
      <c r="BO217" s="14">
        <f>$C$90</f>
        <v>19.099999999999998</v>
      </c>
      <c r="BP217" s="14">
        <f>BO217*$L$45</f>
        <v>4.786911225151246</v>
      </c>
      <c r="BQ217" s="14">
        <f>BO217/$L$43</f>
        <v>19.690721649484534</v>
      </c>
      <c r="BR217" s="14">
        <f t="shared" si="241"/>
        <v>76.507822899118693</v>
      </c>
      <c r="BS217" s="14">
        <f t="shared" si="241"/>
        <v>19.211121284763578</v>
      </c>
      <c r="BT217" s="14">
        <f t="shared" si="242"/>
        <v>78.87404422589556</v>
      </c>
      <c r="BU217" s="19">
        <f>1000*BT217/3/CA216</f>
        <v>115.21526635439744</v>
      </c>
      <c r="BV217" s="21">
        <f t="shared" ref="BV217:BV220" si="260">$AA$17/1000</f>
        <v>2.5000000000000001E-2</v>
      </c>
      <c r="BW217" s="14">
        <f>(3*BV217*$K$71*BU217^2)/1000+BR217</f>
        <v>76.631276284809061</v>
      </c>
      <c r="BX217" s="14">
        <f>(3*BV217*$L$71*BU217^2)/1000+BS217</f>
        <v>19.283799487629683</v>
      </c>
      <c r="BY217" s="14">
        <f t="shared" si="243"/>
        <v>79.020360842746385</v>
      </c>
      <c r="BZ217" s="19">
        <f>1000*BY217/3/CA216</f>
        <v>115.4289983640591</v>
      </c>
      <c r="CA217" s="19">
        <f>CC216</f>
        <v>227.69521366877461</v>
      </c>
      <c r="CB217" s="14">
        <f>($K$71*$L$43+$L$71*$L$44)*100*SQRT(3)*(BU217+BZ217)/2*BV217/(CA217*SQRT(3))</f>
        <v>0.17476793169506033</v>
      </c>
      <c r="CC217" s="19">
        <f>CA217*(1-CB217/100)</f>
        <v>227.29727545327705</v>
      </c>
      <c r="CD217" t="s">
        <v>19</v>
      </c>
      <c r="CE217" s="14">
        <f>$C$90</f>
        <v>19.099999999999998</v>
      </c>
      <c r="CF217" s="14">
        <f>CE217*$L$45</f>
        <v>4.786911225151246</v>
      </c>
      <c r="CG217" s="14">
        <f>CE217/$L$43</f>
        <v>19.690721649484534</v>
      </c>
      <c r="CH217" s="14">
        <f t="shared" si="244"/>
        <v>76.507919133746825</v>
      </c>
      <c r="CI217" s="14">
        <f t="shared" si="244"/>
        <v>19.211177939020459</v>
      </c>
      <c r="CJ217" s="14">
        <f t="shared" si="245"/>
        <v>78.874143436852393</v>
      </c>
      <c r="CK217" s="19">
        <f>1000*CJ217/3/CQ216</f>
        <v>115.26676583963354</v>
      </c>
      <c r="CL217" s="21">
        <f t="shared" ref="CL217:CL220" si="261">$AA$17/1000</f>
        <v>2.5000000000000001E-2</v>
      </c>
      <c r="CM217" s="14">
        <f>(3*CL217*$K$71*CK217^2)/1000+CH217</f>
        <v>76.631482907703116</v>
      </c>
      <c r="CN217" s="14">
        <f>(3*CL217*$L$71*CK217^2)/1000+CI217</f>
        <v>19.283921128526991</v>
      </c>
      <c r="CO217" s="14">
        <f t="shared" si="246"/>
        <v>79.020590903414814</v>
      </c>
      <c r="CP217" s="19">
        <f>1000*CO217/3/CQ216</f>
        <v>115.48078433923948</v>
      </c>
      <c r="CQ217" s="19">
        <f>CS216</f>
        <v>227.593323597037</v>
      </c>
      <c r="CR217" s="14">
        <f>($K$71*$L$43+$L$71*$L$44)*100*SQRT(3)*(CK217+CP217)/2*CL217/(CQ217*SQRT(3))</f>
        <v>0.17492447100076081</v>
      </c>
      <c r="CS217" s="19">
        <f>CQ217*(1-CR217/100)</f>
        <v>227.19520717970184</v>
      </c>
      <c r="CT217" t="s">
        <v>19</v>
      </c>
      <c r="CU217" s="14">
        <f>$C$90</f>
        <v>19.099999999999998</v>
      </c>
      <c r="CV217" s="14">
        <f>CU217*$L$45</f>
        <v>4.786911225151246</v>
      </c>
      <c r="CW217" s="14">
        <f>CU217/$L$43</f>
        <v>19.690721649484534</v>
      </c>
      <c r="CX217" s="14">
        <f t="shared" si="247"/>
        <v>76.508208119723321</v>
      </c>
      <c r="CY217" s="14">
        <f t="shared" si="247"/>
        <v>19.211348067861461</v>
      </c>
      <c r="CZ217" s="14">
        <f t="shared" si="248"/>
        <v>78.874441360539507</v>
      </c>
      <c r="DA217" s="19">
        <f>1000*CZ217/3/DG216</f>
        <v>115.4212781634109</v>
      </c>
      <c r="DB217" s="21">
        <f t="shared" ref="DB217:DB220" si="262">$AA$17/1000</f>
        <v>2.5000000000000001E-2</v>
      </c>
      <c r="DC217" s="14">
        <f>(3*DB217*$K$71*DA217^2)/1000+CX217</f>
        <v>76.632103384235066</v>
      </c>
      <c r="DD217" s="14">
        <f>(3*DB217*$L$71*DA217^2)/1000+CY217</f>
        <v>19.284286409065956</v>
      </c>
      <c r="DE217" s="14">
        <f t="shared" si="249"/>
        <v>79.021281762566829</v>
      </c>
      <c r="DF217" s="19">
        <f>1000*DE217/3/DG216</f>
        <v>115.63615774411753</v>
      </c>
      <c r="DG217" s="19">
        <f>DI216</f>
        <v>227.28817113188268</v>
      </c>
      <c r="DH217" s="14">
        <f>($K$71*$L$43+$L$71*$L$44)*100*SQRT(3)*(DA217+DF217)/2*DB217/(DG217*SQRT(3))</f>
        <v>0.1753945537494381</v>
      </c>
      <c r="DI217" s="19">
        <f>DG217*(1-DH217/100)</f>
        <v>226.88952005840065</v>
      </c>
      <c r="DJ217" t="s">
        <v>19</v>
      </c>
      <c r="DK217" s="14">
        <f>$C$90</f>
        <v>19.099999999999998</v>
      </c>
      <c r="DL217" s="14">
        <f>DK217*$L$45</f>
        <v>4.786911225151246</v>
      </c>
      <c r="DM217" s="14">
        <f>DK217/$L$43</f>
        <v>19.690721649484534</v>
      </c>
      <c r="DN217" s="14">
        <f t="shared" si="250"/>
        <v>76.508401395536211</v>
      </c>
      <c r="DO217" s="14">
        <f t="shared" si="250"/>
        <v>19.211461851202916</v>
      </c>
      <c r="DP217" s="14">
        <f t="shared" si="251"/>
        <v>78.874640613954853</v>
      </c>
      <c r="DQ217" s="19">
        <f>1000*DP217/3/DW216</f>
        <v>115.52450259241866</v>
      </c>
      <c r="DR217" s="21">
        <f t="shared" ref="DR217:DR220" si="263">$AA$17/1000</f>
        <v>2.5000000000000001E-2</v>
      </c>
      <c r="DS217" s="14">
        <f>(3*DR217*$K$71*DQ217^2)/1000+DN217</f>
        <v>76.632518365039004</v>
      </c>
      <c r="DT217" s="14">
        <f>(3*DR217*$L$71*DQ217^2)/1000+DO217</f>
        <v>19.284530712281178</v>
      </c>
      <c r="DU217" s="14">
        <f t="shared" si="252"/>
        <v>79.02174381624944</v>
      </c>
      <c r="DV217" s="19">
        <f>1000*DU217/3/DW216</f>
        <v>115.73995871548374</v>
      </c>
      <c r="DW217" s="19">
        <f>DY216</f>
        <v>227.08476359655583</v>
      </c>
      <c r="DX217" s="14">
        <f>($K$71*$L$43+$L$71*$L$44)*100*SQRT(3)*(DQ217+DV217)/2*DR217/(DW217*SQRT(3))</f>
        <v>0.17570895332932659</v>
      </c>
      <c r="DY217" s="19">
        <f>DW217*(1-DX217/100)</f>
        <v>226.68575533526996</v>
      </c>
      <c r="DZ217" t="s">
        <v>19</v>
      </c>
      <c r="EA217" s="14">
        <f>$C$90</f>
        <v>19.099999999999998</v>
      </c>
      <c r="EB217" s="14">
        <f>EA217*$L$45</f>
        <v>4.786911225151246</v>
      </c>
      <c r="EC217" s="14">
        <f>EA217/$L$43</f>
        <v>19.690721649484534</v>
      </c>
      <c r="ED217" s="14">
        <f t="shared" si="253"/>
        <v>76.50849828411117</v>
      </c>
      <c r="EE217" s="14">
        <f t="shared" si="253"/>
        <v>19.211518890444633</v>
      </c>
      <c r="EF217" s="14">
        <f t="shared" si="254"/>
        <v>78.874740499083686</v>
      </c>
      <c r="EG217" s="19">
        <f>1000*EF217/3/EM216</f>
        <v>115.576214247409</v>
      </c>
      <c r="EH217" s="21">
        <f t="shared" ref="EH217:EH220" si="264">$AA$17/1000</f>
        <v>2.5000000000000001E-2</v>
      </c>
      <c r="EI217" s="14">
        <f>(3*EH217*$K$71*EG217^2)/1000+ED217</f>
        <v>76.632726394198968</v>
      </c>
      <c r="EJ217" s="14">
        <f>(3*EH217*$L$71*EG217^2)/1000+EE217</f>
        <v>19.284653181060836</v>
      </c>
      <c r="EK217" s="14">
        <f t="shared" si="255"/>
        <v>79.021975443049755</v>
      </c>
      <c r="EL217" s="19">
        <f>1000*EK217/3/EM216</f>
        <v>115.79195958388623</v>
      </c>
      <c r="EM217" s="19">
        <f>EO216</f>
        <v>226.98300036850691</v>
      </c>
      <c r="EN217" s="14">
        <f>($K$71*$L$43+$L$71*$L$44)*100*SQRT(3)*(EG217+EL217)/2*EH217/(EM217*SQRT(3))</f>
        <v>0.1758665623863247</v>
      </c>
      <c r="EO217" s="19">
        <f>EM217*(1-EN217/100)</f>
        <v>226.58381316855747</v>
      </c>
    </row>
    <row r="218" spans="2:145" hidden="1" outlineLevel="1">
      <c r="B218" t="s">
        <v>20</v>
      </c>
      <c r="C218" s="14">
        <f>$C$90</f>
        <v>19.099999999999998</v>
      </c>
      <c r="D218" s="14">
        <f>C218*$L$45</f>
        <v>4.786911225151246</v>
      </c>
      <c r="E218" s="14">
        <f>C218/$L$43</f>
        <v>19.690721649484534</v>
      </c>
      <c r="F218" s="14">
        <f t="shared" si="229"/>
        <v>57.337872958956495</v>
      </c>
      <c r="G218" s="14">
        <f t="shared" si="229"/>
        <v>14.383029852903938</v>
      </c>
      <c r="H218" s="14">
        <f t="shared" si="230"/>
        <v>59.111209236037624</v>
      </c>
      <c r="I218" s="19">
        <f>1000*H218/3/O216</f>
        <v>85.659884936241383</v>
      </c>
      <c r="J218" s="21">
        <f t="shared" si="256"/>
        <v>2.5000000000000001E-2</v>
      </c>
      <c r="K218" s="14">
        <f>(3*J218*$K$71*I218^2)/1000+F218</f>
        <v>57.406112786708292</v>
      </c>
      <c r="L218" s="14">
        <f>(3*J218*$L$71*I218^2)/1000+G218</f>
        <v>14.423203299886852</v>
      </c>
      <c r="M218" s="14">
        <f t="shared" si="231"/>
        <v>59.190291253803949</v>
      </c>
      <c r="N218" s="19">
        <f>1000*M218/3/O216</f>
        <v>85.774485138638511</v>
      </c>
      <c r="O218" s="19">
        <f t="shared" ref="O218:O220" si="265">Q217</f>
        <v>229.13409267702443</v>
      </c>
      <c r="P218" s="14">
        <f>($K$71*$L$43+$L$71*$L$44)*100*SQRT(3)*(I218+N218)/2*J218/(O218*SQRT(3))</f>
        <v>0.1290866029330347</v>
      </c>
      <c r="Q218" s="19">
        <f>O218*(1-P218/100)</f>
        <v>228.83831126062623</v>
      </c>
      <c r="R218" t="s">
        <v>20</v>
      </c>
      <c r="S218" s="14">
        <f>$C$90</f>
        <v>19.099999999999998</v>
      </c>
      <c r="T218" s="14">
        <f>S218*$L$45</f>
        <v>4.786911225151246</v>
      </c>
      <c r="U218" s="19">
        <f>S218/$L$43</f>
        <v>19.690721649484534</v>
      </c>
      <c r="V218" s="19">
        <f t="shared" si="232"/>
        <v>57.338142515603948</v>
      </c>
      <c r="W218" s="19">
        <f t="shared" si="232"/>
        <v>14.383188543510904</v>
      </c>
      <c r="X218" s="19">
        <f t="shared" si="233"/>
        <v>59.111487129488609</v>
      </c>
      <c r="Y218" s="19">
        <f>1000*X218/3/AE216</f>
        <v>85.964489033285886</v>
      </c>
      <c r="Z218" s="21">
        <f t="shared" si="257"/>
        <v>2.5000000000000001E-2</v>
      </c>
      <c r="AA218" s="14">
        <f>(3*Z218*$K$71*Y218^2)/1000+V218</f>
        <v>57.406868523989161</v>
      </c>
      <c r="AB218" s="14">
        <f>(3*Z218*$L$71*Y218^2)/1000+W218</f>
        <v>14.423648209737681</v>
      </c>
      <c r="AC218" s="14">
        <f t="shared" si="234"/>
        <v>59.191132624818444</v>
      </c>
      <c r="AD218" s="19">
        <f>1000*AC218/3/AE216</f>
        <v>86.08031566263179</v>
      </c>
      <c r="AE218" s="19">
        <f t="shared" ref="AE218:AE220" si="266">AG217</f>
        <v>228.3169381996851</v>
      </c>
      <c r="AF218" s="14">
        <f>($K$71*$L$43+$L$71*$L$44)*100*SQRT(3)*(Y218+AD218)/2*Z218/(AE218*SQRT(3))</f>
        <v>0.13000989846770444</v>
      </c>
      <c r="AG218" s="19">
        <f>AE218*(1-AF218/100)</f>
        <v>228.02010358014709</v>
      </c>
      <c r="AH218" t="s">
        <v>20</v>
      </c>
      <c r="AI218" s="14">
        <f>$C$90</f>
        <v>19.099999999999998</v>
      </c>
      <c r="AJ218" s="14">
        <f>AI218*$L$45</f>
        <v>4.786911225151246</v>
      </c>
      <c r="AK218" s="14">
        <f>AI218/$L$43</f>
        <v>19.690721649484534</v>
      </c>
      <c r="AL218" s="14">
        <f t="shared" si="235"/>
        <v>57.338380391735697</v>
      </c>
      <c r="AM218" s="14">
        <f t="shared" si="235"/>
        <v>14.383328583491689</v>
      </c>
      <c r="AN218" s="14">
        <f t="shared" si="236"/>
        <v>59.11173236261412</v>
      </c>
      <c r="AO218" s="19">
        <f>1000*AN218/3/AU216</f>
        <v>86.232403432381574</v>
      </c>
      <c r="AP218" s="21">
        <f t="shared" si="258"/>
        <v>2.5000000000000001E-2</v>
      </c>
      <c r="AQ218" s="14">
        <f>(3*AP218*$K$71*AO218^2)/1000+AL218</f>
        <v>57.407535446571742</v>
      </c>
      <c r="AR218" s="14">
        <f>(3*AP218*$L$71*AO218^2)/1000+AM218</f>
        <v>14.424040833516134</v>
      </c>
      <c r="AS218" s="14">
        <f t="shared" si="237"/>
        <v>59.191875118265443</v>
      </c>
      <c r="AT218" s="19">
        <f>1000*AS218/3/AU216</f>
        <v>86.349315966683804</v>
      </c>
      <c r="AU218" s="19">
        <f t="shared" ref="AU218:AU220" si="267">AW217</f>
        <v>227.60296661906489</v>
      </c>
      <c r="AV218" s="14">
        <f>($K$71*$L$43+$L$71*$L$44)*100*SQRT(3)*(AO218+AT218)/2*AP218/(AU218*SQRT(3))</f>
        <v>0.13082473429193564</v>
      </c>
      <c r="AW218" s="19">
        <f>AU218*(1-AV218/100)</f>
        <v>227.30520564274494</v>
      </c>
      <c r="AX218" t="s">
        <v>20</v>
      </c>
      <c r="AY218" s="14">
        <f>$C$90</f>
        <v>19.099999999999998</v>
      </c>
      <c r="AZ218" s="14">
        <f>AY218*$L$45</f>
        <v>4.786911225151246</v>
      </c>
      <c r="BA218" s="14">
        <f>AY218/$L$43</f>
        <v>19.690721649484534</v>
      </c>
      <c r="BB218" s="14">
        <f t="shared" si="238"/>
        <v>57.338448684336626</v>
      </c>
      <c r="BC218" s="14">
        <f t="shared" si="238"/>
        <v>14.383368788006759</v>
      </c>
      <c r="BD218" s="14">
        <f t="shared" si="239"/>
        <v>59.111802767357347</v>
      </c>
      <c r="BE218" s="19">
        <f>1000*BD218/3/BK216</f>
        <v>86.309166783723384</v>
      </c>
      <c r="BF218" s="21">
        <f t="shared" si="259"/>
        <v>2.5000000000000001E-2</v>
      </c>
      <c r="BG218" s="14">
        <f>(3*BF218*$K$71*BE218^2)/1000+BB218</f>
        <v>57.407726916455999</v>
      </c>
      <c r="BH218" s="14">
        <f>(3*BF218*$L$71*BE218^2)/1000+BC218</f>
        <v>14.424153553689941</v>
      </c>
      <c r="BI218" s="14">
        <f t="shared" si="240"/>
        <v>59.192088284286889</v>
      </c>
      <c r="BJ218" s="19">
        <f>1000*BI218/3/BK216</f>
        <v>86.426391698995573</v>
      </c>
      <c r="BK218" s="19">
        <f t="shared" ref="BK218:BK220" si="268">BM217</f>
        <v>227.39921237388108</v>
      </c>
      <c r="BL218" s="14">
        <f>($K$71*$L$43+$L$71*$L$44)*100*SQRT(3)*(BE218+BJ218)/2*BF218/(BK218*SQRT(3))</f>
        <v>0.13105867733345458</v>
      </c>
      <c r="BM218" s="19">
        <f>BK218*(1-BL218/100)</f>
        <v>227.10118597387719</v>
      </c>
      <c r="BN218" t="s">
        <v>20</v>
      </c>
      <c r="BO218" s="14">
        <f>$C$90</f>
        <v>19.099999999999998</v>
      </c>
      <c r="BP218" s="14">
        <f>BO218*$L$45</f>
        <v>4.786911225151246</v>
      </c>
      <c r="BQ218" s="14">
        <f>BO218/$L$43</f>
        <v>19.690721649484534</v>
      </c>
      <c r="BR218" s="14">
        <f t="shared" si="241"/>
        <v>57.338482918933124</v>
      </c>
      <c r="BS218" s="14">
        <f t="shared" si="241"/>
        <v>14.383388942245016</v>
      </c>
      <c r="BT218" s="14">
        <f t="shared" si="242"/>
        <v>59.111838060755801</v>
      </c>
      <c r="BU218" s="19">
        <f>1000*BT218/3/CA216</f>
        <v>86.347622132351219</v>
      </c>
      <c r="BV218" s="21">
        <f t="shared" si="260"/>
        <v>2.5000000000000001E-2</v>
      </c>
      <c r="BW218" s="14">
        <f>(3*BV218*$K$71*BU218^2)/1000+BR218</f>
        <v>57.407822899118699</v>
      </c>
      <c r="BX218" s="14">
        <f>(3*BV218*$L$71*BU218^2)/1000+BS218</f>
        <v>14.424210059612331</v>
      </c>
      <c r="BY218" s="14">
        <f t="shared" si="243"/>
        <v>59.192195143113238</v>
      </c>
      <c r="BZ218" s="19">
        <f>1000*BY218/3/CA216</f>
        <v>86.465003746773803</v>
      </c>
      <c r="CA218" s="19">
        <f t="shared" ref="CA218:CA220" si="269">CC217</f>
        <v>227.29727545327705</v>
      </c>
      <c r="CB218" s="14">
        <f>($K$71*$L$43+$L$71*$L$44)*100*SQRT(3)*(BU218+BZ218)/2*BV218/(CA218*SQRT(3))</f>
        <v>0.13117595287919959</v>
      </c>
      <c r="CC218" s="19">
        <f>CA218*(1-CB218/100)</f>
        <v>226.99911608633275</v>
      </c>
      <c r="CD218" t="s">
        <v>20</v>
      </c>
      <c r="CE218" s="14">
        <f>$C$90</f>
        <v>19.099999999999998</v>
      </c>
      <c r="CF218" s="14">
        <f>CE218*$L$45</f>
        <v>4.786911225151246</v>
      </c>
      <c r="CG218" s="14">
        <f>CE218/$L$43</f>
        <v>19.690721649484534</v>
      </c>
      <c r="CH218" s="14">
        <f t="shared" si="244"/>
        <v>57.338517243359234</v>
      </c>
      <c r="CI218" s="14">
        <f t="shared" si="244"/>
        <v>14.383409149366841</v>
      </c>
      <c r="CJ218" s="14">
        <f t="shared" si="245"/>
        <v>59.111873446762097</v>
      </c>
      <c r="CK218" s="19">
        <f>1000*CJ218/3/CQ216</f>
        <v>86.386161269504711</v>
      </c>
      <c r="CL218" s="21">
        <f t="shared" si="261"/>
        <v>2.5000000000000001E-2</v>
      </c>
      <c r="CM218" s="14">
        <f>(3*CL218*$K$71*CK218^2)/1000+CH218</f>
        <v>57.40791913374683</v>
      </c>
      <c r="CN218" s="14">
        <f>(3*CL218*$L$71*CK218^2)/1000+CI218</f>
        <v>14.424266713869214</v>
      </c>
      <c r="CO218" s="14">
        <f t="shared" si="246"/>
        <v>59.192302282472937</v>
      </c>
      <c r="CP218" s="19">
        <f>1000*CO218/3/CQ216</f>
        <v>86.50370006445921</v>
      </c>
      <c r="CQ218" s="19">
        <f t="shared" ref="CQ218:CQ220" si="270">CS217</f>
        <v>227.19520717970184</v>
      </c>
      <c r="CR218" s="14">
        <f>($K$71*$L$43+$L$71*$L$44)*100*SQRT(3)*(CK218+CP218)/2*CL218/(CQ218*SQRT(3))</f>
        <v>0.13129353719400921</v>
      </c>
      <c r="CS218" s="19">
        <f>CQ218*(1-CR218/100)</f>
        <v>226.89691455586035</v>
      </c>
      <c r="CT218" t="s">
        <v>20</v>
      </c>
      <c r="CU218" s="14">
        <f>$C$90</f>
        <v>19.099999999999998</v>
      </c>
      <c r="CV218" s="14">
        <f>CU218*$L$45</f>
        <v>4.786911225151246</v>
      </c>
      <c r="CW218" s="14">
        <f>CU218/$L$43</f>
        <v>19.690721649484534</v>
      </c>
      <c r="CX218" s="14">
        <f t="shared" si="247"/>
        <v>57.338620317011276</v>
      </c>
      <c r="CY218" s="14">
        <f t="shared" si="247"/>
        <v>14.38346982982328</v>
      </c>
      <c r="CZ218" s="14">
        <f t="shared" si="248"/>
        <v>59.111979708259049</v>
      </c>
      <c r="DA218" s="19">
        <f>1000*CZ218/3/DG216</f>
        <v>86.501788602337683</v>
      </c>
      <c r="DB218" s="21">
        <f t="shared" si="262"/>
        <v>2.5000000000000001E-2</v>
      </c>
      <c r="DC218" s="14">
        <f>(3*DB218*$K$71*DA218^2)/1000+CX218</f>
        <v>57.408208119723326</v>
      </c>
      <c r="DD218" s="14">
        <f>(3*DB218*$L$71*DA218^2)/1000+CY218</f>
        <v>14.424436842710215</v>
      </c>
      <c r="DE218" s="14">
        <f t="shared" si="249"/>
        <v>59.192624014709835</v>
      </c>
      <c r="DF218" s="19">
        <f>1000*DE218/3/DG216</f>
        <v>86.619799820757649</v>
      </c>
      <c r="DG218" s="19">
        <f t="shared" ref="DG218:DG220" si="271">DI217</f>
        <v>226.88952005840065</v>
      </c>
      <c r="DH218" s="14">
        <f>($K$71*$L$43+$L$71*$L$44)*100*SQRT(3)*(DA218+DF218)/2*DB218/(DG218*SQRT(3))</f>
        <v>0.1316466402736676</v>
      </c>
      <c r="DI218" s="19">
        <f>DG218*(1-DH218/100)</f>
        <v>226.59082762811073</v>
      </c>
      <c r="DJ218" t="s">
        <v>20</v>
      </c>
      <c r="DK218" s="14">
        <f>$C$90</f>
        <v>19.099999999999998</v>
      </c>
      <c r="DL218" s="14">
        <f>DK218*$L$45</f>
        <v>4.786911225151246</v>
      </c>
      <c r="DM218" s="14">
        <f>DK218/$L$43</f>
        <v>19.690721649484534</v>
      </c>
      <c r="DN218" s="14">
        <f t="shared" si="250"/>
        <v>57.338689253178117</v>
      </c>
      <c r="DO218" s="14">
        <f t="shared" si="250"/>
        <v>14.383510413211827</v>
      </c>
      <c r="DP218" s="14">
        <f t="shared" si="251"/>
        <v>59.112050776472287</v>
      </c>
      <c r="DQ218" s="19">
        <f>1000*DP218/3/DW216</f>
        <v>86.579034909245081</v>
      </c>
      <c r="DR218" s="21">
        <f t="shared" si="263"/>
        <v>2.5000000000000001E-2</v>
      </c>
      <c r="DS218" s="14">
        <f>(3*DR218*$K$71*DQ218^2)/1000+DN218</f>
        <v>57.40840139553621</v>
      </c>
      <c r="DT218" s="14">
        <f>(3*DR218*$L$71*DQ218^2)/1000+DO218</f>
        <v>14.424550626051671</v>
      </c>
      <c r="DU218" s="14">
        <f t="shared" si="252"/>
        <v>59.192839191531704</v>
      </c>
      <c r="DV218" s="19">
        <f>1000*DU218/3/DW216</f>
        <v>86.697362440024563</v>
      </c>
      <c r="DW218" s="19">
        <f t="shared" ref="DW218:DW220" si="272">DY217</f>
        <v>226.68575533526996</v>
      </c>
      <c r="DX218" s="14">
        <f>($K$71*$L$43+$L$71*$L$44)*100*SQRT(3)*(DQ218+DV218)/2*DR218/(DW218*SQRT(3))</f>
        <v>0.13188280261953456</v>
      </c>
      <c r="DY218" s="19">
        <f>DW218*(1-DX218/100)</f>
        <v>226.38679580799456</v>
      </c>
      <c r="DZ218" t="s">
        <v>20</v>
      </c>
      <c r="EA218" s="14">
        <f>$C$90</f>
        <v>19.099999999999998</v>
      </c>
      <c r="EB218" s="14">
        <f>EA218*$L$45</f>
        <v>4.786911225151246</v>
      </c>
      <c r="EC218" s="14">
        <f>EA218/$L$43</f>
        <v>19.690721649484534</v>
      </c>
      <c r="ED218" s="14">
        <f t="shared" si="253"/>
        <v>57.338723810607164</v>
      </c>
      <c r="EE218" s="14">
        <f t="shared" si="253"/>
        <v>14.383530757504733</v>
      </c>
      <c r="EF218" s="14">
        <f t="shared" si="254"/>
        <v>59.112086402687801</v>
      </c>
      <c r="EG218" s="19">
        <f>1000*EF218/3/EM216</f>
        <v>86.617732362210035</v>
      </c>
      <c r="EH218" s="21">
        <f t="shared" si="264"/>
        <v>2.5000000000000001E-2</v>
      </c>
      <c r="EI218" s="14">
        <f>(3*EH218*$K$71*EG218^2)/1000+ED218</f>
        <v>57.408498284111175</v>
      </c>
      <c r="EJ218" s="14">
        <f>(3*EH218*$L$71*EG218^2)/1000+EE218</f>
        <v>14.424607665293387</v>
      </c>
      <c r="EK218" s="14">
        <f t="shared" si="255"/>
        <v>59.192947059041053</v>
      </c>
      <c r="EL218" s="19">
        <f>1000*EK218/3/EM216</f>
        <v>86.736218565571647</v>
      </c>
      <c r="EM218" s="19">
        <f t="shared" ref="EM218:EM220" si="273">EO217</f>
        <v>226.58381316855747</v>
      </c>
      <c r="EN218" s="14">
        <f>($K$71*$L$43+$L$71*$L$44)*100*SQRT(3)*(EG218+EL218)/2*EH218/(EM218*SQRT(3))</f>
        <v>0.13200119146174688</v>
      </c>
      <c r="EO218" s="19">
        <f>EM218*(1-EN218/100)</f>
        <v>226.28471983551552</v>
      </c>
    </row>
    <row r="219" spans="2:145" hidden="1" outlineLevel="1">
      <c r="B219" t="s">
        <v>21</v>
      </c>
      <c r="C219" s="14">
        <f>$C$90</f>
        <v>19.099999999999998</v>
      </c>
      <c r="D219" s="14">
        <f>C219*$L$45</f>
        <v>4.786911225151246</v>
      </c>
      <c r="E219" s="14">
        <f>C219/$L$43</f>
        <v>19.690721649484534</v>
      </c>
      <c r="F219" s="14">
        <f t="shared" si="229"/>
        <v>38.207572189959102</v>
      </c>
      <c r="G219" s="14">
        <f t="shared" si="229"/>
        <v>9.5782802718106748</v>
      </c>
      <c r="H219" s="14">
        <f t="shared" si="230"/>
        <v>39.389249680370206</v>
      </c>
      <c r="I219" s="19">
        <f>1000*H219/3/O216</f>
        <v>57.080182235357832</v>
      </c>
      <c r="J219" s="21">
        <f t="shared" si="256"/>
        <v>2.5000000000000001E-2</v>
      </c>
      <c r="K219" s="14">
        <f>(3*J219*$K$71*I219^2)/1000+F219</f>
        <v>38.237872958956501</v>
      </c>
      <c r="L219" s="14">
        <f>(3*J219*$L$71*I219^2)/1000+G219</f>
        <v>9.5961186277526931</v>
      </c>
      <c r="M219" s="14">
        <f t="shared" si="231"/>
        <v>39.423602335950974</v>
      </c>
      <c r="N219" s="19">
        <f>1000*M219/3/O216</f>
        <v>57.129963733018492</v>
      </c>
      <c r="O219" s="19">
        <f t="shared" si="265"/>
        <v>228.83831126062623</v>
      </c>
      <c r="P219" s="14">
        <f>($K$71*$L$43+$L$71*$L$44)*100*SQRT(3)*(I219+N219)/2*J219/(O219*SQRT(3))</f>
        <v>8.6109078320715668E-2</v>
      </c>
      <c r="Q219" s="19">
        <f>O219*(1-P219/100)</f>
        <v>228.64126069995501</v>
      </c>
      <c r="R219" t="s">
        <v>21</v>
      </c>
      <c r="S219" s="14">
        <f>$C$90</f>
        <v>19.099999999999998</v>
      </c>
      <c r="T219" s="14">
        <f>S219*$L$45</f>
        <v>4.786911225151246</v>
      </c>
      <c r="U219" s="19">
        <f>S219/$L$43</f>
        <v>19.690721649484534</v>
      </c>
      <c r="V219" s="19">
        <f t="shared" si="232"/>
        <v>38.207626066986634</v>
      </c>
      <c r="W219" s="19">
        <f t="shared" si="232"/>
        <v>9.578311989738177</v>
      </c>
      <c r="X219" s="19">
        <f t="shared" si="233"/>
        <v>39.389305223697562</v>
      </c>
      <c r="Y219" s="19">
        <f>1000*X219/3/AE216</f>
        <v>57.282969205525276</v>
      </c>
      <c r="Z219" s="21">
        <f t="shared" si="257"/>
        <v>2.5000000000000001E-2</v>
      </c>
      <c r="AA219" s="14">
        <f>(3*Z219*$K$71*Y219^2)/1000+V219</f>
        <v>38.238142515603947</v>
      </c>
      <c r="AB219" s="14">
        <f>(3*Z219*$L$71*Y219^2)/1000+W219</f>
        <v>9.5962773183596575</v>
      </c>
      <c r="AC219" s="14">
        <f t="shared" si="234"/>
        <v>39.423902412299341</v>
      </c>
      <c r="AD219" s="19">
        <f>1000*AC219/3/AE216</f>
        <v>57.33328310870327</v>
      </c>
      <c r="AE219" s="19">
        <f t="shared" si="266"/>
        <v>228.02010358014709</v>
      </c>
      <c r="AF219" s="14">
        <f>($K$71*$L$43+$L$71*$L$44)*100*SQRT(3)*(Y219+AD219)/2*Z219/(AE219*SQRT(3))</f>
        <v>8.672534848549289E-2</v>
      </c>
      <c r="AG219" s="19">
        <f>AE219*(1-AF219/100)</f>
        <v>227.82235235070021</v>
      </c>
      <c r="AH219" t="s">
        <v>21</v>
      </c>
      <c r="AI219" s="14">
        <f>$C$90</f>
        <v>19.099999999999998</v>
      </c>
      <c r="AJ219" s="14">
        <f>AI219*$L$45</f>
        <v>4.786911225151246</v>
      </c>
      <c r="AK219" s="14">
        <f>AI219/$L$43</f>
        <v>19.690721649484534</v>
      </c>
      <c r="AL219" s="14">
        <f t="shared" si="235"/>
        <v>38.207673611740582</v>
      </c>
      <c r="AM219" s="14">
        <f t="shared" si="235"/>
        <v>9.5783399797949329</v>
      </c>
      <c r="AN219" s="14">
        <f t="shared" si="236"/>
        <v>39.389354238907821</v>
      </c>
      <c r="AO219" s="19">
        <f>1000*AN219/3/AU216</f>
        <v>57.461328739854878</v>
      </c>
      <c r="AP219" s="21">
        <f t="shared" si="258"/>
        <v>2.5000000000000001E-2</v>
      </c>
      <c r="AQ219" s="14">
        <f>(3*AP219*$K$71*AO219^2)/1000+AL219</f>
        <v>38.238380391735696</v>
      </c>
      <c r="AR219" s="14">
        <f>(3*AP219*$L$71*AO219^2)/1000+AM219</f>
        <v>9.5964173583404424</v>
      </c>
      <c r="AS219" s="14">
        <f t="shared" si="237"/>
        <v>39.424167221369871</v>
      </c>
      <c r="AT219" s="19">
        <f>1000*AS219/3/AU216</f>
        <v>57.512114041323237</v>
      </c>
      <c r="AU219" s="19">
        <f t="shared" si="267"/>
        <v>227.30520564274494</v>
      </c>
      <c r="AV219" s="14">
        <f>($K$71*$L$43+$L$71*$L$44)*100*SQRT(3)*(AO219+AT219)/2*AP219/(AU219*SQRT(3))</f>
        <v>8.7269229699328613E-2</v>
      </c>
      <c r="AW219" s="19">
        <f>AU219*(1-AV219/100)</f>
        <v>227.10683814071405</v>
      </c>
      <c r="AX219" t="s">
        <v>21</v>
      </c>
      <c r="AY219" s="14">
        <f>$C$90</f>
        <v>19.099999999999998</v>
      </c>
      <c r="AZ219" s="14">
        <f>AY219*$L$45</f>
        <v>4.786911225151246</v>
      </c>
      <c r="BA219" s="14">
        <f>AY219/$L$43</f>
        <v>19.690721649484534</v>
      </c>
      <c r="BB219" s="14">
        <f t="shared" si="238"/>
        <v>38.207687261477375</v>
      </c>
      <c r="BC219" s="14">
        <f t="shared" si="238"/>
        <v>9.5783480155270802</v>
      </c>
      <c r="BD219" s="14">
        <f t="shared" si="239"/>
        <v>39.389368310801416</v>
      </c>
      <c r="BE219" s="19">
        <f>1000*BD219/3/BK216</f>
        <v>57.512432371963222</v>
      </c>
      <c r="BF219" s="21">
        <f t="shared" si="259"/>
        <v>2.5000000000000001E-2</v>
      </c>
      <c r="BG219" s="14">
        <f>(3*BF219*$K$71*BE219^2)/1000+BB219</f>
        <v>38.238448684336632</v>
      </c>
      <c r="BH219" s="14">
        <f>(3*BF219*$L$71*BE219^2)/1000+BC219</f>
        <v>9.5964575628555142</v>
      </c>
      <c r="BI219" s="14">
        <f t="shared" si="240"/>
        <v>39.424243246260708</v>
      </c>
      <c r="BJ219" s="19">
        <f>1000*BI219/3/BK216</f>
        <v>57.56335327912916</v>
      </c>
      <c r="BK219" s="19">
        <f t="shared" si="268"/>
        <v>227.10118597387719</v>
      </c>
      <c r="BL219" s="14">
        <f>($K$71*$L$43+$L$71*$L$44)*100*SQRT(3)*(BE219+BJ219)/2*BF219/(BK219*SQRT(3))</f>
        <v>8.7425381216906753E-2</v>
      </c>
      <c r="BM219" s="19">
        <f>BK219*(1-BL219/100)</f>
        <v>226.90264189629141</v>
      </c>
      <c r="BN219" t="s">
        <v>21</v>
      </c>
      <c r="BO219" s="14">
        <f>$C$90</f>
        <v>19.099999999999998</v>
      </c>
      <c r="BP219" s="14">
        <f>BO219*$L$45</f>
        <v>4.786911225151246</v>
      </c>
      <c r="BQ219" s="14">
        <f>BO219/$L$43</f>
        <v>19.690721649484534</v>
      </c>
      <c r="BR219" s="14">
        <f t="shared" si="241"/>
        <v>38.207694103987748</v>
      </c>
      <c r="BS219" s="14">
        <f t="shared" si="241"/>
        <v>9.5783520437791552</v>
      </c>
      <c r="BT219" s="14">
        <f t="shared" si="242"/>
        <v>39.389375364935823</v>
      </c>
      <c r="BU219" s="19">
        <f>1000*BT219/3/CA216</f>
        <v>57.538033186263867</v>
      </c>
      <c r="BV219" s="21">
        <f t="shared" si="260"/>
        <v>2.5000000000000001E-2</v>
      </c>
      <c r="BW219" s="14">
        <f>(3*BV219*$K$71*BU219^2)/1000+BR219</f>
        <v>38.238482918933123</v>
      </c>
      <c r="BX219" s="14">
        <f>(3*BV219*$L$71*BU219^2)/1000+BS219</f>
        <v>9.5964777170937712</v>
      </c>
      <c r="BY219" s="14">
        <f t="shared" si="243"/>
        <v>39.424281357004055</v>
      </c>
      <c r="BZ219" s="19">
        <f>1000*BY219/3/CA216</f>
        <v>57.589022116944115</v>
      </c>
      <c r="CA219" s="19">
        <f t="shared" si="269"/>
        <v>226.99911608633275</v>
      </c>
      <c r="CB219" s="14">
        <f>($K$71*$L$43+$L$71*$L$44)*100*SQRT(3)*(BU219+BZ219)/2*BV219/(CA219*SQRT(3))</f>
        <v>8.7503660034077876E-2</v>
      </c>
      <c r="CC219" s="19">
        <f>CA219*(1-CB219/100)</f>
        <v>226.8004835515122</v>
      </c>
      <c r="CD219" t="s">
        <v>21</v>
      </c>
      <c r="CE219" s="14">
        <f>$C$90</f>
        <v>19.099999999999998</v>
      </c>
      <c r="CF219" s="14">
        <f>CE219*$L$45</f>
        <v>4.786911225151246</v>
      </c>
      <c r="CG219" s="14">
        <f>CE219/$L$43</f>
        <v>19.690721649484534</v>
      </c>
      <c r="CH219" s="14">
        <f t="shared" si="244"/>
        <v>38.207700964448549</v>
      </c>
      <c r="CI219" s="14">
        <f t="shared" si="244"/>
        <v>9.5783560825988161</v>
      </c>
      <c r="CJ219" s="14">
        <f t="shared" si="245"/>
        <v>39.389382437575826</v>
      </c>
      <c r="CK219" s="19">
        <f>1000*CJ219/3/CQ216</f>
        <v>57.563689748781051</v>
      </c>
      <c r="CL219" s="21">
        <f t="shared" si="261"/>
        <v>2.5000000000000001E-2</v>
      </c>
      <c r="CM219" s="14">
        <f>(3*CL219*$K$71*CK219^2)/1000+CH219</f>
        <v>38.23851724335924</v>
      </c>
      <c r="CN219" s="14">
        <f>(3*CL219*$L$71*CK219^2)/1000+CI219</f>
        <v>9.5964979242155959</v>
      </c>
      <c r="CO219" s="14">
        <f t="shared" si="246"/>
        <v>39.424319567751027</v>
      </c>
      <c r="CP219" s="19">
        <f>1000*CO219/3/CQ216</f>
        <v>57.614746911845373</v>
      </c>
      <c r="CQ219" s="19">
        <f t="shared" si="270"/>
        <v>226.89691455586035</v>
      </c>
      <c r="CR219" s="14">
        <f>($K$71*$L$43+$L$71*$L$44)*100*SQRT(3)*(CK219+CP219)/2*CL219/(CQ219*SQRT(3))</f>
        <v>8.7582145034088676E-2</v>
      </c>
      <c r="CS219" s="19">
        <f>CQ219*(1-CR219/100)</f>
        <v>226.69819337107614</v>
      </c>
      <c r="CT219" t="s">
        <v>21</v>
      </c>
      <c r="CU219" s="14">
        <f>$C$90</f>
        <v>19.099999999999998</v>
      </c>
      <c r="CV219" s="14">
        <f>CU219*$L$45</f>
        <v>4.786911225151246</v>
      </c>
      <c r="CW219" s="14">
        <f>CU219/$L$43</f>
        <v>19.690721649484534</v>
      </c>
      <c r="CX219" s="14">
        <f t="shared" si="247"/>
        <v>38.207721565869043</v>
      </c>
      <c r="CY219" s="14">
        <f t="shared" si="247"/>
        <v>9.5783682108544301</v>
      </c>
      <c r="CZ219" s="14">
        <f t="shared" si="248"/>
        <v>39.389403676153655</v>
      </c>
      <c r="DA219" s="19">
        <f>1000*CZ219/3/DG216</f>
        <v>57.640665847818482</v>
      </c>
      <c r="DB219" s="21">
        <f t="shared" si="262"/>
        <v>2.5000000000000001E-2</v>
      </c>
      <c r="DC219" s="14">
        <f>(3*DB219*$K$71*DA219^2)/1000+CX219</f>
        <v>38.238620317011275</v>
      </c>
      <c r="DD219" s="14">
        <f>(3*DB219*$L$71*DA219^2)/1000+CY219</f>
        <v>9.596558604672035</v>
      </c>
      <c r="DE219" s="14">
        <f t="shared" si="249"/>
        <v>39.424434311749515</v>
      </c>
      <c r="DF219" s="19">
        <f>1000*DE219/3/DG216</f>
        <v>57.691928090258571</v>
      </c>
      <c r="DG219" s="19">
        <f t="shared" si="271"/>
        <v>226.59082762811073</v>
      </c>
      <c r="DH219" s="14">
        <f>($K$71*$L$43+$L$71*$L$44)*100*SQRT(3)*(DA219+DF219)/2*DB219/(DG219*SQRT(3))</f>
        <v>8.78178342616108E-2</v>
      </c>
      <c r="DI219" s="19">
        <f>DG219*(1-DH219/100)</f>
        <v>226.39184047065228</v>
      </c>
      <c r="DJ219" t="s">
        <v>21</v>
      </c>
      <c r="DK219" s="14">
        <f>$C$90</f>
        <v>19.099999999999998</v>
      </c>
      <c r="DL219" s="14">
        <f>DK219*$L$45</f>
        <v>4.786911225151246</v>
      </c>
      <c r="DM219" s="14">
        <f>DK219/$L$43</f>
        <v>19.690721649484534</v>
      </c>
      <c r="DN219" s="14">
        <f t="shared" si="250"/>
        <v>38.207735344180847</v>
      </c>
      <c r="DO219" s="14">
        <f t="shared" si="250"/>
        <v>9.5783763222799259</v>
      </c>
      <c r="DP219" s="14">
        <f t="shared" si="251"/>
        <v>39.389417880598813</v>
      </c>
      <c r="DQ219" s="19">
        <f>1000*DP219/3/DW216</f>
        <v>57.692090545716098</v>
      </c>
      <c r="DR219" s="21">
        <f t="shared" si="263"/>
        <v>2.5000000000000001E-2</v>
      </c>
      <c r="DS219" s="14">
        <f>(3*DR219*$K$71*DQ219^2)/1000+DN219</f>
        <v>38.238689253178123</v>
      </c>
      <c r="DT219" s="14">
        <f>(3*DR219*$L$71*DQ219^2)/1000+DO219</f>
        <v>9.5965991880605799</v>
      </c>
      <c r="DU219" s="14">
        <f t="shared" si="252"/>
        <v>39.424511053117769</v>
      </c>
      <c r="DV219" s="19">
        <f>1000*DU219/3/DW216</f>
        <v>57.743490099084397</v>
      </c>
      <c r="DW219" s="19">
        <f t="shared" si="272"/>
        <v>226.38679580799456</v>
      </c>
      <c r="DX219" s="14">
        <f>($K$71*$L$43+$L$71*$L$44)*100*SQRT(3)*(DQ219+DV219)/2*DR219/(DW219*SQRT(3))</f>
        <v>8.7975468328687079E-2</v>
      </c>
      <c r="DY219" s="19">
        <f>DW219*(1-DX219/100)</f>
        <v>226.18763096414818</v>
      </c>
      <c r="DZ219" t="s">
        <v>21</v>
      </c>
      <c r="EA219" s="14">
        <f>$C$90</f>
        <v>19.099999999999998</v>
      </c>
      <c r="EB219" s="14">
        <f>EA219*$L$45</f>
        <v>4.786911225151246</v>
      </c>
      <c r="EC219" s="14">
        <f>EA219/$L$43</f>
        <v>19.690721649484534</v>
      </c>
      <c r="ED219" s="14">
        <f t="shared" si="253"/>
        <v>38.207742251188321</v>
      </c>
      <c r="EE219" s="14">
        <f t="shared" si="253"/>
        <v>9.5783803885020724</v>
      </c>
      <c r="EF219" s="14">
        <f t="shared" si="254"/>
        <v>39.389425001225078</v>
      </c>
      <c r="EG219" s="19">
        <f>1000*EF219/3/EM216</f>
        <v>57.717852308835504</v>
      </c>
      <c r="EH219" s="21">
        <f t="shared" si="264"/>
        <v>2.5000000000000001E-2</v>
      </c>
      <c r="EI219" s="14">
        <f>(3*EH219*$K$71*EG219^2)/1000+ED219</f>
        <v>38.238723810607169</v>
      </c>
      <c r="EJ219" s="14">
        <f>(3*EH219*$L$71*EG219^2)/1000+EE219</f>
        <v>9.596619532353488</v>
      </c>
      <c r="EK219" s="14">
        <f t="shared" si="255"/>
        <v>39.424549523268418</v>
      </c>
      <c r="EL219" s="19">
        <f>1000*EK219/3/EM216</f>
        <v>57.769320741686528</v>
      </c>
      <c r="EM219" s="19">
        <f t="shared" si="273"/>
        <v>226.28471983551552</v>
      </c>
      <c r="EN219" s="14">
        <f>($K$71*$L$43+$L$71*$L$44)*100*SQRT(3)*(EG219+EL219)/2*EH219/(EM219*SQRT(3))</f>
        <v>8.8054490857146159E-2</v>
      </c>
      <c r="EO219" s="19">
        <f>EM219*(1-EN219/100)</f>
        <v>226.08546597757683</v>
      </c>
    </row>
    <row r="220" spans="2:145" hidden="1" outlineLevel="1">
      <c r="B220" t="s">
        <v>22</v>
      </c>
      <c r="C220" s="14">
        <f>$C$90</f>
        <v>19.099999999999998</v>
      </c>
      <c r="D220" s="14">
        <f>C220*$L$45</f>
        <v>4.786911225151246</v>
      </c>
      <c r="E220" s="14">
        <f>C220/$L$43</f>
        <v>19.690721649484534</v>
      </c>
      <c r="F220" s="14">
        <f>C220</f>
        <v>19.099999999999998</v>
      </c>
      <c r="G220" s="14">
        <f>D220</f>
        <v>4.786911225151246</v>
      </c>
      <c r="H220" s="14">
        <f t="shared" si="230"/>
        <v>19.690721649484534</v>
      </c>
      <c r="I220" s="19">
        <f>1000*H220/3/O216</f>
        <v>28.534434883089638</v>
      </c>
      <c r="J220" s="21">
        <f t="shared" si="256"/>
        <v>2.5000000000000001E-2</v>
      </c>
      <c r="K220" s="14">
        <f>(3*J220*$K$71*I220^2)/1000+F220</f>
        <v>19.107572189959104</v>
      </c>
      <c r="L220" s="14">
        <f>(3*J220*$L$71*I220^2)/1000+G220</f>
        <v>4.7913690466594288</v>
      </c>
      <c r="M220" s="14">
        <f t="shared" si="231"/>
        <v>19.699150548584186</v>
      </c>
      <c r="N220" s="19">
        <f>1000*M220/3/O216</f>
        <v>28.546649461954573</v>
      </c>
      <c r="O220" s="19">
        <f t="shared" si="265"/>
        <v>228.64126069995501</v>
      </c>
      <c r="P220" s="14">
        <f>($K$71*$L$43+$L$71*$L$44)*100*SQRT(3)*(I220+N220)/2*J220/(O220*SQRT(3))</f>
        <v>4.3073543085671781E-2</v>
      </c>
      <c r="Q220" s="19">
        <f>O220*(1-P220/100)</f>
        <v>228.54277680801579</v>
      </c>
      <c r="R220" t="s">
        <v>22</v>
      </c>
      <c r="S220" s="14">
        <f>$C$90</f>
        <v>19.099999999999998</v>
      </c>
      <c r="T220" s="14">
        <f>S220*$L$45</f>
        <v>4.786911225151246</v>
      </c>
      <c r="U220" s="19">
        <f>S220/$L$43</f>
        <v>19.690721649484534</v>
      </c>
      <c r="V220" s="19">
        <f>S220</f>
        <v>19.099999999999998</v>
      </c>
      <c r="W220" s="19">
        <f>T220</f>
        <v>4.786911225151246</v>
      </c>
      <c r="X220" s="19">
        <f t="shared" si="233"/>
        <v>19.690721649484534</v>
      </c>
      <c r="Y220" s="19">
        <f>1000*X220/3/AE216</f>
        <v>28.635767893752909</v>
      </c>
      <c r="Z220" s="21">
        <f t="shared" si="257"/>
        <v>2.5000000000000001E-2</v>
      </c>
      <c r="AA220" s="14">
        <f>(3*Z220*$K$71*Y220^2)/1000+V220</f>
        <v>19.10762606698664</v>
      </c>
      <c r="AB220" s="14">
        <f>(3*Z220*$L$71*Y220^2)/1000+W220</f>
        <v>4.791400764586931</v>
      </c>
      <c r="AC220" s="14">
        <f t="shared" si="234"/>
        <v>19.69921052231971</v>
      </c>
      <c r="AD220" s="19">
        <f>1000*AC220/3/AE216</f>
        <v>28.648113068120555</v>
      </c>
      <c r="AE220" s="19">
        <f t="shared" si="266"/>
        <v>227.82235235070021</v>
      </c>
      <c r="AF220" s="14">
        <f>($K$71*$L$43+$L$71*$L$44)*100*SQRT(3)*(Y220+AD220)/2*Z220/(AE220*SQRT(3))</f>
        <v>4.3381952061552473E-2</v>
      </c>
      <c r="AG220" s="19">
        <f>AE220*(1-AF220/100)</f>
        <v>227.72351856701795</v>
      </c>
      <c r="AH220" t="s">
        <v>22</v>
      </c>
      <c r="AI220" s="14">
        <f>$C$90</f>
        <v>19.099999999999998</v>
      </c>
      <c r="AJ220" s="14">
        <f>AI220*$L$45</f>
        <v>4.786911225151246</v>
      </c>
      <c r="AK220" s="14">
        <f>AI220/$L$43</f>
        <v>19.690721649484534</v>
      </c>
      <c r="AL220" s="14">
        <f>AI220</f>
        <v>19.099999999999998</v>
      </c>
      <c r="AM220" s="14">
        <f>AJ220</f>
        <v>4.786911225151246</v>
      </c>
      <c r="AN220" s="14">
        <f t="shared" si="236"/>
        <v>19.690721649484534</v>
      </c>
      <c r="AO220" s="19">
        <f>1000*AN220/3/AU216</f>
        <v>28.72489411640025</v>
      </c>
      <c r="AP220" s="21">
        <f t="shared" si="258"/>
        <v>2.5000000000000001E-2</v>
      </c>
      <c r="AQ220" s="14">
        <f>(3*AP220*$K$71*AO220^2)/1000+AL220</f>
        <v>19.107673611740584</v>
      </c>
      <c r="AR220" s="14">
        <f>(3*AP220*$L$71*AO220^2)/1000+AM220</f>
        <v>4.7914287546436869</v>
      </c>
      <c r="AS220" s="14">
        <f t="shared" si="237"/>
        <v>19.699263447236643</v>
      </c>
      <c r="AT220" s="19">
        <f>1000*AS220/3/AU216</f>
        <v>28.737354921055388</v>
      </c>
      <c r="AU220" s="19">
        <f t="shared" si="267"/>
        <v>227.10683814071405</v>
      </c>
      <c r="AV220" s="14">
        <f>($K$71*$L$43+$L$71*$L$44)*100*SQRT(3)*(AO220+AT220)/2*AP220/(AU220*SQRT(3))</f>
        <v>4.3654136028176117E-2</v>
      </c>
      <c r="AW220" s="19">
        <f>AU220*(1-AV220/100)</f>
        <v>227.00769661266281</v>
      </c>
      <c r="AX220" t="s">
        <v>22</v>
      </c>
      <c r="AY220" s="14">
        <f>$C$90</f>
        <v>19.099999999999998</v>
      </c>
      <c r="AZ220" s="14">
        <f>AY220*$L$45</f>
        <v>4.786911225151246</v>
      </c>
      <c r="BA220" s="14">
        <f>AY220/$L$43</f>
        <v>19.690721649484534</v>
      </c>
      <c r="BB220" s="14">
        <f>AY220</f>
        <v>19.099999999999998</v>
      </c>
      <c r="BC220" s="14">
        <f>AZ220</f>
        <v>4.786911225151246</v>
      </c>
      <c r="BD220" s="14">
        <f t="shared" si="239"/>
        <v>19.690721649484534</v>
      </c>
      <c r="BE220" s="19">
        <f>1000*BD220/3/BK216</f>
        <v>28.750430529513878</v>
      </c>
      <c r="BF220" s="21">
        <f t="shared" si="259"/>
        <v>2.5000000000000001E-2</v>
      </c>
      <c r="BG220" s="14">
        <f>(3*BF220*$K$71*BE220^2)/1000+BB220</f>
        <v>19.107687261477381</v>
      </c>
      <c r="BH220" s="14">
        <f>(3*BF220*$L$71*BE220^2)/1000+BC220</f>
        <v>4.7914367903758333</v>
      </c>
      <c r="BI220" s="14">
        <f t="shared" si="240"/>
        <v>19.699278641579546</v>
      </c>
      <c r="BJ220" s="19">
        <f>1000*BI220/3/BK216</f>
        <v>28.762924597082783</v>
      </c>
      <c r="BK220" s="19">
        <f t="shared" si="268"/>
        <v>226.90264189629141</v>
      </c>
      <c r="BL220" s="14">
        <f>($K$71*$L$43+$L$71*$L$44)*100*SQRT(3)*(BE220+BJ220)/2*BF220/(BK220*SQRT(3))</f>
        <v>4.3732281940870012E-2</v>
      </c>
      <c r="BM220" s="19">
        <f>BK220*(1-BL220/100)</f>
        <v>226.80341219320604</v>
      </c>
      <c r="BN220" t="s">
        <v>22</v>
      </c>
      <c r="BO220" s="14">
        <f>$C$90</f>
        <v>19.099999999999998</v>
      </c>
      <c r="BP220" s="14">
        <f>BO220*$L$45</f>
        <v>4.786911225151246</v>
      </c>
      <c r="BQ220" s="14">
        <f>BO220/$L$43</f>
        <v>19.690721649484534</v>
      </c>
      <c r="BR220" s="14">
        <f>BO220</f>
        <v>19.099999999999998</v>
      </c>
      <c r="BS220" s="14">
        <f>BP220</f>
        <v>4.786911225151246</v>
      </c>
      <c r="BT220" s="14">
        <f t="shared" si="242"/>
        <v>19.690721649484534</v>
      </c>
      <c r="BU220" s="19">
        <f>1000*BT220/3/CA216</f>
        <v>28.76322321013712</v>
      </c>
      <c r="BV220" s="21">
        <f t="shared" si="260"/>
        <v>2.5000000000000001E-2</v>
      </c>
      <c r="BW220" s="14">
        <f>(3*BV220*$K$71*BU220^2)/1000+BR220</f>
        <v>19.107694103987754</v>
      </c>
      <c r="BX220" s="14">
        <f>(3*BV220*$L$71*BU220^2)/1000+BS220</f>
        <v>4.7914408186279092</v>
      </c>
      <c r="BY220" s="14">
        <f t="shared" si="243"/>
        <v>19.699286258389719</v>
      </c>
      <c r="BZ220" s="19">
        <f>1000*BY220/3/CA216</f>
        <v>28.775733963274181</v>
      </c>
      <c r="CA220" s="19">
        <f t="shared" si="269"/>
        <v>226.8004835515122</v>
      </c>
      <c r="CB220" s="14">
        <f>($K$71*$L$43+$L$71*$L$44)*100*SQRT(3)*(BU220+BZ220)/2*BV220/(CA220*SQRT(3))</f>
        <v>4.3771456565297587E-2</v>
      </c>
      <c r="CC220" s="19">
        <f>CA220*(1-CB220/100)</f>
        <v>226.70120967636456</v>
      </c>
      <c r="CD220" t="s">
        <v>22</v>
      </c>
      <c r="CE220" s="14">
        <f>$C$90</f>
        <v>19.099999999999998</v>
      </c>
      <c r="CF220" s="14">
        <f>CE220*$L$45</f>
        <v>4.786911225151246</v>
      </c>
      <c r="CG220" s="14">
        <f>CE220/$L$43</f>
        <v>19.690721649484534</v>
      </c>
      <c r="CH220" s="14">
        <f>CE220</f>
        <v>19.099999999999998</v>
      </c>
      <c r="CI220" s="14">
        <f>CF220</f>
        <v>4.786911225151246</v>
      </c>
      <c r="CJ220" s="14">
        <f t="shared" si="245"/>
        <v>19.690721649484534</v>
      </c>
      <c r="CK220" s="19">
        <f>1000*CJ220/3/CQ216</f>
        <v>28.776043741149149</v>
      </c>
      <c r="CL220" s="21">
        <f t="shared" si="261"/>
        <v>2.5000000000000001E-2</v>
      </c>
      <c r="CM220" s="14">
        <f>(3*CL220*$K$71*CK220^2)/1000+CH220</f>
        <v>19.107700964448547</v>
      </c>
      <c r="CN220" s="14">
        <f>(3*CL220*$L$71*CK220^2)/1000+CI220</f>
        <v>4.7914448574475701</v>
      </c>
      <c r="CO220" s="14">
        <f t="shared" si="246"/>
        <v>19.699293895181846</v>
      </c>
      <c r="CP220" s="19">
        <f>1000*CO220/3/CQ216</f>
        <v>28.788571231077494</v>
      </c>
      <c r="CQ220" s="19">
        <f t="shared" si="270"/>
        <v>226.69819337107614</v>
      </c>
      <c r="CR220" s="14">
        <f>($K$71*$L$43+$L$71*$L$44)*100*SQRT(3)*(CK220+CP220)/2*CL220/(CQ220*SQRT(3))</f>
        <v>4.3810734405858247E-2</v>
      </c>
      <c r="CS220" s="19">
        <f>CQ220*(1-CR220/100)</f>
        <v>226.59887522767545</v>
      </c>
      <c r="CT220" t="s">
        <v>22</v>
      </c>
      <c r="CU220" s="14">
        <f>$C$90</f>
        <v>19.099999999999998</v>
      </c>
      <c r="CV220" s="14">
        <f>CU220*$L$45</f>
        <v>4.786911225151246</v>
      </c>
      <c r="CW220" s="14">
        <f>CU220/$L$43</f>
        <v>19.690721649484534</v>
      </c>
      <c r="CX220" s="14">
        <f>CU220</f>
        <v>19.099999999999998</v>
      </c>
      <c r="CY220" s="14">
        <f>CV220</f>
        <v>4.786911225151246</v>
      </c>
      <c r="CZ220" s="14">
        <f t="shared" si="248"/>
        <v>19.690721649484534</v>
      </c>
      <c r="DA220" s="19">
        <f>1000*CZ220/3/DG216</f>
        <v>28.81450849654431</v>
      </c>
      <c r="DB220" s="21">
        <f t="shared" si="262"/>
        <v>2.5000000000000001E-2</v>
      </c>
      <c r="DC220" s="14">
        <f>(3*DB220*$K$71*DA220^2)/1000+CX220</f>
        <v>19.107721565869046</v>
      </c>
      <c r="DD220" s="14">
        <f>(3*DB220*$L$71*DA220^2)/1000+CY220</f>
        <v>4.7914569857031841</v>
      </c>
      <c r="DE220" s="14">
        <f t="shared" si="249"/>
        <v>19.699316827865399</v>
      </c>
      <c r="DF220" s="19">
        <f>1000*DE220/3/DG216</f>
        <v>28.827086290537512</v>
      </c>
      <c r="DG220" s="19">
        <f t="shared" si="271"/>
        <v>226.39184047065228</v>
      </c>
      <c r="DH220" s="14">
        <f>($K$71*$L$43+$L$71*$L$44)*100*SQRT(3)*(DA220+DF220)/2*DB220/(DG220*SQRT(3))</f>
        <v>4.3928685339083985E-2</v>
      </c>
      <c r="DI220" s="19">
        <f>DG220*(1-DH220/100)</f>
        <v>226.29238951141858</v>
      </c>
      <c r="DJ220" t="s">
        <v>22</v>
      </c>
      <c r="DK220" s="14">
        <f>$C$90</f>
        <v>19.099999999999998</v>
      </c>
      <c r="DL220" s="14">
        <f>DK220*$L$45</f>
        <v>4.786911225151246</v>
      </c>
      <c r="DM220" s="14">
        <f>DK220/$L$43</f>
        <v>19.690721649484534</v>
      </c>
      <c r="DN220" s="14">
        <f>DK220</f>
        <v>19.099999999999998</v>
      </c>
      <c r="DO220" s="14">
        <f>DL220</f>
        <v>4.786911225151246</v>
      </c>
      <c r="DP220" s="14">
        <f t="shared" si="251"/>
        <v>19.690721649484534</v>
      </c>
      <c r="DQ220" s="19">
        <f>1000*DP220/3/DW216</f>
        <v>28.840205248935355</v>
      </c>
      <c r="DR220" s="21">
        <f t="shared" si="263"/>
        <v>2.5000000000000001E-2</v>
      </c>
      <c r="DS220" s="14">
        <f>(3*DR220*$K$71*DQ220^2)/1000+DN220</f>
        <v>19.107735344180846</v>
      </c>
      <c r="DT220" s="14">
        <f>(3*DR220*$L$71*DQ220^2)/1000+DO220</f>
        <v>4.7914650971286799</v>
      </c>
      <c r="DU220" s="14">
        <f t="shared" si="252"/>
        <v>19.699332165336475</v>
      </c>
      <c r="DV220" s="19">
        <f>1000*DU220/3/DW216</f>
        <v>28.852816723968608</v>
      </c>
      <c r="DW220" s="19">
        <f t="shared" si="272"/>
        <v>226.18763096414818</v>
      </c>
      <c r="DX220" s="14">
        <f>($K$71*$L$43+$L$71*$L$44)*100*SQRT(3)*(DQ220+DV220)/2*DR220/(DW220*SQRT(3))</f>
        <v>4.400757364243265E-2</v>
      </c>
      <c r="DY220" s="19">
        <f>DW220*(1-DX220/100)</f>
        <v>226.08809127588157</v>
      </c>
      <c r="DZ220" t="s">
        <v>22</v>
      </c>
      <c r="EA220" s="14">
        <f>$C$90</f>
        <v>19.099999999999998</v>
      </c>
      <c r="EB220" s="14">
        <f>EA220*$L$45</f>
        <v>4.786911225151246</v>
      </c>
      <c r="EC220" s="14">
        <f>EA220/$L$43</f>
        <v>19.690721649484534</v>
      </c>
      <c r="ED220" s="14">
        <f>EA220</f>
        <v>19.099999999999998</v>
      </c>
      <c r="EE220" s="14">
        <f>EB220</f>
        <v>4.786911225151246</v>
      </c>
      <c r="EF220" s="14">
        <f t="shared" si="254"/>
        <v>19.690721649484534</v>
      </c>
      <c r="EG220" s="19">
        <f>1000*EF220/3/EM216</f>
        <v>28.853078306778812</v>
      </c>
      <c r="EH220" s="21">
        <f t="shared" si="264"/>
        <v>2.5000000000000001E-2</v>
      </c>
      <c r="EI220" s="14">
        <f>(3*EH220*$K$71*EG220^2)/1000+ED220</f>
        <v>19.107742251188323</v>
      </c>
      <c r="EJ220" s="14">
        <f>(3*EH220*$L$71*EG220^2)/1000+EE220</f>
        <v>4.7914691633508255</v>
      </c>
      <c r="EK220" s="14">
        <f t="shared" si="255"/>
        <v>19.699339853944075</v>
      </c>
      <c r="EL220" s="19">
        <f>1000*EK220/3/EM216</f>
        <v>28.865706677265244</v>
      </c>
      <c r="EM220" s="19">
        <f t="shared" si="273"/>
        <v>226.08546597757683</v>
      </c>
      <c r="EN220" s="14">
        <f>($K$71*$L$43+$L$71*$L$44)*100*SQRT(3)*(EG220+EL220)/2*EH220/(EM220*SQRT(3))</f>
        <v>4.4047120683053893E-2</v>
      </c>
      <c r="EO220" s="19">
        <f>EM220*(1-EN220/100)</f>
        <v>225.98588183953083</v>
      </c>
    </row>
    <row r="221" spans="2:145" hidden="1" outlineLevel="1">
      <c r="B221" s="16" t="s">
        <v>94</v>
      </c>
      <c r="C221" s="17">
        <f>SUM(C216:C220)</f>
        <v>95.499999999999986</v>
      </c>
      <c r="D221" s="17">
        <f>SUM(D216:D220)</f>
        <v>23.934556125756231</v>
      </c>
      <c r="E221" s="17">
        <f>SUM(E216:E220)</f>
        <v>98.453608247422665</v>
      </c>
      <c r="F221" s="17">
        <f>F216</f>
        <v>95.727604606861178</v>
      </c>
      <c r="G221" s="17">
        <f>G216</f>
        <v>24.06854916044065</v>
      </c>
      <c r="H221" s="17">
        <f t="shared" si="230"/>
        <v>98.688252172021834</v>
      </c>
      <c r="I221" s="20">
        <f>I216</f>
        <v>143.01220419731058</v>
      </c>
      <c r="J221" s="17">
        <f>SUM(J216:J220)</f>
        <v>0.125</v>
      </c>
      <c r="K221" s="17">
        <f>K216</f>
        <v>95.91781276897035</v>
      </c>
      <c r="L221" s="17">
        <f>L216</f>
        <v>24.180526546198468</v>
      </c>
      <c r="M221" s="17">
        <f>K221/$L$43</f>
        <v>98.88434306079418</v>
      </c>
      <c r="N221" s="20">
        <f>N216</f>
        <v>143.34626653326251</v>
      </c>
      <c r="O221" s="41">
        <f>O216</f>
        <v>230.02291477134816</v>
      </c>
      <c r="P221" s="17">
        <f>(1-Q221/O221)*100</f>
        <v>0.64347413595887692</v>
      </c>
      <c r="Q221" s="20">
        <f>Q220</f>
        <v>228.54277680801579</v>
      </c>
      <c r="R221" s="16" t="s">
        <v>94</v>
      </c>
      <c r="S221" s="17">
        <f>SUM(S216:S220)</f>
        <v>95.499999999999986</v>
      </c>
      <c r="T221" s="17">
        <f>SUM(T216:T220)</f>
        <v>23.934556125756231</v>
      </c>
      <c r="U221" s="20">
        <f>SUM(U216:U220)</f>
        <v>98.453608247422665</v>
      </c>
      <c r="V221" s="20">
        <f>V216</f>
        <v>95.729227190131624</v>
      </c>
      <c r="W221" s="20">
        <f>W216</f>
        <v>24.069504390914371</v>
      </c>
      <c r="X221" s="20">
        <f t="shared" si="233"/>
        <v>98.689924938280029</v>
      </c>
      <c r="Y221" s="20">
        <f>Y216</f>
        <v>143.52250944842669</v>
      </c>
      <c r="Z221" s="17">
        <f>SUM(Z216:Z220)</f>
        <v>0.125</v>
      </c>
      <c r="AA221" s="17">
        <f>AA216</f>
        <v>95.920795199812503</v>
      </c>
      <c r="AB221" s="17">
        <f>AB216</f>
        <v>24.182282332097468</v>
      </c>
      <c r="AC221" s="17">
        <f>AA221/$L$43</f>
        <v>98.887417731765467</v>
      </c>
      <c r="AD221" s="20">
        <f>AD216</f>
        <v>143.86015533786093</v>
      </c>
      <c r="AE221" s="41">
        <f>AE216</f>
        <v>229.20893574477535</v>
      </c>
      <c r="AF221" s="17">
        <f>(1-AG221/AE221)*100</f>
        <v>0.6480625080914848</v>
      </c>
      <c r="AG221" s="20">
        <f>AG220</f>
        <v>227.72351856701795</v>
      </c>
      <c r="AH221" s="16" t="s">
        <v>94</v>
      </c>
      <c r="AI221" s="17">
        <f>SUM(AI216:AI220)</f>
        <v>95.499999999999986</v>
      </c>
      <c r="AJ221" s="17">
        <f>SUM(AJ216:AJ220)</f>
        <v>23.934556125756231</v>
      </c>
      <c r="AK221" s="17">
        <f>SUM(AK216:AK220)</f>
        <v>98.453608247422665</v>
      </c>
      <c r="AL221" s="17">
        <f>AL216</f>
        <v>95.730659104998139</v>
      </c>
      <c r="AM221" s="17">
        <f>AM216</f>
        <v>24.070347373053526</v>
      </c>
      <c r="AN221" s="17">
        <f t="shared" si="236"/>
        <v>98.691401139173337</v>
      </c>
      <c r="AO221" s="20">
        <f>AO216</f>
        <v>143.97136369027641</v>
      </c>
      <c r="AP221" s="17">
        <f>SUM(AP216:AP220)</f>
        <v>0.125</v>
      </c>
      <c r="AQ221" s="17">
        <f>AQ216</f>
        <v>95.923427213132527</v>
      </c>
      <c r="AR221" s="17">
        <f>AR216</f>
        <v>24.183831823810063</v>
      </c>
      <c r="AS221" s="17">
        <f>AQ221/$L$43</f>
        <v>98.890131147559302</v>
      </c>
      <c r="AT221" s="20">
        <f>AT216</f>
        <v>144.31218266050612</v>
      </c>
      <c r="AU221" s="41">
        <f>AU216</f>
        <v>228.4977572611518</v>
      </c>
      <c r="AV221" s="17">
        <f>(1-AW221/AU221)*100</f>
        <v>0.65211171713427385</v>
      </c>
      <c r="AW221" s="20">
        <f>AW220</f>
        <v>227.00769661266281</v>
      </c>
      <c r="AX221" s="16" t="s">
        <v>94</v>
      </c>
      <c r="AY221" s="17">
        <f>SUM(AY216:AY220)</f>
        <v>95.499999999999986</v>
      </c>
      <c r="AZ221" s="17">
        <f>SUM(AZ216:AZ220)</f>
        <v>23.934556125756231</v>
      </c>
      <c r="BA221" s="17">
        <f>SUM(BA216:BA220)</f>
        <v>98.453608247422665</v>
      </c>
      <c r="BB221" s="17">
        <f>BB216</f>
        <v>95.731070203264295</v>
      </c>
      <c r="BC221" s="17">
        <f>BC216</f>
        <v>24.070589390581194</v>
      </c>
      <c r="BD221" s="17">
        <f t="shared" si="239"/>
        <v>98.691824951818859</v>
      </c>
      <c r="BE221" s="20">
        <f>BE216</f>
        <v>144.09997295261601</v>
      </c>
      <c r="BF221" s="17">
        <f>SUM(BF216:BF220)</f>
        <v>0.125</v>
      </c>
      <c r="BG221" s="17">
        <f>BG216</f>
        <v>95.924182863770284</v>
      </c>
      <c r="BH221" s="17">
        <f>BH216</f>
        <v>24.184276682653266</v>
      </c>
      <c r="BI221" s="17">
        <f>BG221/$L$43</f>
        <v>98.890910168835347</v>
      </c>
      <c r="BJ221" s="20">
        <f>BJ216</f>
        <v>144.44170474086513</v>
      </c>
      <c r="BK221" s="41">
        <f>BK216</f>
        <v>228.29480332211537</v>
      </c>
      <c r="BL221" s="17">
        <f>(1-BM221/BK221)*100</f>
        <v>0.65327423454533129</v>
      </c>
      <c r="BM221" s="20">
        <f>BM220</f>
        <v>226.80341219320604</v>
      </c>
      <c r="BN221" s="16" t="s">
        <v>94</v>
      </c>
      <c r="BO221" s="17">
        <f>SUM(BO216:BO220)</f>
        <v>95.499999999999986</v>
      </c>
      <c r="BP221" s="17">
        <f>SUM(BP216:BP220)</f>
        <v>23.934556125756231</v>
      </c>
      <c r="BQ221" s="17">
        <f>SUM(BQ216:BQ220)</f>
        <v>98.453608247422665</v>
      </c>
      <c r="BR221" s="17">
        <f>BR216</f>
        <v>95.731276284809056</v>
      </c>
      <c r="BS221" s="17">
        <f>BS216</f>
        <v>24.070710712780929</v>
      </c>
      <c r="BT221" s="17">
        <f t="shared" si="242"/>
        <v>98.692037407019654</v>
      </c>
      <c r="BU221" s="20">
        <f>BU216</f>
        <v>144.16440146446436</v>
      </c>
      <c r="BV221" s="17">
        <f>SUM(BV216:BV220)</f>
        <v>0.125</v>
      </c>
      <c r="BW221" s="17">
        <f>BW216</f>
        <v>95.924561669050405</v>
      </c>
      <c r="BX221" s="17">
        <f>BX216</f>
        <v>24.184499688987529</v>
      </c>
      <c r="BY221" s="17">
        <f>BW221/$L$43</f>
        <v>98.891300689742692</v>
      </c>
      <c r="BZ221" s="20">
        <f>BZ216</f>
        <v>144.50659115175495</v>
      </c>
      <c r="CA221" s="41">
        <f>CA216</f>
        <v>228.19326732646184</v>
      </c>
      <c r="CB221" s="17">
        <f>(1-CC221/CA221)*100</f>
        <v>0.65385699919124907</v>
      </c>
      <c r="CC221" s="20">
        <f>CC220</f>
        <v>226.70120967636456</v>
      </c>
      <c r="CD221" s="16" t="s">
        <v>94</v>
      </c>
      <c r="CE221" s="17">
        <f>SUM(CE216:CE220)</f>
        <v>95.499999999999986</v>
      </c>
      <c r="CF221" s="17">
        <f>SUM(CF216:CF220)</f>
        <v>23.934556125756231</v>
      </c>
      <c r="CG221" s="17">
        <f>SUM(CG216:CG220)</f>
        <v>98.453608247422665</v>
      </c>
      <c r="CH221" s="17">
        <f>CH216</f>
        <v>95.731482907703111</v>
      </c>
      <c r="CI221" s="17">
        <f>CI216</f>
        <v>24.070832353678238</v>
      </c>
      <c r="CJ221" s="17">
        <f t="shared" si="245"/>
        <v>98.69225042031249</v>
      </c>
      <c r="CK221" s="20">
        <f>CK216</f>
        <v>144.22897065744175</v>
      </c>
      <c r="CL221" s="17">
        <f>SUM(CL216:CL220)</f>
        <v>0.125</v>
      </c>
      <c r="CM221" s="17">
        <f>CM216</f>
        <v>95.924941470288331</v>
      </c>
      <c r="CN221" s="17">
        <f>CN216</f>
        <v>24.184723281651795</v>
      </c>
      <c r="CO221" s="17">
        <f>CM221/$L$43</f>
        <v>98.891692237410652</v>
      </c>
      <c r="CP221" s="20">
        <f>CP216</f>
        <v>144.57161965288955</v>
      </c>
      <c r="CQ221" s="41">
        <f>CQ216</f>
        <v>228.0916008539331</v>
      </c>
      <c r="CR221" s="17">
        <f>(1-CS221/CQ221)*100</f>
        <v>0.65444129493114067</v>
      </c>
      <c r="CS221" s="20">
        <f>CS220</f>
        <v>226.59887522767545</v>
      </c>
      <c r="CT221" s="16" t="s">
        <v>94</v>
      </c>
      <c r="CU221" s="17">
        <f>SUM(CU216:CU220)</f>
        <v>95.499999999999986</v>
      </c>
      <c r="CV221" s="17">
        <f>SUM(CV216:CV220)</f>
        <v>23.934556125756231</v>
      </c>
      <c r="CW221" s="17">
        <f>SUM(CW216:CW220)</f>
        <v>98.453608247422665</v>
      </c>
      <c r="CX221" s="17">
        <f>CX216</f>
        <v>95.73210338423506</v>
      </c>
      <c r="CY221" s="17">
        <f>CY216</f>
        <v>24.071197634217203</v>
      </c>
      <c r="CZ221" s="17">
        <f t="shared" si="248"/>
        <v>98.692890086840265</v>
      </c>
      <c r="DA221" s="20">
        <f>DA216</f>
        <v>144.42269666791097</v>
      </c>
      <c r="DB221" s="17">
        <f>SUM(DB216:DB220)</f>
        <v>0.125</v>
      </c>
      <c r="DC221" s="17">
        <f>DC216</f>
        <v>95.926081996644399</v>
      </c>
      <c r="DD221" s="17">
        <f>DD216</f>
        <v>24.185394720554957</v>
      </c>
      <c r="DE221" s="17">
        <f>DC221/$L$43</f>
        <v>98.892868037777731</v>
      </c>
      <c r="DF221" s="20">
        <f>DF216</f>
        <v>144.76672617953321</v>
      </c>
      <c r="DG221" s="41">
        <f>DG216</f>
        <v>227.78711925447811</v>
      </c>
      <c r="DH221" s="17">
        <f>(1-DI221/DG221)*100</f>
        <v>0.65619590253901405</v>
      </c>
      <c r="DI221" s="20">
        <f>DI220</f>
        <v>226.29238951141858</v>
      </c>
      <c r="DJ221" s="16" t="s">
        <v>94</v>
      </c>
      <c r="DK221" s="17">
        <f>SUM(DK216:DK220)</f>
        <v>95.499999999999986</v>
      </c>
      <c r="DL221" s="17">
        <f>SUM(DL216:DL220)</f>
        <v>23.934556125756231</v>
      </c>
      <c r="DM221" s="17">
        <f>SUM(DM216:DM220)</f>
        <v>98.453608247422665</v>
      </c>
      <c r="DN221" s="17">
        <f>DN216</f>
        <v>95.732518365038999</v>
      </c>
      <c r="DO221" s="17">
        <f>DO216</f>
        <v>24.071441937432425</v>
      </c>
      <c r="DP221" s="17">
        <f t="shared" si="251"/>
        <v>98.693317902102066</v>
      </c>
      <c r="DQ221" s="20">
        <f>DQ216</f>
        <v>144.55211930079574</v>
      </c>
      <c r="DR221" s="17">
        <f>SUM(DR216:DR220)</f>
        <v>0.125</v>
      </c>
      <c r="DS221" s="17">
        <f>DS216</f>
        <v>95.926844796346472</v>
      </c>
      <c r="DT221" s="17">
        <f>DT216</f>
        <v>24.185843788121499</v>
      </c>
      <c r="DU221" s="17">
        <f>DS221/$L$43</f>
        <v>98.893654429223176</v>
      </c>
      <c r="DV221" s="20">
        <f>DV216</f>
        <v>144.89707315295567</v>
      </c>
      <c r="DW221" s="41">
        <f>DW216</f>
        <v>227.58415990828664</v>
      </c>
      <c r="DX221" s="17">
        <f>(1-DY221/DW221)*100</f>
        <v>0.65736940260163745</v>
      </c>
      <c r="DY221" s="20">
        <f>DY220</f>
        <v>226.08809127588157</v>
      </c>
      <c r="DZ221" s="16" t="s">
        <v>94</v>
      </c>
      <c r="EA221" s="17">
        <f>SUM(EA216:EA220)</f>
        <v>95.499999999999986</v>
      </c>
      <c r="EB221" s="17">
        <f>SUM(EB216:EB220)</f>
        <v>23.934556125756231</v>
      </c>
      <c r="EC221" s="17">
        <f>SUM(EC216:EC220)</f>
        <v>98.453608247422665</v>
      </c>
      <c r="ED221" s="17">
        <f>ED216</f>
        <v>95.732726394198963</v>
      </c>
      <c r="EE221" s="17">
        <f>EE216</f>
        <v>24.071564406212083</v>
      </c>
      <c r="EF221" s="17">
        <f t="shared" si="254"/>
        <v>98.693532365153573</v>
      </c>
      <c r="EG221" s="20">
        <f>EG216</f>
        <v>144.61695555880908</v>
      </c>
      <c r="EH221" s="17">
        <f>SUM(EH216:EH220)</f>
        <v>0.125</v>
      </c>
      <c r="EI221" s="17">
        <f>EI216</f>
        <v>95.927227187865384</v>
      </c>
      <c r="EJ221" s="17">
        <f>EJ216</f>
        <v>24.186068905709249</v>
      </c>
      <c r="EK221" s="17">
        <f>EI221/$L$43</f>
        <v>98.89404864728391</v>
      </c>
      <c r="EL221" s="20">
        <f>EL216</f>
        <v>144.96237309401513</v>
      </c>
      <c r="EM221" s="41">
        <f>EM216</f>
        <v>227.4826212085471</v>
      </c>
      <c r="EN221" s="17">
        <f>(1-EO221/EM221)*100</f>
        <v>0.65795767653130666</v>
      </c>
      <c r="EO221" s="20">
        <f>EO220</f>
        <v>225.98588183953083</v>
      </c>
    </row>
    <row r="222" spans="2:145" hidden="1" outlineLevel="1">
      <c r="C222" s="6"/>
      <c r="D222" s="6"/>
      <c r="E222" s="6"/>
      <c r="S222" s="6"/>
      <c r="T222" s="6"/>
      <c r="U222" s="55"/>
      <c r="V222" s="37"/>
      <c r="W222" s="37"/>
      <c r="X222" s="37"/>
      <c r="AI222" s="6"/>
      <c r="AJ222" s="6"/>
      <c r="AK222" s="6"/>
      <c r="AY222" s="6"/>
      <c r="AZ222" s="6"/>
      <c r="BA222" s="6"/>
      <c r="BO222" s="6"/>
      <c r="BP222" s="6"/>
      <c r="BQ222" s="6"/>
      <c r="CE222" s="6"/>
      <c r="CF222" s="6"/>
      <c r="CG222" s="6"/>
      <c r="CU222" s="6"/>
      <c r="CV222" s="6"/>
      <c r="CW222" s="6"/>
      <c r="DK222" s="6"/>
      <c r="DL222" s="6"/>
      <c r="DM222" s="6"/>
      <c r="EA222" s="6"/>
      <c r="EB222" s="6"/>
      <c r="EC222" s="6"/>
    </row>
    <row r="223" spans="2:145" hidden="1" outlineLevel="1">
      <c r="B223" t="s">
        <v>38</v>
      </c>
      <c r="C223" s="14">
        <f>$C$90</f>
        <v>19.099999999999998</v>
      </c>
      <c r="D223" s="14">
        <f>C223*$L$45</f>
        <v>4.786911225151246</v>
      </c>
      <c r="E223" s="14">
        <f>C223/$L$43</f>
        <v>19.690721649484534</v>
      </c>
      <c r="F223" s="14">
        <f t="shared" ref="F223:G226" si="274">C223+K224</f>
        <v>95.727604606861178</v>
      </c>
      <c r="G223" s="14">
        <f t="shared" si="274"/>
        <v>24.06854916044065</v>
      </c>
      <c r="H223" s="14">
        <f t="shared" ref="H223:H228" si="275">F223/$L$43</f>
        <v>98.688252172021834</v>
      </c>
      <c r="I223" s="19">
        <f>1000*H223/3/O223</f>
        <v>143.01220419731058</v>
      </c>
      <c r="J223" s="21">
        <f>$AA$17/1000</f>
        <v>2.5000000000000001E-2</v>
      </c>
      <c r="K223" s="14">
        <f>(3*J223*$K$71*I223^2)/1000+F223</f>
        <v>95.91781276897035</v>
      </c>
      <c r="L223" s="14">
        <f>(3*J223*$L$71*I223^2)/1000+G223</f>
        <v>24.180526546198468</v>
      </c>
      <c r="M223" s="14">
        <f t="shared" ref="M223:M227" si="276">IF(I223&lt;0,-SQRT(K223^2+L223^2),SQRT(K223^2+L223^2))</f>
        <v>98.918778148714807</v>
      </c>
      <c r="N223" s="19">
        <f>1000*M223/3/O223</f>
        <v>143.34626653326251</v>
      </c>
      <c r="O223" s="40">
        <f>H$213</f>
        <v>230.02291477134816</v>
      </c>
      <c r="P223" s="14">
        <f>($K$71*$L$43+$L$71*$L$44)*100*SQRT(3)*(I223+N223)/2*J223/(O223*SQRT(3))</f>
        <v>0.21478894279346469</v>
      </c>
      <c r="Q223" s="19">
        <f>O223*(1-P223/100)</f>
        <v>229.52885098452808</v>
      </c>
      <c r="R223" t="s">
        <v>38</v>
      </c>
      <c r="S223" s="14">
        <f>$C$90</f>
        <v>19.099999999999998</v>
      </c>
      <c r="T223" s="14">
        <f>S223*$L$45</f>
        <v>4.786911225151246</v>
      </c>
      <c r="U223" s="19">
        <f>S223/$L$43</f>
        <v>19.690721649484534</v>
      </c>
      <c r="V223" s="19">
        <f t="shared" ref="V223:W226" si="277">S223+AA224</f>
        <v>95.729227190131624</v>
      </c>
      <c r="W223" s="19">
        <f t="shared" si="277"/>
        <v>24.069504390914371</v>
      </c>
      <c r="X223" s="19">
        <f t="shared" ref="X223:X228" si="278">V223/$L$43</f>
        <v>98.689924938280029</v>
      </c>
      <c r="Y223" s="19">
        <f>1000*X223/3/AE223</f>
        <v>143.52250944842669</v>
      </c>
      <c r="Z223" s="21">
        <f>$AA$17/1000</f>
        <v>2.5000000000000001E-2</v>
      </c>
      <c r="AA223" s="14">
        <f>(3*Z223*$K$71*Y223^2)/1000+V223</f>
        <v>95.920795199812503</v>
      </c>
      <c r="AB223" s="14">
        <f>(3*Z223*$L$71*Y223^2)/1000+W223</f>
        <v>24.182282332097468</v>
      </c>
      <c r="AC223" s="14">
        <f t="shared" ref="AC223:AC227" si="279">IF(Y223&lt;0,-SQRT(AA223^2+AB223^2),SQRT(AA223^2+AB223^2))</f>
        <v>98.922099303207503</v>
      </c>
      <c r="AD223" s="19">
        <f>1000*AC223/3/AE223</f>
        <v>143.86015533786093</v>
      </c>
      <c r="AE223" s="40">
        <f>X$213</f>
        <v>229.20893574477535</v>
      </c>
      <c r="AF223" s="14">
        <f>($K$71*$L$43+$L$71*$L$44)*100*SQRT(3)*(Y223+AD223)/2*Z223/(AE223*SQRT(3))</f>
        <v>0.21632265829990655</v>
      </c>
      <c r="AG223" s="19">
        <f>AE223*(1-AF223/100)</f>
        <v>228.71310488191133</v>
      </c>
      <c r="AH223" t="s">
        <v>38</v>
      </c>
      <c r="AI223" s="14">
        <f>$C$90</f>
        <v>19.099999999999998</v>
      </c>
      <c r="AJ223" s="14">
        <f>AI223*$L$45</f>
        <v>4.786911225151246</v>
      </c>
      <c r="AK223" s="14">
        <f>AI223/$L$43</f>
        <v>19.690721649484534</v>
      </c>
      <c r="AL223" s="14">
        <f t="shared" ref="AL223:AM226" si="280">AI223+AQ224</f>
        <v>95.730659104998139</v>
      </c>
      <c r="AM223" s="14">
        <f t="shared" si="280"/>
        <v>24.070347373053526</v>
      </c>
      <c r="AN223" s="14">
        <f t="shared" ref="AN223:AN228" si="281">AL223/$L$43</f>
        <v>98.691401139173337</v>
      </c>
      <c r="AO223" s="19">
        <f>1000*AN223/3/AU223</f>
        <v>143.97136369027641</v>
      </c>
      <c r="AP223" s="21">
        <f>$AA$17/1000</f>
        <v>2.5000000000000001E-2</v>
      </c>
      <c r="AQ223" s="14">
        <f>(3*AP223*$K$71*AO223^2)/1000+AL223</f>
        <v>95.923427213132527</v>
      </c>
      <c r="AR223" s="14">
        <f>(3*AP223*$L$71*AO223^2)/1000+AM223</f>
        <v>24.183831823810063</v>
      </c>
      <c r="AS223" s="14">
        <f t="shared" ref="AS223:AS227" si="282">IF(AO223&lt;0,-SQRT(AQ223^2+AR223^2),SQRT(AQ223^2+AR223^2))</f>
        <v>98.925030250161981</v>
      </c>
      <c r="AT223" s="19">
        <f>1000*AS223/3/AU223</f>
        <v>144.31218266050612</v>
      </c>
      <c r="AU223" s="40">
        <f>AN$213</f>
        <v>228.4977572611518</v>
      </c>
      <c r="AV223" s="14">
        <f>($K$71*$L$43+$L$71*$L$44)*100*SQRT(3)*(AO223+AT223)/2*AP223/(AU223*SQRT(3))</f>
        <v>0.21767617753903606</v>
      </c>
      <c r="AW223" s="19">
        <f>AU223*(1-AV223/100)</f>
        <v>228.0003720773833</v>
      </c>
      <c r="AX223" t="s">
        <v>38</v>
      </c>
      <c r="AY223" s="14">
        <f>$C$90</f>
        <v>19.099999999999998</v>
      </c>
      <c r="AZ223" s="14">
        <f>AY223*$L$45</f>
        <v>4.786911225151246</v>
      </c>
      <c r="BA223" s="14">
        <f>AY223/$L$43</f>
        <v>19.690721649484534</v>
      </c>
      <c r="BB223" s="14">
        <f t="shared" ref="BB223:BC226" si="283">AY223+BG224</f>
        <v>95.731070203264295</v>
      </c>
      <c r="BC223" s="14">
        <f t="shared" si="283"/>
        <v>24.070589390581194</v>
      </c>
      <c r="BD223" s="14">
        <f t="shared" ref="BD223:BD228" si="284">BB223/$L$43</f>
        <v>98.691824951818859</v>
      </c>
      <c r="BE223" s="19">
        <f>1000*BD223/3/BK223</f>
        <v>144.09997295261601</v>
      </c>
      <c r="BF223" s="21">
        <f>$AA$17/1000</f>
        <v>2.5000000000000001E-2</v>
      </c>
      <c r="BG223" s="14">
        <f>(3*BF223*$K$71*BE223^2)/1000+BB223</f>
        <v>95.924182863770284</v>
      </c>
      <c r="BH223" s="14">
        <f>(3*BF223*$L$71*BE223^2)/1000+BC223</f>
        <v>24.184276682653266</v>
      </c>
      <c r="BI223" s="14">
        <f t="shared" ref="BI223:BI227" si="285">IF(BE223&lt;0,-SQRT(BG223^2+BH223^2),SQRT(BG223^2+BH223^2))</f>
        <v>98.925871725980599</v>
      </c>
      <c r="BJ223" s="19">
        <f>1000*BI223/3/BK223</f>
        <v>144.44170474086513</v>
      </c>
      <c r="BK223" s="40">
        <f>BD$213</f>
        <v>228.29480332211537</v>
      </c>
      <c r="BL223" s="14">
        <f>($K$71*$L$43+$L$71*$L$44)*100*SQRT(3)*(BE223+BJ223)/2*BF223/(BK223*SQRT(3))</f>
        <v>0.21806477375254305</v>
      </c>
      <c r="BM223" s="19">
        <f>BK223*(1-BL223/100)</f>
        <v>227.79697277576219</v>
      </c>
      <c r="BN223" t="s">
        <v>38</v>
      </c>
      <c r="BO223" s="14">
        <f>$C$90</f>
        <v>19.099999999999998</v>
      </c>
      <c r="BP223" s="14">
        <f>BO223*$L$45</f>
        <v>4.786911225151246</v>
      </c>
      <c r="BQ223" s="14">
        <f>BO223/$L$43</f>
        <v>19.690721649484534</v>
      </c>
      <c r="BR223" s="14">
        <f t="shared" ref="BR223:BS226" si="286">BO223+BW224</f>
        <v>95.731276284809056</v>
      </c>
      <c r="BS223" s="14">
        <f t="shared" si="286"/>
        <v>24.070710712780929</v>
      </c>
      <c r="BT223" s="14">
        <f t="shared" ref="BT223:BT228" si="287">BR223/$L$43</f>
        <v>98.692037407019654</v>
      </c>
      <c r="BU223" s="19">
        <f>1000*BT223/3/CA223</f>
        <v>144.16440146446436</v>
      </c>
      <c r="BV223" s="21">
        <f>$AA$17/1000</f>
        <v>2.5000000000000001E-2</v>
      </c>
      <c r="BW223" s="14">
        <f>(3*BV223*$K$71*BU223^2)/1000+BR223</f>
        <v>95.924561669050405</v>
      </c>
      <c r="BX223" s="14">
        <f>(3*BV223*$L$71*BU223^2)/1000+BS223</f>
        <v>24.184499688987529</v>
      </c>
      <c r="BY223" s="14">
        <f t="shared" ref="BY223:BY227" si="288">IF(BU223&lt;0,-SQRT(BW223^2+BX223^2),SQRT(BW223^2+BX223^2))</f>
        <v>98.926293555384419</v>
      </c>
      <c r="BZ223" s="19">
        <f>1000*BY223/3/CA223</f>
        <v>144.50659115175495</v>
      </c>
      <c r="CA223" s="40">
        <f>BT$213</f>
        <v>228.19326732646184</v>
      </c>
      <c r="CB223" s="14">
        <f>($K$71*$L$43+$L$71*$L$44)*100*SQRT(3)*(BU223+BZ223)/2*BV223/(CA223*SQRT(3))</f>
        <v>0.21825957598244863</v>
      </c>
      <c r="CC223" s="19">
        <f>CA223*(1-CB223/100)</f>
        <v>227.69521366877461</v>
      </c>
      <c r="CD223" t="s">
        <v>38</v>
      </c>
      <c r="CE223" s="14">
        <f>$C$90</f>
        <v>19.099999999999998</v>
      </c>
      <c r="CF223" s="14">
        <f>CE223*$L$45</f>
        <v>4.786911225151246</v>
      </c>
      <c r="CG223" s="14">
        <f>CE223/$L$43</f>
        <v>19.690721649484534</v>
      </c>
      <c r="CH223" s="14">
        <f t="shared" ref="CH223:CI226" si="289">CE223+CM224</f>
        <v>95.731482907703111</v>
      </c>
      <c r="CI223" s="14">
        <f t="shared" si="289"/>
        <v>24.070832353678238</v>
      </c>
      <c r="CJ223" s="14">
        <f t="shared" ref="CJ223:CJ228" si="290">CH223/$L$43</f>
        <v>98.69225042031249</v>
      </c>
      <c r="CK223" s="19">
        <f>1000*CJ223/3/CQ223</f>
        <v>144.22897065744175</v>
      </c>
      <c r="CL223" s="21">
        <f>$AA$17/1000</f>
        <v>2.5000000000000001E-2</v>
      </c>
      <c r="CM223" s="14">
        <f>(3*CL223*$K$71*CK223^2)/1000+CH223</f>
        <v>95.924941470288331</v>
      </c>
      <c r="CN223" s="14">
        <f>(3*CL223*$L$71*CK223^2)/1000+CI223</f>
        <v>24.184723281651795</v>
      </c>
      <c r="CO223" s="14">
        <f t="shared" ref="CO223:CO227" si="291">IF(CK223&lt;0,-SQRT(CM223^2+CN223^2),SQRT(CM223^2+CN223^2))</f>
        <v>98.926716494020525</v>
      </c>
      <c r="CP223" s="19">
        <f>1000*CO223/3/CQ223</f>
        <v>144.57161965288955</v>
      </c>
      <c r="CQ223" s="40">
        <f>CJ$213</f>
        <v>228.0916008539331</v>
      </c>
      <c r="CR223" s="14">
        <f>($K$71*$L$43+$L$71*$L$44)*100*SQRT(3)*(CK223+CP223)/2*CL223/(CQ223*SQRT(3))</f>
        <v>0.21845489050480985</v>
      </c>
      <c r="CS223" s="19">
        <f>CQ223*(1-CR223/100)</f>
        <v>227.593323597037</v>
      </c>
      <c r="CT223" t="s">
        <v>38</v>
      </c>
      <c r="CU223" s="14">
        <f>$C$90</f>
        <v>19.099999999999998</v>
      </c>
      <c r="CV223" s="14">
        <f>CU223*$L$45</f>
        <v>4.786911225151246</v>
      </c>
      <c r="CW223" s="14">
        <f>CU223/$L$43</f>
        <v>19.690721649484534</v>
      </c>
      <c r="CX223" s="14">
        <f t="shared" ref="CX223:CY226" si="292">CU223+DC224</f>
        <v>95.73210338423506</v>
      </c>
      <c r="CY223" s="14">
        <f t="shared" si="292"/>
        <v>24.071197634217203</v>
      </c>
      <c r="CZ223" s="14">
        <f t="shared" ref="CZ223:CZ228" si="293">CX223/$L$43</f>
        <v>98.692890086840265</v>
      </c>
      <c r="DA223" s="19">
        <f>1000*CZ223/3/DG223</f>
        <v>144.42269666791097</v>
      </c>
      <c r="DB223" s="21">
        <f>$AA$17/1000</f>
        <v>2.5000000000000001E-2</v>
      </c>
      <c r="DC223" s="14">
        <f>(3*DB223*$K$71*DA223^2)/1000+CX223</f>
        <v>95.926081996644399</v>
      </c>
      <c r="DD223" s="14">
        <f>(3*DB223*$L$71*DA223^2)/1000+CY223</f>
        <v>24.185394720554957</v>
      </c>
      <c r="DE223" s="14">
        <f t="shared" ref="DE223:DE227" si="294">IF(DA223&lt;0,-SQRT(DC223^2+DD223^2),SQRT(DC223^2+DD223^2))</f>
        <v>98.927986561013128</v>
      </c>
      <c r="DF223" s="19">
        <f>1000*DE223/3/DG223</f>
        <v>144.76672617953321</v>
      </c>
      <c r="DG223" s="40">
        <f>CZ$213</f>
        <v>227.78711925447811</v>
      </c>
      <c r="DH223" s="14">
        <f>($K$71*$L$43+$L$71*$L$44)*100*SQRT(3)*(DA223+DF223)/2*DB223/(DG223*SQRT(3))</f>
        <v>0.21904141209935662</v>
      </c>
      <c r="DI223" s="19">
        <f>DG223*(1-DH223/100)</f>
        <v>227.28817113188268</v>
      </c>
      <c r="DJ223" t="s">
        <v>38</v>
      </c>
      <c r="DK223" s="14">
        <f>$C$90</f>
        <v>19.099999999999998</v>
      </c>
      <c r="DL223" s="14">
        <f>DK223*$L$45</f>
        <v>4.786911225151246</v>
      </c>
      <c r="DM223" s="14">
        <f>DK223/$L$43</f>
        <v>19.690721649484534</v>
      </c>
      <c r="DN223" s="14">
        <f t="shared" ref="DN223:DO226" si="295">DK223+DS224</f>
        <v>95.732518365038999</v>
      </c>
      <c r="DO223" s="14">
        <f t="shared" si="295"/>
        <v>24.071441937432425</v>
      </c>
      <c r="DP223" s="14">
        <f t="shared" ref="DP223:DP228" si="296">DN223/$L$43</f>
        <v>98.693317902102066</v>
      </c>
      <c r="DQ223" s="19">
        <f>1000*DP223/3/DW223</f>
        <v>144.55211930079574</v>
      </c>
      <c r="DR223" s="21">
        <f>$AA$17/1000</f>
        <v>2.5000000000000001E-2</v>
      </c>
      <c r="DS223" s="14">
        <f>(3*DR223*$K$71*DQ223^2)/1000+DN223</f>
        <v>95.926844796346472</v>
      </c>
      <c r="DT223" s="14">
        <f>(3*DR223*$L$71*DQ223^2)/1000+DO223</f>
        <v>24.185843788121499</v>
      </c>
      <c r="DU223" s="14">
        <f t="shared" ref="DU223:DU227" si="297">IF(DQ223&lt;0,-SQRT(DS223^2+DT223^2),SQRT(DS223^2+DT223^2))</f>
        <v>98.928836000054915</v>
      </c>
      <c r="DV223" s="19">
        <f>1000*DU223/3/DW223</f>
        <v>144.89707315295567</v>
      </c>
      <c r="DW223" s="40">
        <f>DP$213</f>
        <v>227.58415990828664</v>
      </c>
      <c r="DX223" s="14">
        <f>($K$71*$L$43+$L$71*$L$44)*100*SQRT(3)*(DQ223+DV223)/2*DR223/(DW223*SQRT(3))</f>
        <v>0.21943368639190022</v>
      </c>
      <c r="DY223" s="19">
        <f>DW223*(1-DX223/100)</f>
        <v>227.08476359655583</v>
      </c>
      <c r="DZ223" t="s">
        <v>38</v>
      </c>
      <c r="EA223" s="14">
        <f>$C$90</f>
        <v>19.099999999999998</v>
      </c>
      <c r="EB223" s="14">
        <f>EA223*$L$45</f>
        <v>4.786911225151246</v>
      </c>
      <c r="EC223" s="14">
        <f>EA223/$L$43</f>
        <v>19.690721649484534</v>
      </c>
      <c r="ED223" s="14">
        <f t="shared" ref="ED223:EE226" si="298">EA223+EI224</f>
        <v>95.732726394198963</v>
      </c>
      <c r="EE223" s="14">
        <f t="shared" si="298"/>
        <v>24.071564406212083</v>
      </c>
      <c r="EF223" s="14">
        <f t="shared" ref="EF223:EF228" si="299">ED223/$L$43</f>
        <v>98.693532365153573</v>
      </c>
      <c r="EG223" s="19">
        <f>1000*EF223/3/EM223</f>
        <v>144.61695555880908</v>
      </c>
      <c r="EH223" s="21">
        <f>$AA$17/1000</f>
        <v>2.5000000000000001E-2</v>
      </c>
      <c r="EI223" s="14">
        <f>(3*EH223*$K$71*EG223^2)/1000+ED223</f>
        <v>95.927227187865384</v>
      </c>
      <c r="EJ223" s="14">
        <f>(3*EH223*$L$71*EG223^2)/1000+EE223</f>
        <v>24.186068905709249</v>
      </c>
      <c r="EK223" s="14">
        <f t="shared" ref="EK223:EK227" si="300">IF(EG223&lt;0,-SQRT(EI223^2+EJ223^2),SQRT(EI223^2+EJ223^2))</f>
        <v>98.929261824113766</v>
      </c>
      <c r="EL223" s="19">
        <f>1000*EK223/3/EM223</f>
        <v>144.96237309401513</v>
      </c>
      <c r="EM223" s="40">
        <f>EF$213</f>
        <v>227.4826212085471</v>
      </c>
      <c r="EN223" s="14">
        <f>($K$71*$L$43+$L$71*$L$44)*100*SQRT(3)*(EG223+EL223)/2*EH223/(EM223*SQRT(3))</f>
        <v>0.21963033368696785</v>
      </c>
      <c r="EO223" s="19">
        <f>EM223*(1-EN223/100)</f>
        <v>226.98300036850691</v>
      </c>
    </row>
    <row r="224" spans="2:145" hidden="1" outlineLevel="1">
      <c r="B224" t="s">
        <v>39</v>
      </c>
      <c r="C224" s="14">
        <f>$C$90</f>
        <v>19.099999999999998</v>
      </c>
      <c r="D224" s="14">
        <f>C224*$L$45</f>
        <v>4.786911225151246</v>
      </c>
      <c r="E224" s="14">
        <f>C224/$L$43</f>
        <v>19.690721649484534</v>
      </c>
      <c r="F224" s="14">
        <f t="shared" si="274"/>
        <v>76.506112786708286</v>
      </c>
      <c r="G224" s="14">
        <f t="shared" si="274"/>
        <v>19.210114525038097</v>
      </c>
      <c r="H224" s="14">
        <f t="shared" si="275"/>
        <v>78.87228122341061</v>
      </c>
      <c r="I224" s="19">
        <f>1000*H224/3/O223</f>
        <v>114.29626667385547</v>
      </c>
      <c r="J224" s="21">
        <f t="shared" ref="J224:J227" si="301">$AA$17/1000</f>
        <v>2.5000000000000001E-2</v>
      </c>
      <c r="K224" s="14">
        <f>(3*J224*$K$71*I224^2)/1000+F224</f>
        <v>76.627604606861183</v>
      </c>
      <c r="L224" s="14">
        <f>(3*J224*$L$71*I224^2)/1000+G224</f>
        <v>19.281637935289403</v>
      </c>
      <c r="M224" s="14">
        <f t="shared" si="276"/>
        <v>79.016272686409621</v>
      </c>
      <c r="N224" s="19">
        <f>1000*M224/3/O223</f>
        <v>114.50492916463693</v>
      </c>
      <c r="O224" s="19">
        <f>Q223</f>
        <v>229.52885098452808</v>
      </c>
      <c r="P224" s="14">
        <f>($K$71*$L$43+$L$71*$L$44)*100*SQRT(3)*(I224+N224)/2*J224/(O224*SQRT(3))</f>
        <v>0.17198635631659503</v>
      </c>
      <c r="Q224" s="19">
        <f>O224*(1-P224/100)</f>
        <v>229.13409267702443</v>
      </c>
      <c r="R224" t="s">
        <v>39</v>
      </c>
      <c r="S224" s="14">
        <f>$C$90</f>
        <v>19.099999999999998</v>
      </c>
      <c r="T224" s="14">
        <f>S224*$L$45</f>
        <v>4.786911225151246</v>
      </c>
      <c r="U224" s="19">
        <f>S224/$L$43</f>
        <v>19.690721649484534</v>
      </c>
      <c r="V224" s="19">
        <f t="shared" si="277"/>
        <v>76.506868523989155</v>
      </c>
      <c r="W224" s="19">
        <f t="shared" si="277"/>
        <v>19.210559434888928</v>
      </c>
      <c r="X224" s="19">
        <f t="shared" si="278"/>
        <v>78.873060334009438</v>
      </c>
      <c r="Y224" s="19">
        <f>1000*X224/3/AE223</f>
        <v>114.7032947293625</v>
      </c>
      <c r="Z224" s="21">
        <f t="shared" ref="Z224:Z227" si="302">$AA$17/1000</f>
        <v>2.5000000000000001E-2</v>
      </c>
      <c r="AA224" s="14">
        <f>(3*Z224*$K$71*Y224^2)/1000+V224</f>
        <v>76.62922719013163</v>
      </c>
      <c r="AB224" s="14">
        <f>(3*Z224*$L$71*Y224^2)/1000+W224</f>
        <v>19.282593165763124</v>
      </c>
      <c r="AC224" s="14">
        <f t="shared" si="279"/>
        <v>79.018079317034434</v>
      </c>
      <c r="AD224" s="19">
        <f>1000*AC224/3/AE223</f>
        <v>114.91419253250122</v>
      </c>
      <c r="AE224" s="19">
        <f>AG223</f>
        <v>228.71310488191133</v>
      </c>
      <c r="AF224" s="14">
        <f>($K$71*$L$43+$L$71*$L$44)*100*SQRT(3)*(Y224+AD224)/2*Z224/(AE224*SQRT(3))</f>
        <v>0.17321555860596</v>
      </c>
      <c r="AG224" s="19">
        <f>AE224*(1-AF224/100)</f>
        <v>228.3169381996851</v>
      </c>
      <c r="AH224" t="s">
        <v>39</v>
      </c>
      <c r="AI224" s="14">
        <f>$C$90</f>
        <v>19.099999999999998</v>
      </c>
      <c r="AJ224" s="14">
        <f>AI224*$L$45</f>
        <v>4.786911225151246</v>
      </c>
      <c r="AK224" s="14">
        <f>AI224/$L$43</f>
        <v>19.690721649484534</v>
      </c>
      <c r="AL224" s="14">
        <f t="shared" si="280"/>
        <v>76.507535446571737</v>
      </c>
      <c r="AM224" s="14">
        <f t="shared" si="280"/>
        <v>19.210952058667381</v>
      </c>
      <c r="AN224" s="14">
        <f t="shared" si="281"/>
        <v>78.873747883063643</v>
      </c>
      <c r="AO224" s="19">
        <f>1000*AN224/3/AU223</f>
        <v>115.06130129892733</v>
      </c>
      <c r="AP224" s="21">
        <f t="shared" ref="AP224:AP227" si="303">$AA$17/1000</f>
        <v>2.5000000000000001E-2</v>
      </c>
      <c r="AQ224" s="14">
        <f>(3*AP224*$K$71*AO224^2)/1000+AL224</f>
        <v>76.630659104998145</v>
      </c>
      <c r="AR224" s="14">
        <f>(3*AP224*$L$71*AO224^2)/1000+AM224</f>
        <v>19.283436147902279</v>
      </c>
      <c r="AS224" s="14">
        <f t="shared" si="282"/>
        <v>79.019673654961778</v>
      </c>
      <c r="AT224" s="19">
        <f>1000*AS224/3/AU223</f>
        <v>115.2741783290964</v>
      </c>
      <c r="AU224" s="19">
        <f>AW223</f>
        <v>228.0003720773833</v>
      </c>
      <c r="AV224" s="14">
        <f>($K$71*$L$43+$L$71*$L$44)*100*SQRT(3)*(AO224+AT224)/2*AP224/(AU224*SQRT(3))</f>
        <v>0.17430035516939152</v>
      </c>
      <c r="AW224" s="19">
        <f>AU224*(1-AV224/100)</f>
        <v>227.60296661906489</v>
      </c>
      <c r="AX224" t="s">
        <v>39</v>
      </c>
      <c r="AY224" s="14">
        <f>$C$90</f>
        <v>19.099999999999998</v>
      </c>
      <c r="AZ224" s="14">
        <f>AY224*$L$45</f>
        <v>4.786911225151246</v>
      </c>
      <c r="BA224" s="14">
        <f>AY224/$L$43</f>
        <v>19.690721649484534</v>
      </c>
      <c r="BB224" s="14">
        <f t="shared" si="283"/>
        <v>76.507726916455994</v>
      </c>
      <c r="BC224" s="14">
        <f t="shared" si="283"/>
        <v>19.211064778841187</v>
      </c>
      <c r="BD224" s="14">
        <f t="shared" si="284"/>
        <v>78.873945274696908</v>
      </c>
      <c r="BE224" s="19">
        <f>1000*BD224/3/BK223</f>
        <v>115.1638789362611</v>
      </c>
      <c r="BF224" s="21">
        <f t="shared" ref="BF224:BF227" si="304">$AA$17/1000</f>
        <v>2.5000000000000001E-2</v>
      </c>
      <c r="BG224" s="14">
        <f>(3*BF224*$K$71*BE224^2)/1000+BB224</f>
        <v>76.631070203264301</v>
      </c>
      <c r="BH224" s="14">
        <f>(3*BF224*$L$71*BE224^2)/1000+BC224</f>
        <v>19.283678165429947</v>
      </c>
      <c r="BI224" s="14">
        <f t="shared" si="285"/>
        <v>79.020131384891414</v>
      </c>
      <c r="BJ224" s="19">
        <f>1000*BI224/3/BK223</f>
        <v>115.37732533402871</v>
      </c>
      <c r="BK224" s="19">
        <f>BM223</f>
        <v>227.79697277576219</v>
      </c>
      <c r="BL224" s="14">
        <f>($K$71*$L$43+$L$71*$L$44)*100*SQRT(3)*(BE224+BJ224)/2*BF224/(BK224*SQRT(3))</f>
        <v>0.17461180323613132</v>
      </c>
      <c r="BM224" s="19">
        <f>BK224*(1-BL224/100)</f>
        <v>227.39921237388108</v>
      </c>
      <c r="BN224" t="s">
        <v>39</v>
      </c>
      <c r="BO224" s="14">
        <f>$C$90</f>
        <v>19.099999999999998</v>
      </c>
      <c r="BP224" s="14">
        <f>BO224*$L$45</f>
        <v>4.786911225151246</v>
      </c>
      <c r="BQ224" s="14">
        <f>BO224/$L$43</f>
        <v>19.690721649484534</v>
      </c>
      <c r="BR224" s="14">
        <f t="shared" si="286"/>
        <v>76.507822899118693</v>
      </c>
      <c r="BS224" s="14">
        <f t="shared" si="286"/>
        <v>19.211121284763578</v>
      </c>
      <c r="BT224" s="14">
        <f t="shared" si="287"/>
        <v>78.87404422589556</v>
      </c>
      <c r="BU224" s="19">
        <f>1000*BT224/3/CA223</f>
        <v>115.21526635439744</v>
      </c>
      <c r="BV224" s="21">
        <f t="shared" ref="BV224:BV227" si="305">$AA$17/1000</f>
        <v>2.5000000000000001E-2</v>
      </c>
      <c r="BW224" s="14">
        <f>(3*BV224*$K$71*BU224^2)/1000+BR224</f>
        <v>76.631276284809061</v>
      </c>
      <c r="BX224" s="14">
        <f>(3*BV224*$L$71*BU224^2)/1000+BS224</f>
        <v>19.283799487629683</v>
      </c>
      <c r="BY224" s="14">
        <f t="shared" si="288"/>
        <v>79.020360842746385</v>
      </c>
      <c r="BZ224" s="19">
        <f>1000*BY224/3/CA223</f>
        <v>115.4289983640591</v>
      </c>
      <c r="CA224" s="19">
        <f>CC223</f>
        <v>227.69521366877461</v>
      </c>
      <c r="CB224" s="14">
        <f>($K$71*$L$43+$L$71*$L$44)*100*SQRT(3)*(BU224+BZ224)/2*BV224/(CA224*SQRT(3))</f>
        <v>0.17476793169506033</v>
      </c>
      <c r="CC224" s="19">
        <f>CA224*(1-CB224/100)</f>
        <v>227.29727545327705</v>
      </c>
      <c r="CD224" t="s">
        <v>39</v>
      </c>
      <c r="CE224" s="14">
        <f>$C$90</f>
        <v>19.099999999999998</v>
      </c>
      <c r="CF224" s="14">
        <f>CE224*$L$45</f>
        <v>4.786911225151246</v>
      </c>
      <c r="CG224" s="14">
        <f>CE224/$L$43</f>
        <v>19.690721649484534</v>
      </c>
      <c r="CH224" s="14">
        <f t="shared" si="289"/>
        <v>76.507919133746825</v>
      </c>
      <c r="CI224" s="14">
        <f t="shared" si="289"/>
        <v>19.211177939020459</v>
      </c>
      <c r="CJ224" s="14">
        <f t="shared" si="290"/>
        <v>78.874143436852393</v>
      </c>
      <c r="CK224" s="19">
        <f>1000*CJ224/3/CQ223</f>
        <v>115.26676583963354</v>
      </c>
      <c r="CL224" s="21">
        <f t="shared" ref="CL224:CL227" si="306">$AA$17/1000</f>
        <v>2.5000000000000001E-2</v>
      </c>
      <c r="CM224" s="14">
        <f>(3*CL224*$K$71*CK224^2)/1000+CH224</f>
        <v>76.631482907703116</v>
      </c>
      <c r="CN224" s="14">
        <f>(3*CL224*$L$71*CK224^2)/1000+CI224</f>
        <v>19.283921128526991</v>
      </c>
      <c r="CO224" s="14">
        <f t="shared" si="291"/>
        <v>79.020590903414814</v>
      </c>
      <c r="CP224" s="19">
        <f>1000*CO224/3/CQ223</f>
        <v>115.48078433923948</v>
      </c>
      <c r="CQ224" s="19">
        <f>CS223</f>
        <v>227.593323597037</v>
      </c>
      <c r="CR224" s="14">
        <f>($K$71*$L$43+$L$71*$L$44)*100*SQRT(3)*(CK224+CP224)/2*CL224/(CQ224*SQRT(3))</f>
        <v>0.17492447100076081</v>
      </c>
      <c r="CS224" s="19">
        <f>CQ224*(1-CR224/100)</f>
        <v>227.19520717970184</v>
      </c>
      <c r="CT224" t="s">
        <v>39</v>
      </c>
      <c r="CU224" s="14">
        <f>$C$90</f>
        <v>19.099999999999998</v>
      </c>
      <c r="CV224" s="14">
        <f>CU224*$L$45</f>
        <v>4.786911225151246</v>
      </c>
      <c r="CW224" s="14">
        <f>CU224/$L$43</f>
        <v>19.690721649484534</v>
      </c>
      <c r="CX224" s="14">
        <f t="shared" si="292"/>
        <v>76.508208119723321</v>
      </c>
      <c r="CY224" s="14">
        <f t="shared" si="292"/>
        <v>19.211348067861461</v>
      </c>
      <c r="CZ224" s="14">
        <f t="shared" si="293"/>
        <v>78.874441360539507</v>
      </c>
      <c r="DA224" s="19">
        <f>1000*CZ224/3/DG223</f>
        <v>115.4212781634109</v>
      </c>
      <c r="DB224" s="21">
        <f t="shared" ref="DB224:DB227" si="307">$AA$17/1000</f>
        <v>2.5000000000000001E-2</v>
      </c>
      <c r="DC224" s="14">
        <f>(3*DB224*$K$71*DA224^2)/1000+CX224</f>
        <v>76.632103384235066</v>
      </c>
      <c r="DD224" s="14">
        <f>(3*DB224*$L$71*DA224^2)/1000+CY224</f>
        <v>19.284286409065956</v>
      </c>
      <c r="DE224" s="14">
        <f t="shared" si="294"/>
        <v>79.021281762566829</v>
      </c>
      <c r="DF224" s="19">
        <f>1000*DE224/3/DG223</f>
        <v>115.63615774411753</v>
      </c>
      <c r="DG224" s="19">
        <f>DI223</f>
        <v>227.28817113188268</v>
      </c>
      <c r="DH224" s="14">
        <f>($K$71*$L$43+$L$71*$L$44)*100*SQRT(3)*(DA224+DF224)/2*DB224/(DG224*SQRT(3))</f>
        <v>0.1753945537494381</v>
      </c>
      <c r="DI224" s="19">
        <f>DG224*(1-DH224/100)</f>
        <v>226.88952005840065</v>
      </c>
      <c r="DJ224" t="s">
        <v>39</v>
      </c>
      <c r="DK224" s="14">
        <f>$C$90</f>
        <v>19.099999999999998</v>
      </c>
      <c r="DL224" s="14">
        <f>DK224*$L$45</f>
        <v>4.786911225151246</v>
      </c>
      <c r="DM224" s="14">
        <f>DK224/$L$43</f>
        <v>19.690721649484534</v>
      </c>
      <c r="DN224" s="14">
        <f t="shared" si="295"/>
        <v>76.508401395536211</v>
      </c>
      <c r="DO224" s="14">
        <f t="shared" si="295"/>
        <v>19.211461851202916</v>
      </c>
      <c r="DP224" s="14">
        <f t="shared" si="296"/>
        <v>78.874640613954853</v>
      </c>
      <c r="DQ224" s="19">
        <f>1000*DP224/3/DW223</f>
        <v>115.52450259241866</v>
      </c>
      <c r="DR224" s="21">
        <f t="shared" ref="DR224:DR227" si="308">$AA$17/1000</f>
        <v>2.5000000000000001E-2</v>
      </c>
      <c r="DS224" s="14">
        <f>(3*DR224*$K$71*DQ224^2)/1000+DN224</f>
        <v>76.632518365039004</v>
      </c>
      <c r="DT224" s="14">
        <f>(3*DR224*$L$71*DQ224^2)/1000+DO224</f>
        <v>19.284530712281178</v>
      </c>
      <c r="DU224" s="14">
        <f t="shared" si="297"/>
        <v>79.02174381624944</v>
      </c>
      <c r="DV224" s="19">
        <f>1000*DU224/3/DW223</f>
        <v>115.73995871548374</v>
      </c>
      <c r="DW224" s="19">
        <f>DY223</f>
        <v>227.08476359655583</v>
      </c>
      <c r="DX224" s="14">
        <f>($K$71*$L$43+$L$71*$L$44)*100*SQRT(3)*(DQ224+DV224)/2*DR224/(DW224*SQRT(3))</f>
        <v>0.17570895332932659</v>
      </c>
      <c r="DY224" s="19">
        <f>DW224*(1-DX224/100)</f>
        <v>226.68575533526996</v>
      </c>
      <c r="DZ224" t="s">
        <v>39</v>
      </c>
      <c r="EA224" s="14">
        <f>$C$90</f>
        <v>19.099999999999998</v>
      </c>
      <c r="EB224" s="14">
        <f>EA224*$L$45</f>
        <v>4.786911225151246</v>
      </c>
      <c r="EC224" s="14">
        <f>EA224/$L$43</f>
        <v>19.690721649484534</v>
      </c>
      <c r="ED224" s="14">
        <f t="shared" si="298"/>
        <v>76.50849828411117</v>
      </c>
      <c r="EE224" s="14">
        <f t="shared" si="298"/>
        <v>19.211518890444633</v>
      </c>
      <c r="EF224" s="14">
        <f t="shared" si="299"/>
        <v>78.874740499083686</v>
      </c>
      <c r="EG224" s="19">
        <f>1000*EF224/3/EM223</f>
        <v>115.576214247409</v>
      </c>
      <c r="EH224" s="21">
        <f t="shared" ref="EH224:EH227" si="309">$AA$17/1000</f>
        <v>2.5000000000000001E-2</v>
      </c>
      <c r="EI224" s="14">
        <f>(3*EH224*$K$71*EG224^2)/1000+ED224</f>
        <v>76.632726394198968</v>
      </c>
      <c r="EJ224" s="14">
        <f>(3*EH224*$L$71*EG224^2)/1000+EE224</f>
        <v>19.284653181060836</v>
      </c>
      <c r="EK224" s="14">
        <f t="shared" si="300"/>
        <v>79.021975443049755</v>
      </c>
      <c r="EL224" s="19">
        <f>1000*EK224/3/EM223</f>
        <v>115.79195958388623</v>
      </c>
      <c r="EM224" s="19">
        <f>EO223</f>
        <v>226.98300036850691</v>
      </c>
      <c r="EN224" s="14">
        <f>($K$71*$L$43+$L$71*$L$44)*100*SQRT(3)*(EG224+EL224)/2*EH224/(EM224*SQRT(3))</f>
        <v>0.1758665623863247</v>
      </c>
      <c r="EO224" s="19">
        <f>EM224*(1-EN224/100)</f>
        <v>226.58381316855747</v>
      </c>
    </row>
    <row r="225" spans="2:145" hidden="1" outlineLevel="1">
      <c r="B225" t="s">
        <v>40</v>
      </c>
      <c r="C225" s="14">
        <f>$C$90</f>
        <v>19.099999999999998</v>
      </c>
      <c r="D225" s="14">
        <f>C225*$L$45</f>
        <v>4.786911225151246</v>
      </c>
      <c r="E225" s="14">
        <f>C225/$L$43</f>
        <v>19.690721649484534</v>
      </c>
      <c r="F225" s="14">
        <f t="shared" si="274"/>
        <v>57.337872958956495</v>
      </c>
      <c r="G225" s="14">
        <f t="shared" si="274"/>
        <v>14.383029852903938</v>
      </c>
      <c r="H225" s="14">
        <f t="shared" si="275"/>
        <v>59.111209236037624</v>
      </c>
      <c r="I225" s="19">
        <f>1000*H225/3/O223</f>
        <v>85.659884936241383</v>
      </c>
      <c r="J225" s="21">
        <f t="shared" si="301"/>
        <v>2.5000000000000001E-2</v>
      </c>
      <c r="K225" s="14">
        <f>(3*J225*$K$71*I225^2)/1000+F225</f>
        <v>57.406112786708292</v>
      </c>
      <c r="L225" s="14">
        <f>(3*J225*$L$71*I225^2)/1000+G225</f>
        <v>14.423203299886852</v>
      </c>
      <c r="M225" s="14">
        <f t="shared" si="276"/>
        <v>59.190291253803949</v>
      </c>
      <c r="N225" s="19">
        <f>1000*M225/3/O223</f>
        <v>85.774485138638511</v>
      </c>
      <c r="O225" s="19">
        <f t="shared" ref="O225:O227" si="310">Q224</f>
        <v>229.13409267702443</v>
      </c>
      <c r="P225" s="14">
        <f>($K$71*$L$43+$L$71*$L$44)*100*SQRT(3)*(I225+N225)/2*J225/(O225*SQRT(3))</f>
        <v>0.1290866029330347</v>
      </c>
      <c r="Q225" s="19">
        <f>O225*(1-P225/100)</f>
        <v>228.83831126062623</v>
      </c>
      <c r="R225" t="s">
        <v>40</v>
      </c>
      <c r="S225" s="14">
        <f>$C$90</f>
        <v>19.099999999999998</v>
      </c>
      <c r="T225" s="14">
        <f>S225*$L$45</f>
        <v>4.786911225151246</v>
      </c>
      <c r="U225" s="19">
        <f>S225/$L$43</f>
        <v>19.690721649484534</v>
      </c>
      <c r="V225" s="19">
        <f t="shared" si="277"/>
        <v>57.338142515603948</v>
      </c>
      <c r="W225" s="19">
        <f t="shared" si="277"/>
        <v>14.383188543510904</v>
      </c>
      <c r="X225" s="19">
        <f t="shared" si="278"/>
        <v>59.111487129488609</v>
      </c>
      <c r="Y225" s="19">
        <f>1000*X225/3/AE223</f>
        <v>85.964489033285886</v>
      </c>
      <c r="Z225" s="21">
        <f t="shared" si="302"/>
        <v>2.5000000000000001E-2</v>
      </c>
      <c r="AA225" s="14">
        <f>(3*Z225*$K$71*Y225^2)/1000+V225</f>
        <v>57.406868523989161</v>
      </c>
      <c r="AB225" s="14">
        <f>(3*Z225*$L$71*Y225^2)/1000+W225</f>
        <v>14.423648209737681</v>
      </c>
      <c r="AC225" s="14">
        <f t="shared" si="279"/>
        <v>59.191132624818444</v>
      </c>
      <c r="AD225" s="19">
        <f>1000*AC225/3/AE223</f>
        <v>86.08031566263179</v>
      </c>
      <c r="AE225" s="19">
        <f t="shared" ref="AE225:AE227" si="311">AG224</f>
        <v>228.3169381996851</v>
      </c>
      <c r="AF225" s="14">
        <f>($K$71*$L$43+$L$71*$L$44)*100*SQRT(3)*(Y225+AD225)/2*Z225/(AE225*SQRT(3))</f>
        <v>0.13000989846770444</v>
      </c>
      <c r="AG225" s="19">
        <f>AE225*(1-AF225/100)</f>
        <v>228.02010358014709</v>
      </c>
      <c r="AH225" t="s">
        <v>40</v>
      </c>
      <c r="AI225" s="14">
        <f>$C$90</f>
        <v>19.099999999999998</v>
      </c>
      <c r="AJ225" s="14">
        <f>AI225*$L$45</f>
        <v>4.786911225151246</v>
      </c>
      <c r="AK225" s="14">
        <f>AI225/$L$43</f>
        <v>19.690721649484534</v>
      </c>
      <c r="AL225" s="14">
        <f t="shared" si="280"/>
        <v>57.338380391735697</v>
      </c>
      <c r="AM225" s="14">
        <f t="shared" si="280"/>
        <v>14.383328583491689</v>
      </c>
      <c r="AN225" s="14">
        <f t="shared" si="281"/>
        <v>59.11173236261412</v>
      </c>
      <c r="AO225" s="19">
        <f>1000*AN225/3/AU223</f>
        <v>86.232403432381574</v>
      </c>
      <c r="AP225" s="21">
        <f t="shared" si="303"/>
        <v>2.5000000000000001E-2</v>
      </c>
      <c r="AQ225" s="14">
        <f>(3*AP225*$K$71*AO225^2)/1000+AL225</f>
        <v>57.407535446571742</v>
      </c>
      <c r="AR225" s="14">
        <f>(3*AP225*$L$71*AO225^2)/1000+AM225</f>
        <v>14.424040833516134</v>
      </c>
      <c r="AS225" s="14">
        <f t="shared" si="282"/>
        <v>59.191875118265443</v>
      </c>
      <c r="AT225" s="19">
        <f>1000*AS225/3/AU223</f>
        <v>86.349315966683804</v>
      </c>
      <c r="AU225" s="19">
        <f t="shared" ref="AU225:AU227" si="312">AW224</f>
        <v>227.60296661906489</v>
      </c>
      <c r="AV225" s="14">
        <f>($K$71*$L$43+$L$71*$L$44)*100*SQRT(3)*(AO225+AT225)/2*AP225/(AU225*SQRT(3))</f>
        <v>0.13082473429193564</v>
      </c>
      <c r="AW225" s="19">
        <f>AU225*(1-AV225/100)</f>
        <v>227.30520564274494</v>
      </c>
      <c r="AX225" t="s">
        <v>40</v>
      </c>
      <c r="AY225" s="14">
        <f>$C$90</f>
        <v>19.099999999999998</v>
      </c>
      <c r="AZ225" s="14">
        <f>AY225*$L$45</f>
        <v>4.786911225151246</v>
      </c>
      <c r="BA225" s="14">
        <f>AY225/$L$43</f>
        <v>19.690721649484534</v>
      </c>
      <c r="BB225" s="14">
        <f t="shared" si="283"/>
        <v>57.338448684336626</v>
      </c>
      <c r="BC225" s="14">
        <f t="shared" si="283"/>
        <v>14.383368788006759</v>
      </c>
      <c r="BD225" s="14">
        <f t="shared" si="284"/>
        <v>59.111802767357347</v>
      </c>
      <c r="BE225" s="19">
        <f>1000*BD225/3/BK223</f>
        <v>86.309166783723384</v>
      </c>
      <c r="BF225" s="21">
        <f t="shared" si="304"/>
        <v>2.5000000000000001E-2</v>
      </c>
      <c r="BG225" s="14">
        <f>(3*BF225*$K$71*BE225^2)/1000+BB225</f>
        <v>57.407726916455999</v>
      </c>
      <c r="BH225" s="14">
        <f>(3*BF225*$L$71*BE225^2)/1000+BC225</f>
        <v>14.424153553689941</v>
      </c>
      <c r="BI225" s="14">
        <f t="shared" si="285"/>
        <v>59.192088284286889</v>
      </c>
      <c r="BJ225" s="19">
        <f>1000*BI225/3/BK223</f>
        <v>86.426391698995573</v>
      </c>
      <c r="BK225" s="19">
        <f t="shared" ref="BK225:BK227" si="313">BM224</f>
        <v>227.39921237388108</v>
      </c>
      <c r="BL225" s="14">
        <f>($K$71*$L$43+$L$71*$L$44)*100*SQRT(3)*(BE225+BJ225)/2*BF225/(BK225*SQRT(3))</f>
        <v>0.13105867733345458</v>
      </c>
      <c r="BM225" s="19">
        <f>BK225*(1-BL225/100)</f>
        <v>227.10118597387719</v>
      </c>
      <c r="BN225" t="s">
        <v>40</v>
      </c>
      <c r="BO225" s="14">
        <f>$C$90</f>
        <v>19.099999999999998</v>
      </c>
      <c r="BP225" s="14">
        <f>BO225*$L$45</f>
        <v>4.786911225151246</v>
      </c>
      <c r="BQ225" s="14">
        <f>BO225/$L$43</f>
        <v>19.690721649484534</v>
      </c>
      <c r="BR225" s="14">
        <f t="shared" si="286"/>
        <v>57.338482918933124</v>
      </c>
      <c r="BS225" s="14">
        <f t="shared" si="286"/>
        <v>14.383388942245016</v>
      </c>
      <c r="BT225" s="14">
        <f t="shared" si="287"/>
        <v>59.111838060755801</v>
      </c>
      <c r="BU225" s="19">
        <f>1000*BT225/3/CA223</f>
        <v>86.347622132351219</v>
      </c>
      <c r="BV225" s="21">
        <f t="shared" si="305"/>
        <v>2.5000000000000001E-2</v>
      </c>
      <c r="BW225" s="14">
        <f>(3*BV225*$K$71*BU225^2)/1000+BR225</f>
        <v>57.407822899118699</v>
      </c>
      <c r="BX225" s="14">
        <f>(3*BV225*$L$71*BU225^2)/1000+BS225</f>
        <v>14.424210059612331</v>
      </c>
      <c r="BY225" s="14">
        <f t="shared" si="288"/>
        <v>59.192195143113238</v>
      </c>
      <c r="BZ225" s="19">
        <f>1000*BY225/3/CA223</f>
        <v>86.465003746773803</v>
      </c>
      <c r="CA225" s="19">
        <f t="shared" ref="CA225:CA227" si="314">CC224</f>
        <v>227.29727545327705</v>
      </c>
      <c r="CB225" s="14">
        <f>($K$71*$L$43+$L$71*$L$44)*100*SQRT(3)*(BU225+BZ225)/2*BV225/(CA225*SQRT(3))</f>
        <v>0.13117595287919959</v>
      </c>
      <c r="CC225" s="19">
        <f>CA225*(1-CB225/100)</f>
        <v>226.99911608633275</v>
      </c>
      <c r="CD225" t="s">
        <v>40</v>
      </c>
      <c r="CE225" s="14">
        <f>$C$90</f>
        <v>19.099999999999998</v>
      </c>
      <c r="CF225" s="14">
        <f>CE225*$L$45</f>
        <v>4.786911225151246</v>
      </c>
      <c r="CG225" s="14">
        <f>CE225/$L$43</f>
        <v>19.690721649484534</v>
      </c>
      <c r="CH225" s="14">
        <f t="shared" si="289"/>
        <v>57.338517243359234</v>
      </c>
      <c r="CI225" s="14">
        <f t="shared" si="289"/>
        <v>14.383409149366841</v>
      </c>
      <c r="CJ225" s="14">
        <f t="shared" si="290"/>
        <v>59.111873446762097</v>
      </c>
      <c r="CK225" s="19">
        <f>1000*CJ225/3/CQ223</f>
        <v>86.386161269504711</v>
      </c>
      <c r="CL225" s="21">
        <f t="shared" si="306"/>
        <v>2.5000000000000001E-2</v>
      </c>
      <c r="CM225" s="14">
        <f>(3*CL225*$K$71*CK225^2)/1000+CH225</f>
        <v>57.40791913374683</v>
      </c>
      <c r="CN225" s="14">
        <f>(3*CL225*$L$71*CK225^2)/1000+CI225</f>
        <v>14.424266713869214</v>
      </c>
      <c r="CO225" s="14">
        <f t="shared" si="291"/>
        <v>59.192302282472937</v>
      </c>
      <c r="CP225" s="19">
        <f>1000*CO225/3/CQ223</f>
        <v>86.50370006445921</v>
      </c>
      <c r="CQ225" s="19">
        <f t="shared" ref="CQ225:CQ227" si="315">CS224</f>
        <v>227.19520717970184</v>
      </c>
      <c r="CR225" s="14">
        <f>($K$71*$L$43+$L$71*$L$44)*100*SQRT(3)*(CK225+CP225)/2*CL225/(CQ225*SQRT(3))</f>
        <v>0.13129353719400921</v>
      </c>
      <c r="CS225" s="19">
        <f>CQ225*(1-CR225/100)</f>
        <v>226.89691455586035</v>
      </c>
      <c r="CT225" t="s">
        <v>40</v>
      </c>
      <c r="CU225" s="14">
        <f>$C$90</f>
        <v>19.099999999999998</v>
      </c>
      <c r="CV225" s="14">
        <f>CU225*$L$45</f>
        <v>4.786911225151246</v>
      </c>
      <c r="CW225" s="14">
        <f>CU225/$L$43</f>
        <v>19.690721649484534</v>
      </c>
      <c r="CX225" s="14">
        <f t="shared" si="292"/>
        <v>57.338620317011276</v>
      </c>
      <c r="CY225" s="14">
        <f t="shared" si="292"/>
        <v>14.38346982982328</v>
      </c>
      <c r="CZ225" s="14">
        <f t="shared" si="293"/>
        <v>59.111979708259049</v>
      </c>
      <c r="DA225" s="19">
        <f>1000*CZ225/3/DG223</f>
        <v>86.501788602337683</v>
      </c>
      <c r="DB225" s="21">
        <f t="shared" si="307"/>
        <v>2.5000000000000001E-2</v>
      </c>
      <c r="DC225" s="14">
        <f>(3*DB225*$K$71*DA225^2)/1000+CX225</f>
        <v>57.408208119723326</v>
      </c>
      <c r="DD225" s="14">
        <f>(3*DB225*$L$71*DA225^2)/1000+CY225</f>
        <v>14.424436842710215</v>
      </c>
      <c r="DE225" s="14">
        <f t="shared" si="294"/>
        <v>59.192624014709835</v>
      </c>
      <c r="DF225" s="19">
        <f>1000*DE225/3/DG223</f>
        <v>86.619799820757649</v>
      </c>
      <c r="DG225" s="19">
        <f t="shared" ref="DG225:DG227" si="316">DI224</f>
        <v>226.88952005840065</v>
      </c>
      <c r="DH225" s="14">
        <f>($K$71*$L$43+$L$71*$L$44)*100*SQRT(3)*(DA225+DF225)/2*DB225/(DG225*SQRT(3))</f>
        <v>0.1316466402736676</v>
      </c>
      <c r="DI225" s="19">
        <f>DG225*(1-DH225/100)</f>
        <v>226.59082762811073</v>
      </c>
      <c r="DJ225" t="s">
        <v>40</v>
      </c>
      <c r="DK225" s="14">
        <f>$C$90</f>
        <v>19.099999999999998</v>
      </c>
      <c r="DL225" s="14">
        <f>DK225*$L$45</f>
        <v>4.786911225151246</v>
      </c>
      <c r="DM225" s="14">
        <f>DK225/$L$43</f>
        <v>19.690721649484534</v>
      </c>
      <c r="DN225" s="14">
        <f t="shared" si="295"/>
        <v>57.338689253178117</v>
      </c>
      <c r="DO225" s="14">
        <f t="shared" si="295"/>
        <v>14.383510413211827</v>
      </c>
      <c r="DP225" s="14">
        <f t="shared" si="296"/>
        <v>59.112050776472287</v>
      </c>
      <c r="DQ225" s="19">
        <f>1000*DP225/3/DW223</f>
        <v>86.579034909245081</v>
      </c>
      <c r="DR225" s="21">
        <f t="shared" si="308"/>
        <v>2.5000000000000001E-2</v>
      </c>
      <c r="DS225" s="14">
        <f>(3*DR225*$K$71*DQ225^2)/1000+DN225</f>
        <v>57.40840139553621</v>
      </c>
      <c r="DT225" s="14">
        <f>(3*DR225*$L$71*DQ225^2)/1000+DO225</f>
        <v>14.424550626051671</v>
      </c>
      <c r="DU225" s="14">
        <f t="shared" si="297"/>
        <v>59.192839191531704</v>
      </c>
      <c r="DV225" s="19">
        <f>1000*DU225/3/DW223</f>
        <v>86.697362440024563</v>
      </c>
      <c r="DW225" s="19">
        <f t="shared" ref="DW225:DW227" si="317">DY224</f>
        <v>226.68575533526996</v>
      </c>
      <c r="DX225" s="14">
        <f>($K$71*$L$43+$L$71*$L$44)*100*SQRT(3)*(DQ225+DV225)/2*DR225/(DW225*SQRT(3))</f>
        <v>0.13188280261953456</v>
      </c>
      <c r="DY225" s="19">
        <f>DW225*(1-DX225/100)</f>
        <v>226.38679580799456</v>
      </c>
      <c r="DZ225" t="s">
        <v>40</v>
      </c>
      <c r="EA225" s="14">
        <f>$C$90</f>
        <v>19.099999999999998</v>
      </c>
      <c r="EB225" s="14">
        <f>EA225*$L$45</f>
        <v>4.786911225151246</v>
      </c>
      <c r="EC225" s="14">
        <f>EA225/$L$43</f>
        <v>19.690721649484534</v>
      </c>
      <c r="ED225" s="14">
        <f t="shared" si="298"/>
        <v>57.338723810607164</v>
      </c>
      <c r="EE225" s="14">
        <f t="shared" si="298"/>
        <v>14.383530757504733</v>
      </c>
      <c r="EF225" s="14">
        <f t="shared" si="299"/>
        <v>59.112086402687801</v>
      </c>
      <c r="EG225" s="19">
        <f>1000*EF225/3/EM223</f>
        <v>86.617732362210035</v>
      </c>
      <c r="EH225" s="21">
        <f t="shared" si="309"/>
        <v>2.5000000000000001E-2</v>
      </c>
      <c r="EI225" s="14">
        <f>(3*EH225*$K$71*EG225^2)/1000+ED225</f>
        <v>57.408498284111175</v>
      </c>
      <c r="EJ225" s="14">
        <f>(3*EH225*$L$71*EG225^2)/1000+EE225</f>
        <v>14.424607665293387</v>
      </c>
      <c r="EK225" s="14">
        <f t="shared" si="300"/>
        <v>59.192947059041053</v>
      </c>
      <c r="EL225" s="19">
        <f>1000*EK225/3/EM223</f>
        <v>86.736218565571647</v>
      </c>
      <c r="EM225" s="19">
        <f t="shared" ref="EM225:EM227" si="318">EO224</f>
        <v>226.58381316855747</v>
      </c>
      <c r="EN225" s="14">
        <f>($K$71*$L$43+$L$71*$L$44)*100*SQRT(3)*(EG225+EL225)/2*EH225/(EM225*SQRT(3))</f>
        <v>0.13200119146174688</v>
      </c>
      <c r="EO225" s="19">
        <f>EM225*(1-EN225/100)</f>
        <v>226.28471983551552</v>
      </c>
    </row>
    <row r="226" spans="2:145" hidden="1" outlineLevel="1">
      <c r="B226" t="s">
        <v>41</v>
      </c>
      <c r="C226" s="14">
        <f>$C$90</f>
        <v>19.099999999999998</v>
      </c>
      <c r="D226" s="14">
        <f>C226*$L$45</f>
        <v>4.786911225151246</v>
      </c>
      <c r="E226" s="14">
        <f>C226/$L$43</f>
        <v>19.690721649484534</v>
      </c>
      <c r="F226" s="14">
        <f t="shared" si="274"/>
        <v>38.207572189959102</v>
      </c>
      <c r="G226" s="14">
        <f t="shared" si="274"/>
        <v>9.5782802718106748</v>
      </c>
      <c r="H226" s="14">
        <f t="shared" si="275"/>
        <v>39.389249680370206</v>
      </c>
      <c r="I226" s="19">
        <f>1000*H226/3/O223</f>
        <v>57.080182235357832</v>
      </c>
      <c r="J226" s="21">
        <f t="shared" si="301"/>
        <v>2.5000000000000001E-2</v>
      </c>
      <c r="K226" s="14">
        <f>(3*J226*$K$71*I226^2)/1000+F226</f>
        <v>38.237872958956501</v>
      </c>
      <c r="L226" s="14">
        <f>(3*J226*$L$71*I226^2)/1000+G226</f>
        <v>9.5961186277526931</v>
      </c>
      <c r="M226" s="14">
        <f t="shared" si="276"/>
        <v>39.423602335950974</v>
      </c>
      <c r="N226" s="19">
        <f>1000*M226/3/O223</f>
        <v>57.129963733018492</v>
      </c>
      <c r="O226" s="19">
        <f t="shared" si="310"/>
        <v>228.83831126062623</v>
      </c>
      <c r="P226" s="14">
        <f>($K$71*$L$43+$L$71*$L$44)*100*SQRT(3)*(I226+N226)/2*J226/(O226*SQRT(3))</f>
        <v>8.6109078320715668E-2</v>
      </c>
      <c r="Q226" s="19">
        <f>O226*(1-P226/100)</f>
        <v>228.64126069995501</v>
      </c>
      <c r="R226" t="s">
        <v>41</v>
      </c>
      <c r="S226" s="14">
        <f>$C$90</f>
        <v>19.099999999999998</v>
      </c>
      <c r="T226" s="14">
        <f>S226*$L$45</f>
        <v>4.786911225151246</v>
      </c>
      <c r="U226" s="19">
        <f>S226/$L$43</f>
        <v>19.690721649484534</v>
      </c>
      <c r="V226" s="19">
        <f t="shared" si="277"/>
        <v>38.207626066986634</v>
      </c>
      <c r="W226" s="19">
        <f t="shared" si="277"/>
        <v>9.578311989738177</v>
      </c>
      <c r="X226" s="19">
        <f t="shared" si="278"/>
        <v>39.389305223697562</v>
      </c>
      <c r="Y226" s="19">
        <f>1000*X226/3/AE223</f>
        <v>57.282969205525276</v>
      </c>
      <c r="Z226" s="21">
        <f t="shared" si="302"/>
        <v>2.5000000000000001E-2</v>
      </c>
      <c r="AA226" s="14">
        <f>(3*Z226*$K$71*Y226^2)/1000+V226</f>
        <v>38.238142515603947</v>
      </c>
      <c r="AB226" s="14">
        <f>(3*Z226*$L$71*Y226^2)/1000+W226</f>
        <v>9.5962773183596575</v>
      </c>
      <c r="AC226" s="14">
        <f t="shared" si="279"/>
        <v>39.423902412299341</v>
      </c>
      <c r="AD226" s="19">
        <f>1000*AC226/3/AE223</f>
        <v>57.33328310870327</v>
      </c>
      <c r="AE226" s="19">
        <f t="shared" si="311"/>
        <v>228.02010358014709</v>
      </c>
      <c r="AF226" s="14">
        <f>($K$71*$L$43+$L$71*$L$44)*100*SQRT(3)*(Y226+AD226)/2*Z226/(AE226*SQRT(3))</f>
        <v>8.672534848549289E-2</v>
      </c>
      <c r="AG226" s="19">
        <f>AE226*(1-AF226/100)</f>
        <v>227.82235235070021</v>
      </c>
      <c r="AH226" t="s">
        <v>41</v>
      </c>
      <c r="AI226" s="14">
        <f>$C$90</f>
        <v>19.099999999999998</v>
      </c>
      <c r="AJ226" s="14">
        <f>AI226*$L$45</f>
        <v>4.786911225151246</v>
      </c>
      <c r="AK226" s="14">
        <f>AI226/$L$43</f>
        <v>19.690721649484534</v>
      </c>
      <c r="AL226" s="14">
        <f t="shared" si="280"/>
        <v>38.207673611740582</v>
      </c>
      <c r="AM226" s="14">
        <f t="shared" si="280"/>
        <v>9.5783399797949329</v>
      </c>
      <c r="AN226" s="14">
        <f t="shared" si="281"/>
        <v>39.389354238907821</v>
      </c>
      <c r="AO226" s="19">
        <f>1000*AN226/3/AU223</f>
        <v>57.461328739854878</v>
      </c>
      <c r="AP226" s="21">
        <f t="shared" si="303"/>
        <v>2.5000000000000001E-2</v>
      </c>
      <c r="AQ226" s="14">
        <f>(3*AP226*$K$71*AO226^2)/1000+AL226</f>
        <v>38.238380391735696</v>
      </c>
      <c r="AR226" s="14">
        <f>(3*AP226*$L$71*AO226^2)/1000+AM226</f>
        <v>9.5964173583404424</v>
      </c>
      <c r="AS226" s="14">
        <f t="shared" si="282"/>
        <v>39.424167221369871</v>
      </c>
      <c r="AT226" s="19">
        <f>1000*AS226/3/AU223</f>
        <v>57.512114041323237</v>
      </c>
      <c r="AU226" s="19">
        <f t="shared" si="312"/>
        <v>227.30520564274494</v>
      </c>
      <c r="AV226" s="14">
        <f>($K$71*$L$43+$L$71*$L$44)*100*SQRT(3)*(AO226+AT226)/2*AP226/(AU226*SQRT(3))</f>
        <v>8.7269229699328613E-2</v>
      </c>
      <c r="AW226" s="19">
        <f>AU226*(1-AV226/100)</f>
        <v>227.10683814071405</v>
      </c>
      <c r="AX226" t="s">
        <v>41</v>
      </c>
      <c r="AY226" s="14">
        <f>$C$90</f>
        <v>19.099999999999998</v>
      </c>
      <c r="AZ226" s="14">
        <f>AY226*$L$45</f>
        <v>4.786911225151246</v>
      </c>
      <c r="BA226" s="14">
        <f>AY226/$L$43</f>
        <v>19.690721649484534</v>
      </c>
      <c r="BB226" s="14">
        <f t="shared" si="283"/>
        <v>38.207687261477375</v>
      </c>
      <c r="BC226" s="14">
        <f t="shared" si="283"/>
        <v>9.5783480155270802</v>
      </c>
      <c r="BD226" s="14">
        <f t="shared" si="284"/>
        <v>39.389368310801416</v>
      </c>
      <c r="BE226" s="19">
        <f>1000*BD226/3/BK223</f>
        <v>57.512432371963222</v>
      </c>
      <c r="BF226" s="21">
        <f t="shared" si="304"/>
        <v>2.5000000000000001E-2</v>
      </c>
      <c r="BG226" s="14">
        <f>(3*BF226*$K$71*BE226^2)/1000+BB226</f>
        <v>38.238448684336632</v>
      </c>
      <c r="BH226" s="14">
        <f>(3*BF226*$L$71*BE226^2)/1000+BC226</f>
        <v>9.5964575628555142</v>
      </c>
      <c r="BI226" s="14">
        <f t="shared" si="285"/>
        <v>39.424243246260708</v>
      </c>
      <c r="BJ226" s="19">
        <f>1000*BI226/3/BK223</f>
        <v>57.56335327912916</v>
      </c>
      <c r="BK226" s="19">
        <f t="shared" si="313"/>
        <v>227.10118597387719</v>
      </c>
      <c r="BL226" s="14">
        <f>($K$71*$L$43+$L$71*$L$44)*100*SQRT(3)*(BE226+BJ226)/2*BF226/(BK226*SQRT(3))</f>
        <v>8.7425381216906753E-2</v>
      </c>
      <c r="BM226" s="19">
        <f>BK226*(1-BL226/100)</f>
        <v>226.90264189629141</v>
      </c>
      <c r="BN226" t="s">
        <v>41</v>
      </c>
      <c r="BO226" s="14">
        <f>$C$90</f>
        <v>19.099999999999998</v>
      </c>
      <c r="BP226" s="14">
        <f>BO226*$L$45</f>
        <v>4.786911225151246</v>
      </c>
      <c r="BQ226" s="14">
        <f>BO226/$L$43</f>
        <v>19.690721649484534</v>
      </c>
      <c r="BR226" s="14">
        <f t="shared" si="286"/>
        <v>38.207694103987748</v>
      </c>
      <c r="BS226" s="14">
        <f t="shared" si="286"/>
        <v>9.5783520437791552</v>
      </c>
      <c r="BT226" s="14">
        <f t="shared" si="287"/>
        <v>39.389375364935823</v>
      </c>
      <c r="BU226" s="19">
        <f>1000*BT226/3/CA223</f>
        <v>57.538033186263867</v>
      </c>
      <c r="BV226" s="21">
        <f t="shared" si="305"/>
        <v>2.5000000000000001E-2</v>
      </c>
      <c r="BW226" s="14">
        <f>(3*BV226*$K$71*BU226^2)/1000+BR226</f>
        <v>38.238482918933123</v>
      </c>
      <c r="BX226" s="14">
        <f>(3*BV226*$L$71*BU226^2)/1000+BS226</f>
        <v>9.5964777170937712</v>
      </c>
      <c r="BY226" s="14">
        <f t="shared" si="288"/>
        <v>39.424281357004055</v>
      </c>
      <c r="BZ226" s="19">
        <f>1000*BY226/3/CA223</f>
        <v>57.589022116944115</v>
      </c>
      <c r="CA226" s="19">
        <f t="shared" si="314"/>
        <v>226.99911608633275</v>
      </c>
      <c r="CB226" s="14">
        <f>($K$71*$L$43+$L$71*$L$44)*100*SQRT(3)*(BU226+BZ226)/2*BV226/(CA226*SQRT(3))</f>
        <v>8.7503660034077876E-2</v>
      </c>
      <c r="CC226" s="19">
        <f>CA226*(1-CB226/100)</f>
        <v>226.8004835515122</v>
      </c>
      <c r="CD226" t="s">
        <v>41</v>
      </c>
      <c r="CE226" s="14">
        <f>$C$90</f>
        <v>19.099999999999998</v>
      </c>
      <c r="CF226" s="14">
        <f>CE226*$L$45</f>
        <v>4.786911225151246</v>
      </c>
      <c r="CG226" s="14">
        <f>CE226/$L$43</f>
        <v>19.690721649484534</v>
      </c>
      <c r="CH226" s="14">
        <f t="shared" si="289"/>
        <v>38.207700964448549</v>
      </c>
      <c r="CI226" s="14">
        <f t="shared" si="289"/>
        <v>9.5783560825988161</v>
      </c>
      <c r="CJ226" s="14">
        <f t="shared" si="290"/>
        <v>39.389382437575826</v>
      </c>
      <c r="CK226" s="19">
        <f>1000*CJ226/3/CQ223</f>
        <v>57.563689748781051</v>
      </c>
      <c r="CL226" s="21">
        <f t="shared" si="306"/>
        <v>2.5000000000000001E-2</v>
      </c>
      <c r="CM226" s="14">
        <f>(3*CL226*$K$71*CK226^2)/1000+CH226</f>
        <v>38.23851724335924</v>
      </c>
      <c r="CN226" s="14">
        <f>(3*CL226*$L$71*CK226^2)/1000+CI226</f>
        <v>9.5964979242155959</v>
      </c>
      <c r="CO226" s="14">
        <f t="shared" si="291"/>
        <v>39.424319567751027</v>
      </c>
      <c r="CP226" s="19">
        <f>1000*CO226/3/CQ223</f>
        <v>57.614746911845373</v>
      </c>
      <c r="CQ226" s="19">
        <f t="shared" si="315"/>
        <v>226.89691455586035</v>
      </c>
      <c r="CR226" s="14">
        <f>($K$71*$L$43+$L$71*$L$44)*100*SQRT(3)*(CK226+CP226)/2*CL226/(CQ226*SQRT(3))</f>
        <v>8.7582145034088676E-2</v>
      </c>
      <c r="CS226" s="19">
        <f>CQ226*(1-CR226/100)</f>
        <v>226.69819337107614</v>
      </c>
      <c r="CT226" t="s">
        <v>41</v>
      </c>
      <c r="CU226" s="14">
        <f>$C$90</f>
        <v>19.099999999999998</v>
      </c>
      <c r="CV226" s="14">
        <f>CU226*$L$45</f>
        <v>4.786911225151246</v>
      </c>
      <c r="CW226" s="14">
        <f>CU226/$L$43</f>
        <v>19.690721649484534</v>
      </c>
      <c r="CX226" s="14">
        <f t="shared" si="292"/>
        <v>38.207721565869043</v>
      </c>
      <c r="CY226" s="14">
        <f t="shared" si="292"/>
        <v>9.5783682108544301</v>
      </c>
      <c r="CZ226" s="14">
        <f t="shared" si="293"/>
        <v>39.389403676153655</v>
      </c>
      <c r="DA226" s="19">
        <f>1000*CZ226/3/DG223</f>
        <v>57.640665847818482</v>
      </c>
      <c r="DB226" s="21">
        <f t="shared" si="307"/>
        <v>2.5000000000000001E-2</v>
      </c>
      <c r="DC226" s="14">
        <f>(3*DB226*$K$71*DA226^2)/1000+CX226</f>
        <v>38.238620317011275</v>
      </c>
      <c r="DD226" s="14">
        <f>(3*DB226*$L$71*DA226^2)/1000+CY226</f>
        <v>9.596558604672035</v>
      </c>
      <c r="DE226" s="14">
        <f t="shared" si="294"/>
        <v>39.424434311749515</v>
      </c>
      <c r="DF226" s="19">
        <f>1000*DE226/3/DG223</f>
        <v>57.691928090258571</v>
      </c>
      <c r="DG226" s="19">
        <f t="shared" si="316"/>
        <v>226.59082762811073</v>
      </c>
      <c r="DH226" s="14">
        <f>($K$71*$L$43+$L$71*$L$44)*100*SQRT(3)*(DA226+DF226)/2*DB226/(DG226*SQRT(3))</f>
        <v>8.78178342616108E-2</v>
      </c>
      <c r="DI226" s="19">
        <f>DG226*(1-DH226/100)</f>
        <v>226.39184047065228</v>
      </c>
      <c r="DJ226" t="s">
        <v>41</v>
      </c>
      <c r="DK226" s="14">
        <f>$C$90</f>
        <v>19.099999999999998</v>
      </c>
      <c r="DL226" s="14">
        <f>DK226*$L$45</f>
        <v>4.786911225151246</v>
      </c>
      <c r="DM226" s="14">
        <f>DK226/$L$43</f>
        <v>19.690721649484534</v>
      </c>
      <c r="DN226" s="14">
        <f t="shared" si="295"/>
        <v>38.207735344180847</v>
      </c>
      <c r="DO226" s="14">
        <f t="shared" si="295"/>
        <v>9.5783763222799259</v>
      </c>
      <c r="DP226" s="14">
        <f t="shared" si="296"/>
        <v>39.389417880598813</v>
      </c>
      <c r="DQ226" s="19">
        <f>1000*DP226/3/DW223</f>
        <v>57.692090545716098</v>
      </c>
      <c r="DR226" s="21">
        <f t="shared" si="308"/>
        <v>2.5000000000000001E-2</v>
      </c>
      <c r="DS226" s="14">
        <f>(3*DR226*$K$71*DQ226^2)/1000+DN226</f>
        <v>38.238689253178123</v>
      </c>
      <c r="DT226" s="14">
        <f>(3*DR226*$L$71*DQ226^2)/1000+DO226</f>
        <v>9.5965991880605799</v>
      </c>
      <c r="DU226" s="14">
        <f t="shared" si="297"/>
        <v>39.424511053117769</v>
      </c>
      <c r="DV226" s="19">
        <f>1000*DU226/3/DW223</f>
        <v>57.743490099084397</v>
      </c>
      <c r="DW226" s="19">
        <f t="shared" si="317"/>
        <v>226.38679580799456</v>
      </c>
      <c r="DX226" s="14">
        <f>($K$71*$L$43+$L$71*$L$44)*100*SQRT(3)*(DQ226+DV226)/2*DR226/(DW226*SQRT(3))</f>
        <v>8.7975468328687079E-2</v>
      </c>
      <c r="DY226" s="19">
        <f>DW226*(1-DX226/100)</f>
        <v>226.18763096414818</v>
      </c>
      <c r="DZ226" t="s">
        <v>41</v>
      </c>
      <c r="EA226" s="14">
        <f>$C$90</f>
        <v>19.099999999999998</v>
      </c>
      <c r="EB226" s="14">
        <f>EA226*$L$45</f>
        <v>4.786911225151246</v>
      </c>
      <c r="EC226" s="14">
        <f>EA226/$L$43</f>
        <v>19.690721649484534</v>
      </c>
      <c r="ED226" s="14">
        <f t="shared" si="298"/>
        <v>38.207742251188321</v>
      </c>
      <c r="EE226" s="14">
        <f t="shared" si="298"/>
        <v>9.5783803885020724</v>
      </c>
      <c r="EF226" s="14">
        <f t="shared" si="299"/>
        <v>39.389425001225078</v>
      </c>
      <c r="EG226" s="19">
        <f>1000*EF226/3/EM223</f>
        <v>57.717852308835504</v>
      </c>
      <c r="EH226" s="21">
        <f t="shared" si="309"/>
        <v>2.5000000000000001E-2</v>
      </c>
      <c r="EI226" s="14">
        <f>(3*EH226*$K$71*EG226^2)/1000+ED226</f>
        <v>38.238723810607169</v>
      </c>
      <c r="EJ226" s="14">
        <f>(3*EH226*$L$71*EG226^2)/1000+EE226</f>
        <v>9.596619532353488</v>
      </c>
      <c r="EK226" s="14">
        <f t="shared" si="300"/>
        <v>39.424549523268418</v>
      </c>
      <c r="EL226" s="19">
        <f>1000*EK226/3/EM223</f>
        <v>57.769320741686528</v>
      </c>
      <c r="EM226" s="19">
        <f t="shared" si="318"/>
        <v>226.28471983551552</v>
      </c>
      <c r="EN226" s="14">
        <f>($K$71*$L$43+$L$71*$L$44)*100*SQRT(3)*(EG226+EL226)/2*EH226/(EM226*SQRT(3))</f>
        <v>8.8054490857146159E-2</v>
      </c>
      <c r="EO226" s="19">
        <f>EM226*(1-EN226/100)</f>
        <v>226.08546597757683</v>
      </c>
    </row>
    <row r="227" spans="2:145" hidden="1" outlineLevel="1">
      <c r="B227" t="s">
        <v>42</v>
      </c>
      <c r="C227" s="14">
        <f>$C$90</f>
        <v>19.099999999999998</v>
      </c>
      <c r="D227" s="14">
        <f>C227*$L$45</f>
        <v>4.786911225151246</v>
      </c>
      <c r="E227" s="14">
        <f>C227/$L$43</f>
        <v>19.690721649484534</v>
      </c>
      <c r="F227" s="14">
        <f>C227</f>
        <v>19.099999999999998</v>
      </c>
      <c r="G227" s="14">
        <f>D227</f>
        <v>4.786911225151246</v>
      </c>
      <c r="H227" s="14">
        <f t="shared" si="275"/>
        <v>19.690721649484534</v>
      </c>
      <c r="I227" s="19">
        <f>1000*H227/3/O223</f>
        <v>28.534434883089638</v>
      </c>
      <c r="J227" s="21">
        <f t="shared" si="301"/>
        <v>2.5000000000000001E-2</v>
      </c>
      <c r="K227" s="14">
        <f>(3*J227*$K$71*I227^2)/1000+F227</f>
        <v>19.107572189959104</v>
      </c>
      <c r="L227" s="14">
        <f>(3*J227*$L$71*I227^2)/1000+G227</f>
        <v>4.7913690466594288</v>
      </c>
      <c r="M227" s="14">
        <f t="shared" si="276"/>
        <v>19.699150548584186</v>
      </c>
      <c r="N227" s="19">
        <f>1000*M227/3/O223</f>
        <v>28.546649461954573</v>
      </c>
      <c r="O227" s="19">
        <f t="shared" si="310"/>
        <v>228.64126069995501</v>
      </c>
      <c r="P227" s="14">
        <f>($K$71*$L$43+$L$71*$L$44)*100*SQRT(3)*(I227+N227)/2*J227/(O227*SQRT(3))</f>
        <v>4.3073543085671781E-2</v>
      </c>
      <c r="Q227" s="19">
        <f>O227*(1-P227/100)</f>
        <v>228.54277680801579</v>
      </c>
      <c r="R227" t="s">
        <v>42</v>
      </c>
      <c r="S227" s="14">
        <f>$C$90</f>
        <v>19.099999999999998</v>
      </c>
      <c r="T227" s="14">
        <f>S227*$L$45</f>
        <v>4.786911225151246</v>
      </c>
      <c r="U227" s="19">
        <f>S227/$L$43</f>
        <v>19.690721649484534</v>
      </c>
      <c r="V227" s="19">
        <f>S227</f>
        <v>19.099999999999998</v>
      </c>
      <c r="W227" s="19">
        <f>T227</f>
        <v>4.786911225151246</v>
      </c>
      <c r="X227" s="19">
        <f t="shared" si="278"/>
        <v>19.690721649484534</v>
      </c>
      <c r="Y227" s="19">
        <f>1000*X227/3/AE223</f>
        <v>28.635767893752909</v>
      </c>
      <c r="Z227" s="21">
        <f t="shared" si="302"/>
        <v>2.5000000000000001E-2</v>
      </c>
      <c r="AA227" s="14">
        <f>(3*Z227*$K$71*Y227^2)/1000+V227</f>
        <v>19.10762606698664</v>
      </c>
      <c r="AB227" s="14">
        <f>(3*Z227*$L$71*Y227^2)/1000+W227</f>
        <v>4.791400764586931</v>
      </c>
      <c r="AC227" s="14">
        <f t="shared" si="279"/>
        <v>19.69921052231971</v>
      </c>
      <c r="AD227" s="19">
        <f>1000*AC227/3/AE223</f>
        <v>28.648113068120555</v>
      </c>
      <c r="AE227" s="19">
        <f t="shared" si="311"/>
        <v>227.82235235070021</v>
      </c>
      <c r="AF227" s="14">
        <f>($K$71*$L$43+$L$71*$L$44)*100*SQRT(3)*(Y227+AD227)/2*Z227/(AE227*SQRT(3))</f>
        <v>4.3381952061552473E-2</v>
      </c>
      <c r="AG227" s="19">
        <f>AE227*(1-AF227/100)</f>
        <v>227.72351856701795</v>
      </c>
      <c r="AH227" t="s">
        <v>42</v>
      </c>
      <c r="AI227" s="14">
        <f>$C$90</f>
        <v>19.099999999999998</v>
      </c>
      <c r="AJ227" s="14">
        <f>AI227*$L$45</f>
        <v>4.786911225151246</v>
      </c>
      <c r="AK227" s="14">
        <f>AI227/$L$43</f>
        <v>19.690721649484534</v>
      </c>
      <c r="AL227" s="14">
        <f>AI227</f>
        <v>19.099999999999998</v>
      </c>
      <c r="AM227" s="14">
        <f>AJ227</f>
        <v>4.786911225151246</v>
      </c>
      <c r="AN227" s="14">
        <f t="shared" si="281"/>
        <v>19.690721649484534</v>
      </c>
      <c r="AO227" s="19">
        <f>1000*AN227/3/AU223</f>
        <v>28.72489411640025</v>
      </c>
      <c r="AP227" s="21">
        <f t="shared" si="303"/>
        <v>2.5000000000000001E-2</v>
      </c>
      <c r="AQ227" s="14">
        <f>(3*AP227*$K$71*AO227^2)/1000+AL227</f>
        <v>19.107673611740584</v>
      </c>
      <c r="AR227" s="14">
        <f>(3*AP227*$L$71*AO227^2)/1000+AM227</f>
        <v>4.7914287546436869</v>
      </c>
      <c r="AS227" s="14">
        <f t="shared" si="282"/>
        <v>19.699263447236643</v>
      </c>
      <c r="AT227" s="19">
        <f>1000*AS227/3/AU223</f>
        <v>28.737354921055388</v>
      </c>
      <c r="AU227" s="19">
        <f t="shared" si="312"/>
        <v>227.10683814071405</v>
      </c>
      <c r="AV227" s="14">
        <f>($K$71*$L$43+$L$71*$L$44)*100*SQRT(3)*(AO227+AT227)/2*AP227/(AU227*SQRT(3))</f>
        <v>4.3654136028176117E-2</v>
      </c>
      <c r="AW227" s="19">
        <f>AU227*(1-AV227/100)</f>
        <v>227.00769661266281</v>
      </c>
      <c r="AX227" t="s">
        <v>42</v>
      </c>
      <c r="AY227" s="14">
        <f>$C$90</f>
        <v>19.099999999999998</v>
      </c>
      <c r="AZ227" s="14">
        <f>AY227*$L$45</f>
        <v>4.786911225151246</v>
      </c>
      <c r="BA227" s="14">
        <f>AY227/$L$43</f>
        <v>19.690721649484534</v>
      </c>
      <c r="BB227" s="14">
        <f>AY227</f>
        <v>19.099999999999998</v>
      </c>
      <c r="BC227" s="14">
        <f>AZ227</f>
        <v>4.786911225151246</v>
      </c>
      <c r="BD227" s="14">
        <f t="shared" si="284"/>
        <v>19.690721649484534</v>
      </c>
      <c r="BE227" s="19">
        <f>1000*BD227/3/BK223</f>
        <v>28.750430529513878</v>
      </c>
      <c r="BF227" s="21">
        <f t="shared" si="304"/>
        <v>2.5000000000000001E-2</v>
      </c>
      <c r="BG227" s="14">
        <f>(3*BF227*$K$71*BE227^2)/1000+BB227</f>
        <v>19.107687261477381</v>
      </c>
      <c r="BH227" s="14">
        <f>(3*BF227*$L$71*BE227^2)/1000+BC227</f>
        <v>4.7914367903758333</v>
      </c>
      <c r="BI227" s="14">
        <f t="shared" si="285"/>
        <v>19.699278641579546</v>
      </c>
      <c r="BJ227" s="19">
        <f>1000*BI227/3/BK223</f>
        <v>28.762924597082783</v>
      </c>
      <c r="BK227" s="19">
        <f t="shared" si="313"/>
        <v>226.90264189629141</v>
      </c>
      <c r="BL227" s="14">
        <f>($K$71*$L$43+$L$71*$L$44)*100*SQRT(3)*(BE227+BJ227)/2*BF227/(BK227*SQRT(3))</f>
        <v>4.3732281940870012E-2</v>
      </c>
      <c r="BM227" s="19">
        <f>BK227*(1-BL227/100)</f>
        <v>226.80341219320604</v>
      </c>
      <c r="BN227" t="s">
        <v>42</v>
      </c>
      <c r="BO227" s="14">
        <f>$C$90</f>
        <v>19.099999999999998</v>
      </c>
      <c r="BP227" s="14">
        <f>BO227*$L$45</f>
        <v>4.786911225151246</v>
      </c>
      <c r="BQ227" s="14">
        <f>BO227/$L$43</f>
        <v>19.690721649484534</v>
      </c>
      <c r="BR227" s="14">
        <f>BO227</f>
        <v>19.099999999999998</v>
      </c>
      <c r="BS227" s="14">
        <f>BP227</f>
        <v>4.786911225151246</v>
      </c>
      <c r="BT227" s="14">
        <f t="shared" si="287"/>
        <v>19.690721649484534</v>
      </c>
      <c r="BU227" s="19">
        <f>1000*BT227/3/CA223</f>
        <v>28.76322321013712</v>
      </c>
      <c r="BV227" s="21">
        <f t="shared" si="305"/>
        <v>2.5000000000000001E-2</v>
      </c>
      <c r="BW227" s="14">
        <f>(3*BV227*$K$71*BU227^2)/1000+BR227</f>
        <v>19.107694103987754</v>
      </c>
      <c r="BX227" s="14">
        <f>(3*BV227*$L$71*BU227^2)/1000+BS227</f>
        <v>4.7914408186279092</v>
      </c>
      <c r="BY227" s="14">
        <f t="shared" si="288"/>
        <v>19.699286258389719</v>
      </c>
      <c r="BZ227" s="19">
        <f>1000*BY227/3/CA223</f>
        <v>28.775733963274181</v>
      </c>
      <c r="CA227" s="19">
        <f t="shared" si="314"/>
        <v>226.8004835515122</v>
      </c>
      <c r="CB227" s="14">
        <f>($K$71*$L$43+$L$71*$L$44)*100*SQRT(3)*(BU227+BZ227)/2*BV227/(CA227*SQRT(3))</f>
        <v>4.3771456565297587E-2</v>
      </c>
      <c r="CC227" s="19">
        <f>CA227*(1-CB227/100)</f>
        <v>226.70120967636456</v>
      </c>
      <c r="CD227" t="s">
        <v>42</v>
      </c>
      <c r="CE227" s="14">
        <f>$C$90</f>
        <v>19.099999999999998</v>
      </c>
      <c r="CF227" s="14">
        <f>CE227*$L$45</f>
        <v>4.786911225151246</v>
      </c>
      <c r="CG227" s="14">
        <f>CE227/$L$43</f>
        <v>19.690721649484534</v>
      </c>
      <c r="CH227" s="14">
        <f>CE227</f>
        <v>19.099999999999998</v>
      </c>
      <c r="CI227" s="14">
        <f>CF227</f>
        <v>4.786911225151246</v>
      </c>
      <c r="CJ227" s="14">
        <f t="shared" si="290"/>
        <v>19.690721649484534</v>
      </c>
      <c r="CK227" s="19">
        <f>1000*CJ227/3/CQ223</f>
        <v>28.776043741149149</v>
      </c>
      <c r="CL227" s="21">
        <f t="shared" si="306"/>
        <v>2.5000000000000001E-2</v>
      </c>
      <c r="CM227" s="14">
        <f>(3*CL227*$K$71*CK227^2)/1000+CH227</f>
        <v>19.107700964448547</v>
      </c>
      <c r="CN227" s="14">
        <f>(3*CL227*$L$71*CK227^2)/1000+CI227</f>
        <v>4.7914448574475701</v>
      </c>
      <c r="CO227" s="14">
        <f t="shared" si="291"/>
        <v>19.699293895181846</v>
      </c>
      <c r="CP227" s="19">
        <f>1000*CO227/3/CQ223</f>
        <v>28.788571231077494</v>
      </c>
      <c r="CQ227" s="19">
        <f t="shared" si="315"/>
        <v>226.69819337107614</v>
      </c>
      <c r="CR227" s="14">
        <f>($K$71*$L$43+$L$71*$L$44)*100*SQRT(3)*(CK227+CP227)/2*CL227/(CQ227*SQRT(3))</f>
        <v>4.3810734405858247E-2</v>
      </c>
      <c r="CS227" s="19">
        <f>CQ227*(1-CR227/100)</f>
        <v>226.59887522767545</v>
      </c>
      <c r="CT227" t="s">
        <v>42</v>
      </c>
      <c r="CU227" s="14">
        <f>$C$90</f>
        <v>19.099999999999998</v>
      </c>
      <c r="CV227" s="14">
        <f>CU227*$L$45</f>
        <v>4.786911225151246</v>
      </c>
      <c r="CW227" s="14">
        <f>CU227/$L$43</f>
        <v>19.690721649484534</v>
      </c>
      <c r="CX227" s="14">
        <f>CU227</f>
        <v>19.099999999999998</v>
      </c>
      <c r="CY227" s="14">
        <f>CV227</f>
        <v>4.786911225151246</v>
      </c>
      <c r="CZ227" s="14">
        <f t="shared" si="293"/>
        <v>19.690721649484534</v>
      </c>
      <c r="DA227" s="19">
        <f>1000*CZ227/3/DG223</f>
        <v>28.81450849654431</v>
      </c>
      <c r="DB227" s="21">
        <f t="shared" si="307"/>
        <v>2.5000000000000001E-2</v>
      </c>
      <c r="DC227" s="14">
        <f>(3*DB227*$K$71*DA227^2)/1000+CX227</f>
        <v>19.107721565869046</v>
      </c>
      <c r="DD227" s="14">
        <f>(3*DB227*$L$71*DA227^2)/1000+CY227</f>
        <v>4.7914569857031841</v>
      </c>
      <c r="DE227" s="14">
        <f t="shared" si="294"/>
        <v>19.699316827865399</v>
      </c>
      <c r="DF227" s="19">
        <f>1000*DE227/3/DG223</f>
        <v>28.827086290537512</v>
      </c>
      <c r="DG227" s="19">
        <f t="shared" si="316"/>
        <v>226.39184047065228</v>
      </c>
      <c r="DH227" s="14">
        <f>($K$71*$L$43+$L$71*$L$44)*100*SQRT(3)*(DA227+DF227)/2*DB227/(DG227*SQRT(3))</f>
        <v>4.3928685339083985E-2</v>
      </c>
      <c r="DI227" s="19">
        <f>DG227*(1-DH227/100)</f>
        <v>226.29238951141858</v>
      </c>
      <c r="DJ227" t="s">
        <v>42</v>
      </c>
      <c r="DK227" s="14">
        <f>$C$90</f>
        <v>19.099999999999998</v>
      </c>
      <c r="DL227" s="14">
        <f>DK227*$L$45</f>
        <v>4.786911225151246</v>
      </c>
      <c r="DM227" s="14">
        <f>DK227/$L$43</f>
        <v>19.690721649484534</v>
      </c>
      <c r="DN227" s="14">
        <f>DK227</f>
        <v>19.099999999999998</v>
      </c>
      <c r="DO227" s="14">
        <f>DL227</f>
        <v>4.786911225151246</v>
      </c>
      <c r="DP227" s="14">
        <f t="shared" si="296"/>
        <v>19.690721649484534</v>
      </c>
      <c r="DQ227" s="19">
        <f>1000*DP227/3/DW223</f>
        <v>28.840205248935355</v>
      </c>
      <c r="DR227" s="21">
        <f t="shared" si="308"/>
        <v>2.5000000000000001E-2</v>
      </c>
      <c r="DS227" s="14">
        <f>(3*DR227*$K$71*DQ227^2)/1000+DN227</f>
        <v>19.107735344180846</v>
      </c>
      <c r="DT227" s="14">
        <f>(3*DR227*$L$71*DQ227^2)/1000+DO227</f>
        <v>4.7914650971286799</v>
      </c>
      <c r="DU227" s="14">
        <f t="shared" si="297"/>
        <v>19.699332165336475</v>
      </c>
      <c r="DV227" s="19">
        <f>1000*DU227/3/DW223</f>
        <v>28.852816723968608</v>
      </c>
      <c r="DW227" s="19">
        <f t="shared" si="317"/>
        <v>226.18763096414818</v>
      </c>
      <c r="DX227" s="14">
        <f>($K$71*$L$43+$L$71*$L$44)*100*SQRT(3)*(DQ227+DV227)/2*DR227/(DW227*SQRT(3))</f>
        <v>4.400757364243265E-2</v>
      </c>
      <c r="DY227" s="19">
        <f>DW227*(1-DX227/100)</f>
        <v>226.08809127588157</v>
      </c>
      <c r="DZ227" t="s">
        <v>42</v>
      </c>
      <c r="EA227" s="14">
        <f>$C$90</f>
        <v>19.099999999999998</v>
      </c>
      <c r="EB227" s="14">
        <f>EA227*$L$45</f>
        <v>4.786911225151246</v>
      </c>
      <c r="EC227" s="14">
        <f>EA227/$L$43</f>
        <v>19.690721649484534</v>
      </c>
      <c r="ED227" s="14">
        <f>EA227</f>
        <v>19.099999999999998</v>
      </c>
      <c r="EE227" s="14">
        <f>EB227</f>
        <v>4.786911225151246</v>
      </c>
      <c r="EF227" s="14">
        <f t="shared" si="299"/>
        <v>19.690721649484534</v>
      </c>
      <c r="EG227" s="19">
        <f>1000*EF227/3/EM223</f>
        <v>28.853078306778812</v>
      </c>
      <c r="EH227" s="21">
        <f t="shared" si="309"/>
        <v>2.5000000000000001E-2</v>
      </c>
      <c r="EI227" s="14">
        <f>(3*EH227*$K$71*EG227^2)/1000+ED227</f>
        <v>19.107742251188323</v>
      </c>
      <c r="EJ227" s="14">
        <f>(3*EH227*$L$71*EG227^2)/1000+EE227</f>
        <v>4.7914691633508255</v>
      </c>
      <c r="EK227" s="14">
        <f t="shared" si="300"/>
        <v>19.699339853944075</v>
      </c>
      <c r="EL227" s="19">
        <f>1000*EK227/3/EM223</f>
        <v>28.865706677265244</v>
      </c>
      <c r="EM227" s="19">
        <f t="shared" si="318"/>
        <v>226.08546597757683</v>
      </c>
      <c r="EN227" s="14">
        <f>($K$71*$L$43+$L$71*$L$44)*100*SQRT(3)*(EG227+EL227)/2*EH227/(EM227*SQRT(3))</f>
        <v>4.4047120683053893E-2</v>
      </c>
      <c r="EO227" s="19">
        <f>EM227*(1-EN227/100)</f>
        <v>225.98588183953083</v>
      </c>
    </row>
    <row r="228" spans="2:145" hidden="1" outlineLevel="1">
      <c r="B228" s="16" t="s">
        <v>95</v>
      </c>
      <c r="C228" s="17">
        <f>SUM(C223:C227)</f>
        <v>95.499999999999986</v>
      </c>
      <c r="D228" s="17">
        <f>SUM(D223:D227)</f>
        <v>23.934556125756231</v>
      </c>
      <c r="E228" s="17">
        <f>SUM(E223:E227)</f>
        <v>98.453608247422665</v>
      </c>
      <c r="F228" s="17">
        <f>F223</f>
        <v>95.727604606861178</v>
      </c>
      <c r="G228" s="17">
        <f>G223</f>
        <v>24.06854916044065</v>
      </c>
      <c r="H228" s="17">
        <f t="shared" si="275"/>
        <v>98.688252172021834</v>
      </c>
      <c r="I228" s="20">
        <f>I223</f>
        <v>143.01220419731058</v>
      </c>
      <c r="J228" s="17">
        <f>SUM(J223:J227)</f>
        <v>0.125</v>
      </c>
      <c r="K228" s="17">
        <f>K223</f>
        <v>95.91781276897035</v>
      </c>
      <c r="L228" s="17">
        <f>L223</f>
        <v>24.180526546198468</v>
      </c>
      <c r="M228" s="17">
        <f>K228/$L$43</f>
        <v>98.88434306079418</v>
      </c>
      <c r="N228" s="20">
        <f>N223</f>
        <v>143.34626653326251</v>
      </c>
      <c r="O228" s="41">
        <f>O223</f>
        <v>230.02291477134816</v>
      </c>
      <c r="P228" s="17">
        <f>(1-Q228/O228)*100</f>
        <v>0.64347413595887692</v>
      </c>
      <c r="Q228" s="20">
        <f>Q227</f>
        <v>228.54277680801579</v>
      </c>
      <c r="R228" s="16" t="s">
        <v>95</v>
      </c>
      <c r="S228" s="17">
        <f>SUM(S223:S227)</f>
        <v>95.499999999999986</v>
      </c>
      <c r="T228" s="17">
        <f>SUM(T223:T227)</f>
        <v>23.934556125756231</v>
      </c>
      <c r="U228" s="20">
        <f>SUM(U223:U227)</f>
        <v>98.453608247422665</v>
      </c>
      <c r="V228" s="20">
        <f>V223</f>
        <v>95.729227190131624</v>
      </c>
      <c r="W228" s="20">
        <f>W223</f>
        <v>24.069504390914371</v>
      </c>
      <c r="X228" s="20">
        <f t="shared" si="278"/>
        <v>98.689924938280029</v>
      </c>
      <c r="Y228" s="20">
        <f>Y223</f>
        <v>143.52250944842669</v>
      </c>
      <c r="Z228" s="17">
        <f>SUM(Z223:Z227)</f>
        <v>0.125</v>
      </c>
      <c r="AA228" s="17">
        <f>AA223</f>
        <v>95.920795199812503</v>
      </c>
      <c r="AB228" s="17">
        <f>AB223</f>
        <v>24.182282332097468</v>
      </c>
      <c r="AC228" s="17">
        <f>AA228/$L$43</f>
        <v>98.887417731765467</v>
      </c>
      <c r="AD228" s="20">
        <f>AD223</f>
        <v>143.86015533786093</v>
      </c>
      <c r="AE228" s="41">
        <f>AE223</f>
        <v>229.20893574477535</v>
      </c>
      <c r="AF228" s="17">
        <f>(1-AG228/AE228)*100</f>
        <v>0.6480625080914848</v>
      </c>
      <c r="AG228" s="20">
        <f>AG227</f>
        <v>227.72351856701795</v>
      </c>
      <c r="AH228" s="16" t="s">
        <v>95</v>
      </c>
      <c r="AI228" s="17">
        <f>SUM(AI223:AI227)</f>
        <v>95.499999999999986</v>
      </c>
      <c r="AJ228" s="17">
        <f>SUM(AJ223:AJ227)</f>
        <v>23.934556125756231</v>
      </c>
      <c r="AK228" s="17">
        <f>SUM(AK223:AK227)</f>
        <v>98.453608247422665</v>
      </c>
      <c r="AL228" s="17">
        <f>AL223</f>
        <v>95.730659104998139</v>
      </c>
      <c r="AM228" s="17">
        <f>AM223</f>
        <v>24.070347373053526</v>
      </c>
      <c r="AN228" s="17">
        <f t="shared" si="281"/>
        <v>98.691401139173337</v>
      </c>
      <c r="AO228" s="20">
        <f>AO223</f>
        <v>143.97136369027641</v>
      </c>
      <c r="AP228" s="17">
        <f>SUM(AP223:AP227)</f>
        <v>0.125</v>
      </c>
      <c r="AQ228" s="17">
        <f>AQ223</f>
        <v>95.923427213132527</v>
      </c>
      <c r="AR228" s="17">
        <f>AR223</f>
        <v>24.183831823810063</v>
      </c>
      <c r="AS228" s="17">
        <f>AQ228/$L$43</f>
        <v>98.890131147559302</v>
      </c>
      <c r="AT228" s="20">
        <f>AT223</f>
        <v>144.31218266050612</v>
      </c>
      <c r="AU228" s="41">
        <f>AU223</f>
        <v>228.4977572611518</v>
      </c>
      <c r="AV228" s="17">
        <f>(1-AW228/AU228)*100</f>
        <v>0.65211171713427385</v>
      </c>
      <c r="AW228" s="20">
        <f>AW227</f>
        <v>227.00769661266281</v>
      </c>
      <c r="AX228" s="16" t="s">
        <v>95</v>
      </c>
      <c r="AY228" s="17">
        <f>SUM(AY223:AY227)</f>
        <v>95.499999999999986</v>
      </c>
      <c r="AZ228" s="17">
        <f>SUM(AZ223:AZ227)</f>
        <v>23.934556125756231</v>
      </c>
      <c r="BA228" s="17">
        <f>SUM(BA223:BA227)</f>
        <v>98.453608247422665</v>
      </c>
      <c r="BB228" s="17">
        <f>BB223</f>
        <v>95.731070203264295</v>
      </c>
      <c r="BC228" s="17">
        <f>BC223</f>
        <v>24.070589390581194</v>
      </c>
      <c r="BD228" s="17">
        <f t="shared" si="284"/>
        <v>98.691824951818859</v>
      </c>
      <c r="BE228" s="20">
        <f>BE223</f>
        <v>144.09997295261601</v>
      </c>
      <c r="BF228" s="17">
        <f>SUM(BF223:BF227)</f>
        <v>0.125</v>
      </c>
      <c r="BG228" s="17">
        <f>BG223</f>
        <v>95.924182863770284</v>
      </c>
      <c r="BH228" s="17">
        <f>BH223</f>
        <v>24.184276682653266</v>
      </c>
      <c r="BI228" s="17">
        <f>BG228/$L$43</f>
        <v>98.890910168835347</v>
      </c>
      <c r="BJ228" s="20">
        <f>BJ223</f>
        <v>144.44170474086513</v>
      </c>
      <c r="BK228" s="41">
        <f>BK223</f>
        <v>228.29480332211537</v>
      </c>
      <c r="BL228" s="17">
        <f>(1-BM228/BK228)*100</f>
        <v>0.65327423454533129</v>
      </c>
      <c r="BM228" s="20">
        <f>BM227</f>
        <v>226.80341219320604</v>
      </c>
      <c r="BN228" s="16" t="s">
        <v>95</v>
      </c>
      <c r="BO228" s="17">
        <f>SUM(BO223:BO227)</f>
        <v>95.499999999999986</v>
      </c>
      <c r="BP228" s="17">
        <f>SUM(BP223:BP227)</f>
        <v>23.934556125756231</v>
      </c>
      <c r="BQ228" s="17">
        <f>SUM(BQ223:BQ227)</f>
        <v>98.453608247422665</v>
      </c>
      <c r="BR228" s="17">
        <f>BR223</f>
        <v>95.731276284809056</v>
      </c>
      <c r="BS228" s="17">
        <f>BS223</f>
        <v>24.070710712780929</v>
      </c>
      <c r="BT228" s="17">
        <f t="shared" si="287"/>
        <v>98.692037407019654</v>
      </c>
      <c r="BU228" s="20">
        <f>BU223</f>
        <v>144.16440146446436</v>
      </c>
      <c r="BV228" s="17">
        <f>SUM(BV223:BV227)</f>
        <v>0.125</v>
      </c>
      <c r="BW228" s="17">
        <f>BW223</f>
        <v>95.924561669050405</v>
      </c>
      <c r="BX228" s="17">
        <f>BX223</f>
        <v>24.184499688987529</v>
      </c>
      <c r="BY228" s="17">
        <f>BW228/$L$43</f>
        <v>98.891300689742692</v>
      </c>
      <c r="BZ228" s="20">
        <f>BZ223</f>
        <v>144.50659115175495</v>
      </c>
      <c r="CA228" s="41">
        <f>CA223</f>
        <v>228.19326732646184</v>
      </c>
      <c r="CB228" s="17">
        <f>(1-CC228/CA228)*100</f>
        <v>0.65385699919124907</v>
      </c>
      <c r="CC228" s="20">
        <f>CC227</f>
        <v>226.70120967636456</v>
      </c>
      <c r="CD228" s="16" t="s">
        <v>95</v>
      </c>
      <c r="CE228" s="17">
        <f>SUM(CE223:CE227)</f>
        <v>95.499999999999986</v>
      </c>
      <c r="CF228" s="17">
        <f>SUM(CF223:CF227)</f>
        <v>23.934556125756231</v>
      </c>
      <c r="CG228" s="17">
        <f>SUM(CG223:CG227)</f>
        <v>98.453608247422665</v>
      </c>
      <c r="CH228" s="17">
        <f>CH223</f>
        <v>95.731482907703111</v>
      </c>
      <c r="CI228" s="17">
        <f>CI223</f>
        <v>24.070832353678238</v>
      </c>
      <c r="CJ228" s="17">
        <f t="shared" si="290"/>
        <v>98.69225042031249</v>
      </c>
      <c r="CK228" s="20">
        <f>CK223</f>
        <v>144.22897065744175</v>
      </c>
      <c r="CL228" s="17">
        <f>SUM(CL223:CL227)</f>
        <v>0.125</v>
      </c>
      <c r="CM228" s="17">
        <f>CM223</f>
        <v>95.924941470288331</v>
      </c>
      <c r="CN228" s="17">
        <f>CN223</f>
        <v>24.184723281651795</v>
      </c>
      <c r="CO228" s="17">
        <f>CM228/$L$43</f>
        <v>98.891692237410652</v>
      </c>
      <c r="CP228" s="20">
        <f>CP223</f>
        <v>144.57161965288955</v>
      </c>
      <c r="CQ228" s="41">
        <f>CQ223</f>
        <v>228.0916008539331</v>
      </c>
      <c r="CR228" s="17">
        <f>(1-CS228/CQ228)*100</f>
        <v>0.65444129493114067</v>
      </c>
      <c r="CS228" s="20">
        <f>CS227</f>
        <v>226.59887522767545</v>
      </c>
      <c r="CT228" s="16" t="s">
        <v>95</v>
      </c>
      <c r="CU228" s="17">
        <f>SUM(CU223:CU227)</f>
        <v>95.499999999999986</v>
      </c>
      <c r="CV228" s="17">
        <f>SUM(CV223:CV227)</f>
        <v>23.934556125756231</v>
      </c>
      <c r="CW228" s="17">
        <f>SUM(CW223:CW227)</f>
        <v>98.453608247422665</v>
      </c>
      <c r="CX228" s="17">
        <f>CX223</f>
        <v>95.73210338423506</v>
      </c>
      <c r="CY228" s="17">
        <f>CY223</f>
        <v>24.071197634217203</v>
      </c>
      <c r="CZ228" s="17">
        <f t="shared" si="293"/>
        <v>98.692890086840265</v>
      </c>
      <c r="DA228" s="20">
        <f>DA223</f>
        <v>144.42269666791097</v>
      </c>
      <c r="DB228" s="17">
        <f>SUM(DB223:DB227)</f>
        <v>0.125</v>
      </c>
      <c r="DC228" s="17">
        <f>DC223</f>
        <v>95.926081996644399</v>
      </c>
      <c r="DD228" s="17">
        <f>DD223</f>
        <v>24.185394720554957</v>
      </c>
      <c r="DE228" s="17">
        <f>DC228/$L$43</f>
        <v>98.892868037777731</v>
      </c>
      <c r="DF228" s="20">
        <f>DF223</f>
        <v>144.76672617953321</v>
      </c>
      <c r="DG228" s="41">
        <f>DG223</f>
        <v>227.78711925447811</v>
      </c>
      <c r="DH228" s="17">
        <f>(1-DI228/DG228)*100</f>
        <v>0.65619590253901405</v>
      </c>
      <c r="DI228" s="20">
        <f>DI227</f>
        <v>226.29238951141858</v>
      </c>
      <c r="DJ228" s="16" t="s">
        <v>95</v>
      </c>
      <c r="DK228" s="17">
        <f>SUM(DK223:DK227)</f>
        <v>95.499999999999986</v>
      </c>
      <c r="DL228" s="17">
        <f>SUM(DL223:DL227)</f>
        <v>23.934556125756231</v>
      </c>
      <c r="DM228" s="17">
        <f>SUM(DM223:DM227)</f>
        <v>98.453608247422665</v>
      </c>
      <c r="DN228" s="17">
        <f>DN223</f>
        <v>95.732518365038999</v>
      </c>
      <c r="DO228" s="17">
        <f>DO223</f>
        <v>24.071441937432425</v>
      </c>
      <c r="DP228" s="17">
        <f t="shared" si="296"/>
        <v>98.693317902102066</v>
      </c>
      <c r="DQ228" s="20">
        <f>DQ223</f>
        <v>144.55211930079574</v>
      </c>
      <c r="DR228" s="17">
        <f>SUM(DR223:DR227)</f>
        <v>0.125</v>
      </c>
      <c r="DS228" s="17">
        <f>DS223</f>
        <v>95.926844796346472</v>
      </c>
      <c r="DT228" s="17">
        <f>DT223</f>
        <v>24.185843788121499</v>
      </c>
      <c r="DU228" s="17">
        <f>DS228/$L$43</f>
        <v>98.893654429223176</v>
      </c>
      <c r="DV228" s="20">
        <f>DV223</f>
        <v>144.89707315295567</v>
      </c>
      <c r="DW228" s="41">
        <f>DW223</f>
        <v>227.58415990828664</v>
      </c>
      <c r="DX228" s="17">
        <f>(1-DY228/DW228)*100</f>
        <v>0.65736940260163745</v>
      </c>
      <c r="DY228" s="20">
        <f>DY227</f>
        <v>226.08809127588157</v>
      </c>
      <c r="DZ228" s="16" t="s">
        <v>95</v>
      </c>
      <c r="EA228" s="17">
        <f>SUM(EA223:EA227)</f>
        <v>95.499999999999986</v>
      </c>
      <c r="EB228" s="17">
        <f>SUM(EB223:EB227)</f>
        <v>23.934556125756231</v>
      </c>
      <c r="EC228" s="17">
        <f>SUM(EC223:EC227)</f>
        <v>98.453608247422665</v>
      </c>
      <c r="ED228" s="17">
        <f>ED223</f>
        <v>95.732726394198963</v>
      </c>
      <c r="EE228" s="17">
        <f>EE223</f>
        <v>24.071564406212083</v>
      </c>
      <c r="EF228" s="17">
        <f t="shared" si="299"/>
        <v>98.693532365153573</v>
      </c>
      <c r="EG228" s="20">
        <f>EG223</f>
        <v>144.61695555880908</v>
      </c>
      <c r="EH228" s="17">
        <f>SUM(EH223:EH227)</f>
        <v>0.125</v>
      </c>
      <c r="EI228" s="17">
        <f>EI223</f>
        <v>95.927227187865384</v>
      </c>
      <c r="EJ228" s="17">
        <f>EJ223</f>
        <v>24.186068905709249</v>
      </c>
      <c r="EK228" s="17">
        <f>EI228/$L$43</f>
        <v>98.89404864728391</v>
      </c>
      <c r="EL228" s="20">
        <f>EL223</f>
        <v>144.96237309401513</v>
      </c>
      <c r="EM228" s="41">
        <f>EM223</f>
        <v>227.4826212085471</v>
      </c>
      <c r="EN228" s="17">
        <f>(1-EO228/EM228)*100</f>
        <v>0.65795767653130666</v>
      </c>
      <c r="EO228" s="20">
        <f>EO227</f>
        <v>225.98588183953083</v>
      </c>
    </row>
    <row r="229" spans="2:145" hidden="1" outlineLevel="1">
      <c r="C229" s="6"/>
      <c r="D229" s="6"/>
      <c r="E229" s="6"/>
      <c r="S229" s="6"/>
      <c r="T229" s="6"/>
      <c r="U229" s="55"/>
      <c r="V229" s="37"/>
      <c r="W229" s="37"/>
      <c r="X229" s="37"/>
      <c r="AI229" s="6"/>
      <c r="AJ229" s="6"/>
      <c r="AK229" s="6"/>
      <c r="AY229" s="6"/>
      <c r="AZ229" s="6"/>
      <c r="BA229" s="6"/>
      <c r="BO229" s="6"/>
      <c r="BP229" s="6"/>
      <c r="BQ229" s="6"/>
      <c r="CE229" s="6"/>
      <c r="CF229" s="6"/>
      <c r="CG229" s="6"/>
      <c r="CU229" s="6"/>
      <c r="CV229" s="6"/>
      <c r="CW229" s="6"/>
      <c r="DK229" s="6"/>
      <c r="DL229" s="6"/>
      <c r="DM229" s="6"/>
      <c r="EA229" s="6"/>
      <c r="EB229" s="6"/>
      <c r="EC229" s="6"/>
    </row>
    <row r="230" spans="2:145" hidden="1" outlineLevel="1">
      <c r="B230" t="s">
        <v>43</v>
      </c>
      <c r="C230" s="14">
        <f>$C$90</f>
        <v>19.099999999999998</v>
      </c>
      <c r="D230" s="14">
        <f>C230*$L$45</f>
        <v>4.786911225151246</v>
      </c>
      <c r="E230" s="14">
        <f>C230/$L$43</f>
        <v>19.690721649484534</v>
      </c>
      <c r="F230" s="14">
        <f t="shared" ref="F230:G233" si="319">C230+K231</f>
        <v>95.727604606861178</v>
      </c>
      <c r="G230" s="14">
        <f t="shared" si="319"/>
        <v>24.06854916044065</v>
      </c>
      <c r="H230" s="14">
        <f t="shared" ref="H230:H235" si="320">F230/$L$43</f>
        <v>98.688252172021834</v>
      </c>
      <c r="I230" s="19">
        <f>1000*H230/3/O230</f>
        <v>143.01220419731058</v>
      </c>
      <c r="J230" s="21">
        <f>$AA$17/1000</f>
        <v>2.5000000000000001E-2</v>
      </c>
      <c r="K230" s="14">
        <f>(3*J230*$K$71*I230^2)/1000+F230</f>
        <v>95.91781276897035</v>
      </c>
      <c r="L230" s="14">
        <f>(3*J230*$L$71*I230^2)/1000+G230</f>
        <v>24.180526546198468</v>
      </c>
      <c r="M230" s="14">
        <f t="shared" ref="M230:M234" si="321">IF(I230&lt;0,-SQRT(K230^2+L230^2),SQRT(K230^2+L230^2))</f>
        <v>98.918778148714807</v>
      </c>
      <c r="N230" s="19">
        <f>1000*M230/3/O230</f>
        <v>143.34626653326251</v>
      </c>
      <c r="O230" s="40">
        <f>H$213</f>
        <v>230.02291477134816</v>
      </c>
      <c r="P230" s="14">
        <f>($K$71*$L$43+$L$71*$L$44)*100*SQRT(3)*(I230+N230)/2*J230/(O230*SQRT(3))</f>
        <v>0.21478894279346469</v>
      </c>
      <c r="Q230" s="19">
        <f>O230*(1-P230/100)</f>
        <v>229.52885098452808</v>
      </c>
      <c r="R230" t="s">
        <v>43</v>
      </c>
      <c r="S230" s="14">
        <f>$C$90</f>
        <v>19.099999999999998</v>
      </c>
      <c r="T230" s="14">
        <f>S230*$L$45</f>
        <v>4.786911225151246</v>
      </c>
      <c r="U230" s="19">
        <f>S230/$L$43</f>
        <v>19.690721649484534</v>
      </c>
      <c r="V230" s="19">
        <f t="shared" ref="V230:W233" si="322">S230+AA231</f>
        <v>95.729227190131624</v>
      </c>
      <c r="W230" s="19">
        <f t="shared" si="322"/>
        <v>24.069504390914371</v>
      </c>
      <c r="X230" s="19">
        <f t="shared" ref="X230:X235" si="323">V230/$L$43</f>
        <v>98.689924938280029</v>
      </c>
      <c r="Y230" s="19">
        <f>1000*X230/3/AE230</f>
        <v>143.52250944842669</v>
      </c>
      <c r="Z230" s="21">
        <f>$AA$17/1000</f>
        <v>2.5000000000000001E-2</v>
      </c>
      <c r="AA230" s="14">
        <f>(3*Z230*$K$71*Y230^2)/1000+V230</f>
        <v>95.920795199812503</v>
      </c>
      <c r="AB230" s="14">
        <f>(3*Z230*$L$71*Y230^2)/1000+W230</f>
        <v>24.182282332097468</v>
      </c>
      <c r="AC230" s="14">
        <f t="shared" ref="AC230:AC234" si="324">IF(Y230&lt;0,-SQRT(AA230^2+AB230^2),SQRT(AA230^2+AB230^2))</f>
        <v>98.922099303207503</v>
      </c>
      <c r="AD230" s="19">
        <f>1000*AC230/3/AE230</f>
        <v>143.86015533786093</v>
      </c>
      <c r="AE230" s="40">
        <f>X$213</f>
        <v>229.20893574477535</v>
      </c>
      <c r="AF230" s="14">
        <f>($K$71*$L$43+$L$71*$L$44)*100*SQRT(3)*(Y230+AD230)/2*Z230/(AE230*SQRT(3))</f>
        <v>0.21632265829990655</v>
      </c>
      <c r="AG230" s="19">
        <f>AE230*(1-AF230/100)</f>
        <v>228.71310488191133</v>
      </c>
      <c r="AH230" t="s">
        <v>43</v>
      </c>
      <c r="AI230" s="14">
        <f>$C$90</f>
        <v>19.099999999999998</v>
      </c>
      <c r="AJ230" s="14">
        <f>AI230*$L$45</f>
        <v>4.786911225151246</v>
      </c>
      <c r="AK230" s="14">
        <f>AI230/$L$43</f>
        <v>19.690721649484534</v>
      </c>
      <c r="AL230" s="14">
        <f t="shared" ref="AL230:AM233" si="325">AI230+AQ231</f>
        <v>95.730659104998139</v>
      </c>
      <c r="AM230" s="14">
        <f t="shared" si="325"/>
        <v>24.070347373053526</v>
      </c>
      <c r="AN230" s="14">
        <f t="shared" ref="AN230:AN235" si="326">AL230/$L$43</f>
        <v>98.691401139173337</v>
      </c>
      <c r="AO230" s="19">
        <f>1000*AN230/3/AU230</f>
        <v>143.97136369027641</v>
      </c>
      <c r="AP230" s="21">
        <f>$AA$17/1000</f>
        <v>2.5000000000000001E-2</v>
      </c>
      <c r="AQ230" s="14">
        <f>(3*AP230*$K$71*AO230^2)/1000+AL230</f>
        <v>95.923427213132527</v>
      </c>
      <c r="AR230" s="14">
        <f>(3*AP230*$L$71*AO230^2)/1000+AM230</f>
        <v>24.183831823810063</v>
      </c>
      <c r="AS230" s="14">
        <f t="shared" ref="AS230:AS234" si="327">IF(AO230&lt;0,-SQRT(AQ230^2+AR230^2),SQRT(AQ230^2+AR230^2))</f>
        <v>98.925030250161981</v>
      </c>
      <c r="AT230" s="19">
        <f>1000*AS230/3/AU230</f>
        <v>144.31218266050612</v>
      </c>
      <c r="AU230" s="40">
        <f>AN$213</f>
        <v>228.4977572611518</v>
      </c>
      <c r="AV230" s="14">
        <f>($K$71*$L$43+$L$71*$L$44)*100*SQRT(3)*(AO230+AT230)/2*AP230/(AU230*SQRT(3))</f>
        <v>0.21767617753903606</v>
      </c>
      <c r="AW230" s="19">
        <f>AU230*(1-AV230/100)</f>
        <v>228.0003720773833</v>
      </c>
      <c r="AX230" t="s">
        <v>43</v>
      </c>
      <c r="AY230" s="14">
        <f>$C$90</f>
        <v>19.099999999999998</v>
      </c>
      <c r="AZ230" s="14">
        <f>AY230*$L$45</f>
        <v>4.786911225151246</v>
      </c>
      <c r="BA230" s="14">
        <f>AY230/$L$43</f>
        <v>19.690721649484534</v>
      </c>
      <c r="BB230" s="14">
        <f t="shared" ref="BB230:BC233" si="328">AY230+BG231</f>
        <v>95.731070203264295</v>
      </c>
      <c r="BC230" s="14">
        <f t="shared" si="328"/>
        <v>24.070589390581194</v>
      </c>
      <c r="BD230" s="14">
        <f t="shared" ref="BD230:BD235" si="329">BB230/$L$43</f>
        <v>98.691824951818859</v>
      </c>
      <c r="BE230" s="19">
        <f>1000*BD230/3/BK230</f>
        <v>144.09997295261601</v>
      </c>
      <c r="BF230" s="21">
        <f>$AA$17/1000</f>
        <v>2.5000000000000001E-2</v>
      </c>
      <c r="BG230" s="14">
        <f>(3*BF230*$K$71*BE230^2)/1000+BB230</f>
        <v>95.924182863770284</v>
      </c>
      <c r="BH230" s="14">
        <f>(3*BF230*$L$71*BE230^2)/1000+BC230</f>
        <v>24.184276682653266</v>
      </c>
      <c r="BI230" s="14">
        <f t="shared" ref="BI230:BI234" si="330">IF(BE230&lt;0,-SQRT(BG230^2+BH230^2),SQRT(BG230^2+BH230^2))</f>
        <v>98.925871725980599</v>
      </c>
      <c r="BJ230" s="19">
        <f>1000*BI230/3/BK230</f>
        <v>144.44170474086513</v>
      </c>
      <c r="BK230" s="40">
        <f>BD$213</f>
        <v>228.29480332211537</v>
      </c>
      <c r="BL230" s="14">
        <f>($K$71*$L$43+$L$71*$L$44)*100*SQRT(3)*(BE230+BJ230)/2*BF230/(BK230*SQRT(3))</f>
        <v>0.21806477375254305</v>
      </c>
      <c r="BM230" s="19">
        <f>BK230*(1-BL230/100)</f>
        <v>227.79697277576219</v>
      </c>
      <c r="BN230" t="s">
        <v>43</v>
      </c>
      <c r="BO230" s="14">
        <f>$C$90</f>
        <v>19.099999999999998</v>
      </c>
      <c r="BP230" s="14">
        <f>BO230*$L$45</f>
        <v>4.786911225151246</v>
      </c>
      <c r="BQ230" s="14">
        <f>BO230/$L$43</f>
        <v>19.690721649484534</v>
      </c>
      <c r="BR230" s="14">
        <f t="shared" ref="BR230:BS233" si="331">BO230+BW231</f>
        <v>95.731276284809056</v>
      </c>
      <c r="BS230" s="14">
        <f t="shared" si="331"/>
        <v>24.070710712780929</v>
      </c>
      <c r="BT230" s="14">
        <f t="shared" ref="BT230:BT235" si="332">BR230/$L$43</f>
        <v>98.692037407019654</v>
      </c>
      <c r="BU230" s="19">
        <f>1000*BT230/3/CA230</f>
        <v>144.16440146446436</v>
      </c>
      <c r="BV230" s="21">
        <f>$AA$17/1000</f>
        <v>2.5000000000000001E-2</v>
      </c>
      <c r="BW230" s="14">
        <f>(3*BV230*$K$71*BU230^2)/1000+BR230</f>
        <v>95.924561669050405</v>
      </c>
      <c r="BX230" s="14">
        <f>(3*BV230*$L$71*BU230^2)/1000+BS230</f>
        <v>24.184499688987529</v>
      </c>
      <c r="BY230" s="14">
        <f t="shared" ref="BY230:BY234" si="333">IF(BU230&lt;0,-SQRT(BW230^2+BX230^2),SQRT(BW230^2+BX230^2))</f>
        <v>98.926293555384419</v>
      </c>
      <c r="BZ230" s="19">
        <f>1000*BY230/3/CA230</f>
        <v>144.50659115175495</v>
      </c>
      <c r="CA230" s="40">
        <f>BT$213</f>
        <v>228.19326732646184</v>
      </c>
      <c r="CB230" s="14">
        <f>($K$71*$L$43+$L$71*$L$44)*100*SQRT(3)*(BU230+BZ230)/2*BV230/(CA230*SQRT(3))</f>
        <v>0.21825957598244863</v>
      </c>
      <c r="CC230" s="19">
        <f>CA230*(1-CB230/100)</f>
        <v>227.69521366877461</v>
      </c>
      <c r="CD230" t="s">
        <v>43</v>
      </c>
      <c r="CE230" s="14">
        <f>$C$90</f>
        <v>19.099999999999998</v>
      </c>
      <c r="CF230" s="14">
        <f>CE230*$L$45</f>
        <v>4.786911225151246</v>
      </c>
      <c r="CG230" s="14">
        <f>CE230/$L$43</f>
        <v>19.690721649484534</v>
      </c>
      <c r="CH230" s="14">
        <f t="shared" ref="CH230:CI233" si="334">CE230+CM231</f>
        <v>95.731482907703111</v>
      </c>
      <c r="CI230" s="14">
        <f t="shared" si="334"/>
        <v>24.070832353678238</v>
      </c>
      <c r="CJ230" s="14">
        <f t="shared" ref="CJ230:CJ235" si="335">CH230/$L$43</f>
        <v>98.69225042031249</v>
      </c>
      <c r="CK230" s="19">
        <f>1000*CJ230/3/CQ230</f>
        <v>144.22897065744175</v>
      </c>
      <c r="CL230" s="21">
        <f>$AA$17/1000</f>
        <v>2.5000000000000001E-2</v>
      </c>
      <c r="CM230" s="14">
        <f>(3*CL230*$K$71*CK230^2)/1000+CH230</f>
        <v>95.924941470288331</v>
      </c>
      <c r="CN230" s="14">
        <f>(3*CL230*$L$71*CK230^2)/1000+CI230</f>
        <v>24.184723281651795</v>
      </c>
      <c r="CO230" s="14">
        <f t="shared" ref="CO230:CO234" si="336">IF(CK230&lt;0,-SQRT(CM230^2+CN230^2),SQRT(CM230^2+CN230^2))</f>
        <v>98.926716494020525</v>
      </c>
      <c r="CP230" s="19">
        <f>1000*CO230/3/CQ230</f>
        <v>144.57161965288955</v>
      </c>
      <c r="CQ230" s="40">
        <f>CJ$213</f>
        <v>228.0916008539331</v>
      </c>
      <c r="CR230" s="14">
        <f>($K$71*$L$43+$L$71*$L$44)*100*SQRT(3)*(CK230+CP230)/2*CL230/(CQ230*SQRT(3))</f>
        <v>0.21845489050480985</v>
      </c>
      <c r="CS230" s="19">
        <f>CQ230*(1-CR230/100)</f>
        <v>227.593323597037</v>
      </c>
      <c r="CT230" t="s">
        <v>43</v>
      </c>
      <c r="CU230" s="14">
        <f>$C$90</f>
        <v>19.099999999999998</v>
      </c>
      <c r="CV230" s="14">
        <f>CU230*$L$45</f>
        <v>4.786911225151246</v>
      </c>
      <c r="CW230" s="14">
        <f>CU230/$L$43</f>
        <v>19.690721649484534</v>
      </c>
      <c r="CX230" s="14">
        <f t="shared" ref="CX230:CY233" si="337">CU230+DC231</f>
        <v>95.73210338423506</v>
      </c>
      <c r="CY230" s="14">
        <f t="shared" si="337"/>
        <v>24.071197634217203</v>
      </c>
      <c r="CZ230" s="14">
        <f t="shared" ref="CZ230:CZ235" si="338">CX230/$L$43</f>
        <v>98.692890086840265</v>
      </c>
      <c r="DA230" s="19">
        <f>1000*CZ230/3/DG230</f>
        <v>144.42269666791097</v>
      </c>
      <c r="DB230" s="21">
        <f>$AA$17/1000</f>
        <v>2.5000000000000001E-2</v>
      </c>
      <c r="DC230" s="14">
        <f>(3*DB230*$K$71*DA230^2)/1000+CX230</f>
        <v>95.926081996644399</v>
      </c>
      <c r="DD230" s="14">
        <f>(3*DB230*$L$71*DA230^2)/1000+CY230</f>
        <v>24.185394720554957</v>
      </c>
      <c r="DE230" s="14">
        <f t="shared" ref="DE230:DE234" si="339">IF(DA230&lt;0,-SQRT(DC230^2+DD230^2),SQRT(DC230^2+DD230^2))</f>
        <v>98.927986561013128</v>
      </c>
      <c r="DF230" s="19">
        <f>1000*DE230/3/DG230</f>
        <v>144.76672617953321</v>
      </c>
      <c r="DG230" s="40">
        <f>CZ$213</f>
        <v>227.78711925447811</v>
      </c>
      <c r="DH230" s="14">
        <f>($K$71*$L$43+$L$71*$L$44)*100*SQRT(3)*(DA230+DF230)/2*DB230/(DG230*SQRT(3))</f>
        <v>0.21904141209935662</v>
      </c>
      <c r="DI230" s="19">
        <f>DG230*(1-DH230/100)</f>
        <v>227.28817113188268</v>
      </c>
      <c r="DJ230" t="s">
        <v>43</v>
      </c>
      <c r="DK230" s="14">
        <f>$C$90</f>
        <v>19.099999999999998</v>
      </c>
      <c r="DL230" s="14">
        <f>DK230*$L$45</f>
        <v>4.786911225151246</v>
      </c>
      <c r="DM230" s="14">
        <f>DK230/$L$43</f>
        <v>19.690721649484534</v>
      </c>
      <c r="DN230" s="14">
        <f t="shared" ref="DN230:DO233" si="340">DK230+DS231</f>
        <v>95.732518365038999</v>
      </c>
      <c r="DO230" s="14">
        <f t="shared" si="340"/>
        <v>24.071441937432425</v>
      </c>
      <c r="DP230" s="14">
        <f t="shared" ref="DP230:DP235" si="341">DN230/$L$43</f>
        <v>98.693317902102066</v>
      </c>
      <c r="DQ230" s="19">
        <f>1000*DP230/3/DW230</f>
        <v>144.55211930079574</v>
      </c>
      <c r="DR230" s="21">
        <f>$AA$17/1000</f>
        <v>2.5000000000000001E-2</v>
      </c>
      <c r="DS230" s="14">
        <f>(3*DR230*$K$71*DQ230^2)/1000+DN230</f>
        <v>95.926844796346472</v>
      </c>
      <c r="DT230" s="14">
        <f>(3*DR230*$L$71*DQ230^2)/1000+DO230</f>
        <v>24.185843788121499</v>
      </c>
      <c r="DU230" s="14">
        <f t="shared" ref="DU230:DU234" si="342">IF(DQ230&lt;0,-SQRT(DS230^2+DT230^2),SQRT(DS230^2+DT230^2))</f>
        <v>98.928836000054915</v>
      </c>
      <c r="DV230" s="19">
        <f>1000*DU230/3/DW230</f>
        <v>144.89707315295567</v>
      </c>
      <c r="DW230" s="40">
        <f>DP$213</f>
        <v>227.58415990828664</v>
      </c>
      <c r="DX230" s="14">
        <f>($K$71*$L$43+$L$71*$L$44)*100*SQRT(3)*(DQ230+DV230)/2*DR230/(DW230*SQRT(3))</f>
        <v>0.21943368639190022</v>
      </c>
      <c r="DY230" s="19">
        <f>DW230*(1-DX230/100)</f>
        <v>227.08476359655583</v>
      </c>
      <c r="DZ230" t="s">
        <v>43</v>
      </c>
      <c r="EA230" s="14">
        <f>$C$90</f>
        <v>19.099999999999998</v>
      </c>
      <c r="EB230" s="14">
        <f>EA230*$L$45</f>
        <v>4.786911225151246</v>
      </c>
      <c r="EC230" s="14">
        <f>EA230/$L$43</f>
        <v>19.690721649484534</v>
      </c>
      <c r="ED230" s="14">
        <f t="shared" ref="ED230:EE233" si="343">EA230+EI231</f>
        <v>95.732726394198963</v>
      </c>
      <c r="EE230" s="14">
        <f t="shared" si="343"/>
        <v>24.071564406212083</v>
      </c>
      <c r="EF230" s="14">
        <f t="shared" ref="EF230:EF235" si="344">ED230/$L$43</f>
        <v>98.693532365153573</v>
      </c>
      <c r="EG230" s="19">
        <f>1000*EF230/3/EM230</f>
        <v>144.61695555880908</v>
      </c>
      <c r="EH230" s="21">
        <f>$AA$17/1000</f>
        <v>2.5000000000000001E-2</v>
      </c>
      <c r="EI230" s="14">
        <f>(3*EH230*$K$71*EG230^2)/1000+ED230</f>
        <v>95.927227187865384</v>
      </c>
      <c r="EJ230" s="14">
        <f>(3*EH230*$L$71*EG230^2)/1000+EE230</f>
        <v>24.186068905709249</v>
      </c>
      <c r="EK230" s="14">
        <f t="shared" ref="EK230:EK234" si="345">IF(EG230&lt;0,-SQRT(EI230^2+EJ230^2),SQRT(EI230^2+EJ230^2))</f>
        <v>98.929261824113766</v>
      </c>
      <c r="EL230" s="19">
        <f>1000*EK230/3/EM230</f>
        <v>144.96237309401513</v>
      </c>
      <c r="EM230" s="40">
        <f>EF$213</f>
        <v>227.4826212085471</v>
      </c>
      <c r="EN230" s="14">
        <f>($K$71*$L$43+$L$71*$L$44)*100*SQRT(3)*(EG230+EL230)/2*EH230/(EM230*SQRT(3))</f>
        <v>0.21963033368696785</v>
      </c>
      <c r="EO230" s="19">
        <f>EM230*(1-EN230/100)</f>
        <v>226.98300036850691</v>
      </c>
    </row>
    <row r="231" spans="2:145" hidden="1" outlineLevel="1">
      <c r="B231" t="s">
        <v>44</v>
      </c>
      <c r="C231" s="14">
        <f>$C$90</f>
        <v>19.099999999999998</v>
      </c>
      <c r="D231" s="14">
        <f>C231*$L$45</f>
        <v>4.786911225151246</v>
      </c>
      <c r="E231" s="14">
        <f>C231/$L$43</f>
        <v>19.690721649484534</v>
      </c>
      <c r="F231" s="14">
        <f t="shared" si="319"/>
        <v>76.506112786708286</v>
      </c>
      <c r="G231" s="14">
        <f t="shared" si="319"/>
        <v>19.210114525038097</v>
      </c>
      <c r="H231" s="14">
        <f t="shared" si="320"/>
        <v>78.87228122341061</v>
      </c>
      <c r="I231" s="19">
        <f>1000*H231/3/O230</f>
        <v>114.29626667385547</v>
      </c>
      <c r="J231" s="21">
        <f t="shared" ref="J231:J234" si="346">$AA$17/1000</f>
        <v>2.5000000000000001E-2</v>
      </c>
      <c r="K231" s="14">
        <f>(3*J231*$K$71*I231^2)/1000+F231</f>
        <v>76.627604606861183</v>
      </c>
      <c r="L231" s="14">
        <f>(3*J231*$L$71*I231^2)/1000+G231</f>
        <v>19.281637935289403</v>
      </c>
      <c r="M231" s="14">
        <f t="shared" si="321"/>
        <v>79.016272686409621</v>
      </c>
      <c r="N231" s="19">
        <f>1000*M231/3/O230</f>
        <v>114.50492916463693</v>
      </c>
      <c r="O231" s="19">
        <f>Q230</f>
        <v>229.52885098452808</v>
      </c>
      <c r="P231" s="14">
        <f>($K$71*$L$43+$L$71*$L$44)*100*SQRT(3)*(I231+N231)/2*J231/(O231*SQRT(3))</f>
        <v>0.17198635631659503</v>
      </c>
      <c r="Q231" s="19">
        <f>O231*(1-P231/100)</f>
        <v>229.13409267702443</v>
      </c>
      <c r="R231" t="s">
        <v>44</v>
      </c>
      <c r="S231" s="14">
        <f>$C$90</f>
        <v>19.099999999999998</v>
      </c>
      <c r="T231" s="14">
        <f>S231*$L$45</f>
        <v>4.786911225151246</v>
      </c>
      <c r="U231" s="19">
        <f>S231/$L$43</f>
        <v>19.690721649484534</v>
      </c>
      <c r="V231" s="19">
        <f t="shared" si="322"/>
        <v>76.506868523989155</v>
      </c>
      <c r="W231" s="19">
        <f t="shared" si="322"/>
        <v>19.210559434888928</v>
      </c>
      <c r="X231" s="19">
        <f t="shared" si="323"/>
        <v>78.873060334009438</v>
      </c>
      <c r="Y231" s="19">
        <f>1000*X231/3/AE230</f>
        <v>114.7032947293625</v>
      </c>
      <c r="Z231" s="21">
        <f t="shared" ref="Z231:Z234" si="347">$AA$17/1000</f>
        <v>2.5000000000000001E-2</v>
      </c>
      <c r="AA231" s="14">
        <f>(3*Z231*$K$71*Y231^2)/1000+V231</f>
        <v>76.62922719013163</v>
      </c>
      <c r="AB231" s="14">
        <f>(3*Z231*$L$71*Y231^2)/1000+W231</f>
        <v>19.282593165763124</v>
      </c>
      <c r="AC231" s="14">
        <f t="shared" si="324"/>
        <v>79.018079317034434</v>
      </c>
      <c r="AD231" s="19">
        <f>1000*AC231/3/AE230</f>
        <v>114.91419253250122</v>
      </c>
      <c r="AE231" s="19">
        <f>AG230</f>
        <v>228.71310488191133</v>
      </c>
      <c r="AF231" s="14">
        <f>($K$71*$L$43+$L$71*$L$44)*100*SQRT(3)*(Y231+AD231)/2*Z231/(AE231*SQRT(3))</f>
        <v>0.17321555860596</v>
      </c>
      <c r="AG231" s="19">
        <f>AE231*(1-AF231/100)</f>
        <v>228.3169381996851</v>
      </c>
      <c r="AH231" t="s">
        <v>44</v>
      </c>
      <c r="AI231" s="14">
        <f>$C$90</f>
        <v>19.099999999999998</v>
      </c>
      <c r="AJ231" s="14">
        <f>AI231*$L$45</f>
        <v>4.786911225151246</v>
      </c>
      <c r="AK231" s="14">
        <f>AI231/$L$43</f>
        <v>19.690721649484534</v>
      </c>
      <c r="AL231" s="14">
        <f t="shared" si="325"/>
        <v>76.507535446571737</v>
      </c>
      <c r="AM231" s="14">
        <f t="shared" si="325"/>
        <v>19.210952058667381</v>
      </c>
      <c r="AN231" s="14">
        <f t="shared" si="326"/>
        <v>78.873747883063643</v>
      </c>
      <c r="AO231" s="19">
        <f>1000*AN231/3/AU230</f>
        <v>115.06130129892733</v>
      </c>
      <c r="AP231" s="21">
        <f t="shared" ref="AP231:AP234" si="348">$AA$17/1000</f>
        <v>2.5000000000000001E-2</v>
      </c>
      <c r="AQ231" s="14">
        <f>(3*AP231*$K$71*AO231^2)/1000+AL231</f>
        <v>76.630659104998145</v>
      </c>
      <c r="AR231" s="14">
        <f>(3*AP231*$L$71*AO231^2)/1000+AM231</f>
        <v>19.283436147902279</v>
      </c>
      <c r="AS231" s="14">
        <f t="shared" si="327"/>
        <v>79.019673654961778</v>
      </c>
      <c r="AT231" s="19">
        <f>1000*AS231/3/AU230</f>
        <v>115.2741783290964</v>
      </c>
      <c r="AU231" s="19">
        <f>AW230</f>
        <v>228.0003720773833</v>
      </c>
      <c r="AV231" s="14">
        <f>($K$71*$L$43+$L$71*$L$44)*100*SQRT(3)*(AO231+AT231)/2*AP231/(AU231*SQRT(3))</f>
        <v>0.17430035516939152</v>
      </c>
      <c r="AW231" s="19">
        <f>AU231*(1-AV231/100)</f>
        <v>227.60296661906489</v>
      </c>
      <c r="AX231" t="s">
        <v>44</v>
      </c>
      <c r="AY231" s="14">
        <f>$C$90</f>
        <v>19.099999999999998</v>
      </c>
      <c r="AZ231" s="14">
        <f>AY231*$L$45</f>
        <v>4.786911225151246</v>
      </c>
      <c r="BA231" s="14">
        <f>AY231/$L$43</f>
        <v>19.690721649484534</v>
      </c>
      <c r="BB231" s="14">
        <f t="shared" si="328"/>
        <v>76.507726916455994</v>
      </c>
      <c r="BC231" s="14">
        <f t="shared" si="328"/>
        <v>19.211064778841187</v>
      </c>
      <c r="BD231" s="14">
        <f t="shared" si="329"/>
        <v>78.873945274696908</v>
      </c>
      <c r="BE231" s="19">
        <f>1000*BD231/3/BK230</f>
        <v>115.1638789362611</v>
      </c>
      <c r="BF231" s="21">
        <f t="shared" ref="BF231:BF234" si="349">$AA$17/1000</f>
        <v>2.5000000000000001E-2</v>
      </c>
      <c r="BG231" s="14">
        <f>(3*BF231*$K$71*BE231^2)/1000+BB231</f>
        <v>76.631070203264301</v>
      </c>
      <c r="BH231" s="14">
        <f>(3*BF231*$L$71*BE231^2)/1000+BC231</f>
        <v>19.283678165429947</v>
      </c>
      <c r="BI231" s="14">
        <f t="shared" si="330"/>
        <v>79.020131384891414</v>
      </c>
      <c r="BJ231" s="19">
        <f>1000*BI231/3/BK230</f>
        <v>115.37732533402871</v>
      </c>
      <c r="BK231" s="19">
        <f>BM230</f>
        <v>227.79697277576219</v>
      </c>
      <c r="BL231" s="14">
        <f>($K$71*$L$43+$L$71*$L$44)*100*SQRT(3)*(BE231+BJ231)/2*BF231/(BK231*SQRT(3))</f>
        <v>0.17461180323613132</v>
      </c>
      <c r="BM231" s="19">
        <f>BK231*(1-BL231/100)</f>
        <v>227.39921237388108</v>
      </c>
      <c r="BN231" t="s">
        <v>44</v>
      </c>
      <c r="BO231" s="14">
        <f>$C$90</f>
        <v>19.099999999999998</v>
      </c>
      <c r="BP231" s="14">
        <f>BO231*$L$45</f>
        <v>4.786911225151246</v>
      </c>
      <c r="BQ231" s="14">
        <f>BO231/$L$43</f>
        <v>19.690721649484534</v>
      </c>
      <c r="BR231" s="14">
        <f t="shared" si="331"/>
        <v>76.507822899118693</v>
      </c>
      <c r="BS231" s="14">
        <f t="shared" si="331"/>
        <v>19.211121284763578</v>
      </c>
      <c r="BT231" s="14">
        <f t="shared" si="332"/>
        <v>78.87404422589556</v>
      </c>
      <c r="BU231" s="19">
        <f>1000*BT231/3/CA230</f>
        <v>115.21526635439744</v>
      </c>
      <c r="BV231" s="21">
        <f t="shared" ref="BV231:BV234" si="350">$AA$17/1000</f>
        <v>2.5000000000000001E-2</v>
      </c>
      <c r="BW231" s="14">
        <f>(3*BV231*$K$71*BU231^2)/1000+BR231</f>
        <v>76.631276284809061</v>
      </c>
      <c r="BX231" s="14">
        <f>(3*BV231*$L$71*BU231^2)/1000+BS231</f>
        <v>19.283799487629683</v>
      </c>
      <c r="BY231" s="14">
        <f t="shared" si="333"/>
        <v>79.020360842746385</v>
      </c>
      <c r="BZ231" s="19">
        <f>1000*BY231/3/CA230</f>
        <v>115.4289983640591</v>
      </c>
      <c r="CA231" s="19">
        <f>CC230</f>
        <v>227.69521366877461</v>
      </c>
      <c r="CB231" s="14">
        <f>($K$71*$L$43+$L$71*$L$44)*100*SQRT(3)*(BU231+BZ231)/2*BV231/(CA231*SQRT(3))</f>
        <v>0.17476793169506033</v>
      </c>
      <c r="CC231" s="19">
        <f>CA231*(1-CB231/100)</f>
        <v>227.29727545327705</v>
      </c>
      <c r="CD231" t="s">
        <v>44</v>
      </c>
      <c r="CE231" s="14">
        <f>$C$90</f>
        <v>19.099999999999998</v>
      </c>
      <c r="CF231" s="14">
        <f>CE231*$L$45</f>
        <v>4.786911225151246</v>
      </c>
      <c r="CG231" s="14">
        <f>CE231/$L$43</f>
        <v>19.690721649484534</v>
      </c>
      <c r="CH231" s="14">
        <f t="shared" si="334"/>
        <v>76.507919133746825</v>
      </c>
      <c r="CI231" s="14">
        <f t="shared" si="334"/>
        <v>19.211177939020459</v>
      </c>
      <c r="CJ231" s="14">
        <f t="shared" si="335"/>
        <v>78.874143436852393</v>
      </c>
      <c r="CK231" s="19">
        <f>1000*CJ231/3/CQ230</f>
        <v>115.26676583963354</v>
      </c>
      <c r="CL231" s="21">
        <f t="shared" ref="CL231:CL234" si="351">$AA$17/1000</f>
        <v>2.5000000000000001E-2</v>
      </c>
      <c r="CM231" s="14">
        <f>(3*CL231*$K$71*CK231^2)/1000+CH231</f>
        <v>76.631482907703116</v>
      </c>
      <c r="CN231" s="14">
        <f>(3*CL231*$L$71*CK231^2)/1000+CI231</f>
        <v>19.283921128526991</v>
      </c>
      <c r="CO231" s="14">
        <f t="shared" si="336"/>
        <v>79.020590903414814</v>
      </c>
      <c r="CP231" s="19">
        <f>1000*CO231/3/CQ230</f>
        <v>115.48078433923948</v>
      </c>
      <c r="CQ231" s="19">
        <f>CS230</f>
        <v>227.593323597037</v>
      </c>
      <c r="CR231" s="14">
        <f>($K$71*$L$43+$L$71*$L$44)*100*SQRT(3)*(CK231+CP231)/2*CL231/(CQ231*SQRT(3))</f>
        <v>0.17492447100076081</v>
      </c>
      <c r="CS231" s="19">
        <f>CQ231*(1-CR231/100)</f>
        <v>227.19520717970184</v>
      </c>
      <c r="CT231" t="s">
        <v>44</v>
      </c>
      <c r="CU231" s="14">
        <f>$C$90</f>
        <v>19.099999999999998</v>
      </c>
      <c r="CV231" s="14">
        <f>CU231*$L$45</f>
        <v>4.786911225151246</v>
      </c>
      <c r="CW231" s="14">
        <f>CU231/$L$43</f>
        <v>19.690721649484534</v>
      </c>
      <c r="CX231" s="14">
        <f t="shared" si="337"/>
        <v>76.508208119723321</v>
      </c>
      <c r="CY231" s="14">
        <f t="shared" si="337"/>
        <v>19.211348067861461</v>
      </c>
      <c r="CZ231" s="14">
        <f t="shared" si="338"/>
        <v>78.874441360539507</v>
      </c>
      <c r="DA231" s="19">
        <f>1000*CZ231/3/DG230</f>
        <v>115.4212781634109</v>
      </c>
      <c r="DB231" s="21">
        <f t="shared" ref="DB231:DB234" si="352">$AA$17/1000</f>
        <v>2.5000000000000001E-2</v>
      </c>
      <c r="DC231" s="14">
        <f>(3*DB231*$K$71*DA231^2)/1000+CX231</f>
        <v>76.632103384235066</v>
      </c>
      <c r="DD231" s="14">
        <f>(3*DB231*$L$71*DA231^2)/1000+CY231</f>
        <v>19.284286409065956</v>
      </c>
      <c r="DE231" s="14">
        <f t="shared" si="339"/>
        <v>79.021281762566829</v>
      </c>
      <c r="DF231" s="19">
        <f>1000*DE231/3/DG230</f>
        <v>115.63615774411753</v>
      </c>
      <c r="DG231" s="19">
        <f>DI230</f>
        <v>227.28817113188268</v>
      </c>
      <c r="DH231" s="14">
        <f>($K$71*$L$43+$L$71*$L$44)*100*SQRT(3)*(DA231+DF231)/2*DB231/(DG231*SQRT(3))</f>
        <v>0.1753945537494381</v>
      </c>
      <c r="DI231" s="19">
        <f>DG231*(1-DH231/100)</f>
        <v>226.88952005840065</v>
      </c>
      <c r="DJ231" t="s">
        <v>44</v>
      </c>
      <c r="DK231" s="14">
        <f>$C$90</f>
        <v>19.099999999999998</v>
      </c>
      <c r="DL231" s="14">
        <f>DK231*$L$45</f>
        <v>4.786911225151246</v>
      </c>
      <c r="DM231" s="14">
        <f>DK231/$L$43</f>
        <v>19.690721649484534</v>
      </c>
      <c r="DN231" s="14">
        <f t="shared" si="340"/>
        <v>76.508401395536211</v>
      </c>
      <c r="DO231" s="14">
        <f t="shared" si="340"/>
        <v>19.211461851202916</v>
      </c>
      <c r="DP231" s="14">
        <f t="shared" si="341"/>
        <v>78.874640613954853</v>
      </c>
      <c r="DQ231" s="19">
        <f>1000*DP231/3/DW230</f>
        <v>115.52450259241866</v>
      </c>
      <c r="DR231" s="21">
        <f t="shared" ref="DR231:DR234" si="353">$AA$17/1000</f>
        <v>2.5000000000000001E-2</v>
      </c>
      <c r="DS231" s="14">
        <f>(3*DR231*$K$71*DQ231^2)/1000+DN231</f>
        <v>76.632518365039004</v>
      </c>
      <c r="DT231" s="14">
        <f>(3*DR231*$L$71*DQ231^2)/1000+DO231</f>
        <v>19.284530712281178</v>
      </c>
      <c r="DU231" s="14">
        <f t="shared" si="342"/>
        <v>79.02174381624944</v>
      </c>
      <c r="DV231" s="19">
        <f>1000*DU231/3/DW230</f>
        <v>115.73995871548374</v>
      </c>
      <c r="DW231" s="19">
        <f>DY230</f>
        <v>227.08476359655583</v>
      </c>
      <c r="DX231" s="14">
        <f>($K$71*$L$43+$L$71*$L$44)*100*SQRT(3)*(DQ231+DV231)/2*DR231/(DW231*SQRT(3))</f>
        <v>0.17570895332932659</v>
      </c>
      <c r="DY231" s="19">
        <f>DW231*(1-DX231/100)</f>
        <v>226.68575533526996</v>
      </c>
      <c r="DZ231" t="s">
        <v>44</v>
      </c>
      <c r="EA231" s="14">
        <f>$C$90</f>
        <v>19.099999999999998</v>
      </c>
      <c r="EB231" s="14">
        <f>EA231*$L$45</f>
        <v>4.786911225151246</v>
      </c>
      <c r="EC231" s="14">
        <f>EA231/$L$43</f>
        <v>19.690721649484534</v>
      </c>
      <c r="ED231" s="14">
        <f t="shared" si="343"/>
        <v>76.50849828411117</v>
      </c>
      <c r="EE231" s="14">
        <f t="shared" si="343"/>
        <v>19.211518890444633</v>
      </c>
      <c r="EF231" s="14">
        <f t="shared" si="344"/>
        <v>78.874740499083686</v>
      </c>
      <c r="EG231" s="19">
        <f>1000*EF231/3/EM230</f>
        <v>115.576214247409</v>
      </c>
      <c r="EH231" s="21">
        <f t="shared" ref="EH231:EH234" si="354">$AA$17/1000</f>
        <v>2.5000000000000001E-2</v>
      </c>
      <c r="EI231" s="14">
        <f>(3*EH231*$K$71*EG231^2)/1000+ED231</f>
        <v>76.632726394198968</v>
      </c>
      <c r="EJ231" s="14">
        <f>(3*EH231*$L$71*EG231^2)/1000+EE231</f>
        <v>19.284653181060836</v>
      </c>
      <c r="EK231" s="14">
        <f t="shared" si="345"/>
        <v>79.021975443049755</v>
      </c>
      <c r="EL231" s="19">
        <f>1000*EK231/3/EM230</f>
        <v>115.79195958388623</v>
      </c>
      <c r="EM231" s="19">
        <f>EO230</f>
        <v>226.98300036850691</v>
      </c>
      <c r="EN231" s="14">
        <f>($K$71*$L$43+$L$71*$L$44)*100*SQRT(3)*(EG231+EL231)/2*EH231/(EM231*SQRT(3))</f>
        <v>0.1758665623863247</v>
      </c>
      <c r="EO231" s="19">
        <f>EM231*(1-EN231/100)</f>
        <v>226.58381316855747</v>
      </c>
    </row>
    <row r="232" spans="2:145" hidden="1" outlineLevel="1">
      <c r="B232" t="s">
        <v>45</v>
      </c>
      <c r="C232" s="14">
        <f>$C$90</f>
        <v>19.099999999999998</v>
      </c>
      <c r="D232" s="14">
        <f>C232*$L$45</f>
        <v>4.786911225151246</v>
      </c>
      <c r="E232" s="14">
        <f>C232/$L$43</f>
        <v>19.690721649484534</v>
      </c>
      <c r="F232" s="14">
        <f t="shared" si="319"/>
        <v>57.337872958956495</v>
      </c>
      <c r="G232" s="14">
        <f t="shared" si="319"/>
        <v>14.383029852903938</v>
      </c>
      <c r="H232" s="14">
        <f t="shared" si="320"/>
        <v>59.111209236037624</v>
      </c>
      <c r="I232" s="19">
        <f>1000*H232/3/O230</f>
        <v>85.659884936241383</v>
      </c>
      <c r="J232" s="21">
        <f t="shared" si="346"/>
        <v>2.5000000000000001E-2</v>
      </c>
      <c r="K232" s="14">
        <f>(3*J232*$K$71*I232^2)/1000+F232</f>
        <v>57.406112786708292</v>
      </c>
      <c r="L232" s="14">
        <f>(3*J232*$L$71*I232^2)/1000+G232</f>
        <v>14.423203299886852</v>
      </c>
      <c r="M232" s="14">
        <f t="shared" si="321"/>
        <v>59.190291253803949</v>
      </c>
      <c r="N232" s="19">
        <f>1000*M232/3/O230</f>
        <v>85.774485138638511</v>
      </c>
      <c r="O232" s="19">
        <f t="shared" ref="O232:O234" si="355">Q231</f>
        <v>229.13409267702443</v>
      </c>
      <c r="P232" s="14">
        <f>($K$71*$L$43+$L$71*$L$44)*100*SQRT(3)*(I232+N232)/2*J232/(O232*SQRT(3))</f>
        <v>0.1290866029330347</v>
      </c>
      <c r="Q232" s="19">
        <f>O232*(1-P232/100)</f>
        <v>228.83831126062623</v>
      </c>
      <c r="R232" t="s">
        <v>45</v>
      </c>
      <c r="S232" s="14">
        <f>$C$90</f>
        <v>19.099999999999998</v>
      </c>
      <c r="T232" s="14">
        <f>S232*$L$45</f>
        <v>4.786911225151246</v>
      </c>
      <c r="U232" s="19">
        <f>S232/$L$43</f>
        <v>19.690721649484534</v>
      </c>
      <c r="V232" s="19">
        <f t="shared" si="322"/>
        <v>57.338142515603948</v>
      </c>
      <c r="W232" s="19">
        <f t="shared" si="322"/>
        <v>14.383188543510904</v>
      </c>
      <c r="X232" s="19">
        <f t="shared" si="323"/>
        <v>59.111487129488609</v>
      </c>
      <c r="Y232" s="19">
        <f>1000*X232/3/AE230</f>
        <v>85.964489033285886</v>
      </c>
      <c r="Z232" s="21">
        <f t="shared" si="347"/>
        <v>2.5000000000000001E-2</v>
      </c>
      <c r="AA232" s="14">
        <f>(3*Z232*$K$71*Y232^2)/1000+V232</f>
        <v>57.406868523989161</v>
      </c>
      <c r="AB232" s="14">
        <f>(3*Z232*$L$71*Y232^2)/1000+W232</f>
        <v>14.423648209737681</v>
      </c>
      <c r="AC232" s="14">
        <f t="shared" si="324"/>
        <v>59.191132624818444</v>
      </c>
      <c r="AD232" s="19">
        <f>1000*AC232/3/AE230</f>
        <v>86.08031566263179</v>
      </c>
      <c r="AE232" s="19">
        <f t="shared" ref="AE232:AE234" si="356">AG231</f>
        <v>228.3169381996851</v>
      </c>
      <c r="AF232" s="14">
        <f>($K$71*$L$43+$L$71*$L$44)*100*SQRT(3)*(Y232+AD232)/2*Z232/(AE232*SQRT(3))</f>
        <v>0.13000989846770444</v>
      </c>
      <c r="AG232" s="19">
        <f>AE232*(1-AF232/100)</f>
        <v>228.02010358014709</v>
      </c>
      <c r="AH232" t="s">
        <v>45</v>
      </c>
      <c r="AI232" s="14">
        <f>$C$90</f>
        <v>19.099999999999998</v>
      </c>
      <c r="AJ232" s="14">
        <f>AI232*$L$45</f>
        <v>4.786911225151246</v>
      </c>
      <c r="AK232" s="14">
        <f>AI232/$L$43</f>
        <v>19.690721649484534</v>
      </c>
      <c r="AL232" s="14">
        <f t="shared" si="325"/>
        <v>57.338380391735697</v>
      </c>
      <c r="AM232" s="14">
        <f t="shared" si="325"/>
        <v>14.383328583491689</v>
      </c>
      <c r="AN232" s="14">
        <f t="shared" si="326"/>
        <v>59.11173236261412</v>
      </c>
      <c r="AO232" s="19">
        <f>1000*AN232/3/AU230</f>
        <v>86.232403432381574</v>
      </c>
      <c r="AP232" s="21">
        <f t="shared" si="348"/>
        <v>2.5000000000000001E-2</v>
      </c>
      <c r="AQ232" s="14">
        <f>(3*AP232*$K$71*AO232^2)/1000+AL232</f>
        <v>57.407535446571742</v>
      </c>
      <c r="AR232" s="14">
        <f>(3*AP232*$L$71*AO232^2)/1000+AM232</f>
        <v>14.424040833516134</v>
      </c>
      <c r="AS232" s="14">
        <f t="shared" si="327"/>
        <v>59.191875118265443</v>
      </c>
      <c r="AT232" s="19">
        <f>1000*AS232/3/AU230</f>
        <v>86.349315966683804</v>
      </c>
      <c r="AU232" s="19">
        <f t="shared" ref="AU232:AU234" si="357">AW231</f>
        <v>227.60296661906489</v>
      </c>
      <c r="AV232" s="14">
        <f>($K$71*$L$43+$L$71*$L$44)*100*SQRT(3)*(AO232+AT232)/2*AP232/(AU232*SQRT(3))</f>
        <v>0.13082473429193564</v>
      </c>
      <c r="AW232" s="19">
        <f>AU232*(1-AV232/100)</f>
        <v>227.30520564274494</v>
      </c>
      <c r="AX232" t="s">
        <v>45</v>
      </c>
      <c r="AY232" s="14">
        <f>$C$90</f>
        <v>19.099999999999998</v>
      </c>
      <c r="AZ232" s="14">
        <f>AY232*$L$45</f>
        <v>4.786911225151246</v>
      </c>
      <c r="BA232" s="14">
        <f>AY232/$L$43</f>
        <v>19.690721649484534</v>
      </c>
      <c r="BB232" s="14">
        <f t="shared" si="328"/>
        <v>57.338448684336626</v>
      </c>
      <c r="BC232" s="14">
        <f t="shared" si="328"/>
        <v>14.383368788006759</v>
      </c>
      <c r="BD232" s="14">
        <f t="shared" si="329"/>
        <v>59.111802767357347</v>
      </c>
      <c r="BE232" s="19">
        <f>1000*BD232/3/BK230</f>
        <v>86.309166783723384</v>
      </c>
      <c r="BF232" s="21">
        <f t="shared" si="349"/>
        <v>2.5000000000000001E-2</v>
      </c>
      <c r="BG232" s="14">
        <f>(3*BF232*$K$71*BE232^2)/1000+BB232</f>
        <v>57.407726916455999</v>
      </c>
      <c r="BH232" s="14">
        <f>(3*BF232*$L$71*BE232^2)/1000+BC232</f>
        <v>14.424153553689941</v>
      </c>
      <c r="BI232" s="14">
        <f t="shared" si="330"/>
        <v>59.192088284286889</v>
      </c>
      <c r="BJ232" s="19">
        <f>1000*BI232/3/BK230</f>
        <v>86.426391698995573</v>
      </c>
      <c r="BK232" s="19">
        <f t="shared" ref="BK232:BK234" si="358">BM231</f>
        <v>227.39921237388108</v>
      </c>
      <c r="BL232" s="14">
        <f>($K$71*$L$43+$L$71*$L$44)*100*SQRT(3)*(BE232+BJ232)/2*BF232/(BK232*SQRT(3))</f>
        <v>0.13105867733345458</v>
      </c>
      <c r="BM232" s="19">
        <f>BK232*(1-BL232/100)</f>
        <v>227.10118597387719</v>
      </c>
      <c r="BN232" t="s">
        <v>45</v>
      </c>
      <c r="BO232" s="14">
        <f>$C$90</f>
        <v>19.099999999999998</v>
      </c>
      <c r="BP232" s="14">
        <f>BO232*$L$45</f>
        <v>4.786911225151246</v>
      </c>
      <c r="BQ232" s="14">
        <f>BO232/$L$43</f>
        <v>19.690721649484534</v>
      </c>
      <c r="BR232" s="14">
        <f t="shared" si="331"/>
        <v>57.338482918933124</v>
      </c>
      <c r="BS232" s="14">
        <f t="shared" si="331"/>
        <v>14.383388942245016</v>
      </c>
      <c r="BT232" s="14">
        <f t="shared" si="332"/>
        <v>59.111838060755801</v>
      </c>
      <c r="BU232" s="19">
        <f>1000*BT232/3/CA230</f>
        <v>86.347622132351219</v>
      </c>
      <c r="BV232" s="21">
        <f t="shared" si="350"/>
        <v>2.5000000000000001E-2</v>
      </c>
      <c r="BW232" s="14">
        <f>(3*BV232*$K$71*BU232^2)/1000+BR232</f>
        <v>57.407822899118699</v>
      </c>
      <c r="BX232" s="14">
        <f>(3*BV232*$L$71*BU232^2)/1000+BS232</f>
        <v>14.424210059612331</v>
      </c>
      <c r="BY232" s="14">
        <f t="shared" si="333"/>
        <v>59.192195143113238</v>
      </c>
      <c r="BZ232" s="19">
        <f>1000*BY232/3/CA230</f>
        <v>86.465003746773803</v>
      </c>
      <c r="CA232" s="19">
        <f t="shared" ref="CA232:CA234" si="359">CC231</f>
        <v>227.29727545327705</v>
      </c>
      <c r="CB232" s="14">
        <f>($K$71*$L$43+$L$71*$L$44)*100*SQRT(3)*(BU232+BZ232)/2*BV232/(CA232*SQRT(3))</f>
        <v>0.13117595287919959</v>
      </c>
      <c r="CC232" s="19">
        <f>CA232*(1-CB232/100)</f>
        <v>226.99911608633275</v>
      </c>
      <c r="CD232" t="s">
        <v>45</v>
      </c>
      <c r="CE232" s="14">
        <f>$C$90</f>
        <v>19.099999999999998</v>
      </c>
      <c r="CF232" s="14">
        <f>CE232*$L$45</f>
        <v>4.786911225151246</v>
      </c>
      <c r="CG232" s="14">
        <f>CE232/$L$43</f>
        <v>19.690721649484534</v>
      </c>
      <c r="CH232" s="14">
        <f t="shared" si="334"/>
        <v>57.338517243359234</v>
      </c>
      <c r="CI232" s="14">
        <f t="shared" si="334"/>
        <v>14.383409149366841</v>
      </c>
      <c r="CJ232" s="14">
        <f t="shared" si="335"/>
        <v>59.111873446762097</v>
      </c>
      <c r="CK232" s="19">
        <f>1000*CJ232/3/CQ230</f>
        <v>86.386161269504711</v>
      </c>
      <c r="CL232" s="21">
        <f t="shared" si="351"/>
        <v>2.5000000000000001E-2</v>
      </c>
      <c r="CM232" s="14">
        <f>(3*CL232*$K$71*CK232^2)/1000+CH232</f>
        <v>57.40791913374683</v>
      </c>
      <c r="CN232" s="14">
        <f>(3*CL232*$L$71*CK232^2)/1000+CI232</f>
        <v>14.424266713869214</v>
      </c>
      <c r="CO232" s="14">
        <f t="shared" si="336"/>
        <v>59.192302282472937</v>
      </c>
      <c r="CP232" s="19">
        <f>1000*CO232/3/CQ230</f>
        <v>86.50370006445921</v>
      </c>
      <c r="CQ232" s="19">
        <f t="shared" ref="CQ232:CQ234" si="360">CS231</f>
        <v>227.19520717970184</v>
      </c>
      <c r="CR232" s="14">
        <f>($K$71*$L$43+$L$71*$L$44)*100*SQRT(3)*(CK232+CP232)/2*CL232/(CQ232*SQRT(3))</f>
        <v>0.13129353719400921</v>
      </c>
      <c r="CS232" s="19">
        <f>CQ232*(1-CR232/100)</f>
        <v>226.89691455586035</v>
      </c>
      <c r="CT232" t="s">
        <v>45</v>
      </c>
      <c r="CU232" s="14">
        <f>$C$90</f>
        <v>19.099999999999998</v>
      </c>
      <c r="CV232" s="14">
        <f>CU232*$L$45</f>
        <v>4.786911225151246</v>
      </c>
      <c r="CW232" s="14">
        <f>CU232/$L$43</f>
        <v>19.690721649484534</v>
      </c>
      <c r="CX232" s="14">
        <f t="shared" si="337"/>
        <v>57.338620317011276</v>
      </c>
      <c r="CY232" s="14">
        <f t="shared" si="337"/>
        <v>14.38346982982328</v>
      </c>
      <c r="CZ232" s="14">
        <f t="shared" si="338"/>
        <v>59.111979708259049</v>
      </c>
      <c r="DA232" s="19">
        <f>1000*CZ232/3/DG230</f>
        <v>86.501788602337683</v>
      </c>
      <c r="DB232" s="21">
        <f t="shared" si="352"/>
        <v>2.5000000000000001E-2</v>
      </c>
      <c r="DC232" s="14">
        <f>(3*DB232*$K$71*DA232^2)/1000+CX232</f>
        <v>57.408208119723326</v>
      </c>
      <c r="DD232" s="14">
        <f>(3*DB232*$L$71*DA232^2)/1000+CY232</f>
        <v>14.424436842710215</v>
      </c>
      <c r="DE232" s="14">
        <f t="shared" si="339"/>
        <v>59.192624014709835</v>
      </c>
      <c r="DF232" s="19">
        <f>1000*DE232/3/DG230</f>
        <v>86.619799820757649</v>
      </c>
      <c r="DG232" s="19">
        <f t="shared" ref="DG232:DG234" si="361">DI231</f>
        <v>226.88952005840065</v>
      </c>
      <c r="DH232" s="14">
        <f>($K$71*$L$43+$L$71*$L$44)*100*SQRT(3)*(DA232+DF232)/2*DB232/(DG232*SQRT(3))</f>
        <v>0.1316466402736676</v>
      </c>
      <c r="DI232" s="19">
        <f>DG232*(1-DH232/100)</f>
        <v>226.59082762811073</v>
      </c>
      <c r="DJ232" t="s">
        <v>45</v>
      </c>
      <c r="DK232" s="14">
        <f>$C$90</f>
        <v>19.099999999999998</v>
      </c>
      <c r="DL232" s="14">
        <f>DK232*$L$45</f>
        <v>4.786911225151246</v>
      </c>
      <c r="DM232" s="14">
        <f>DK232/$L$43</f>
        <v>19.690721649484534</v>
      </c>
      <c r="DN232" s="14">
        <f t="shared" si="340"/>
        <v>57.338689253178117</v>
      </c>
      <c r="DO232" s="14">
        <f t="shared" si="340"/>
        <v>14.383510413211827</v>
      </c>
      <c r="DP232" s="14">
        <f t="shared" si="341"/>
        <v>59.112050776472287</v>
      </c>
      <c r="DQ232" s="19">
        <f>1000*DP232/3/DW230</f>
        <v>86.579034909245081</v>
      </c>
      <c r="DR232" s="21">
        <f t="shared" si="353"/>
        <v>2.5000000000000001E-2</v>
      </c>
      <c r="DS232" s="14">
        <f>(3*DR232*$K$71*DQ232^2)/1000+DN232</f>
        <v>57.40840139553621</v>
      </c>
      <c r="DT232" s="14">
        <f>(3*DR232*$L$71*DQ232^2)/1000+DO232</f>
        <v>14.424550626051671</v>
      </c>
      <c r="DU232" s="14">
        <f t="shared" si="342"/>
        <v>59.192839191531704</v>
      </c>
      <c r="DV232" s="19">
        <f>1000*DU232/3/DW230</f>
        <v>86.697362440024563</v>
      </c>
      <c r="DW232" s="19">
        <f t="shared" ref="DW232:DW234" si="362">DY231</f>
        <v>226.68575533526996</v>
      </c>
      <c r="DX232" s="14">
        <f>($K$71*$L$43+$L$71*$L$44)*100*SQRT(3)*(DQ232+DV232)/2*DR232/(DW232*SQRT(3))</f>
        <v>0.13188280261953456</v>
      </c>
      <c r="DY232" s="19">
        <f>DW232*(1-DX232/100)</f>
        <v>226.38679580799456</v>
      </c>
      <c r="DZ232" t="s">
        <v>45</v>
      </c>
      <c r="EA232" s="14">
        <f>$C$90</f>
        <v>19.099999999999998</v>
      </c>
      <c r="EB232" s="14">
        <f>EA232*$L$45</f>
        <v>4.786911225151246</v>
      </c>
      <c r="EC232" s="14">
        <f>EA232/$L$43</f>
        <v>19.690721649484534</v>
      </c>
      <c r="ED232" s="14">
        <f t="shared" si="343"/>
        <v>57.338723810607164</v>
      </c>
      <c r="EE232" s="14">
        <f t="shared" si="343"/>
        <v>14.383530757504733</v>
      </c>
      <c r="EF232" s="14">
        <f t="shared" si="344"/>
        <v>59.112086402687801</v>
      </c>
      <c r="EG232" s="19">
        <f>1000*EF232/3/EM230</f>
        <v>86.617732362210035</v>
      </c>
      <c r="EH232" s="21">
        <f t="shared" si="354"/>
        <v>2.5000000000000001E-2</v>
      </c>
      <c r="EI232" s="14">
        <f>(3*EH232*$K$71*EG232^2)/1000+ED232</f>
        <v>57.408498284111175</v>
      </c>
      <c r="EJ232" s="14">
        <f>(3*EH232*$L$71*EG232^2)/1000+EE232</f>
        <v>14.424607665293387</v>
      </c>
      <c r="EK232" s="14">
        <f t="shared" si="345"/>
        <v>59.192947059041053</v>
      </c>
      <c r="EL232" s="19">
        <f>1000*EK232/3/EM230</f>
        <v>86.736218565571647</v>
      </c>
      <c r="EM232" s="19">
        <f t="shared" ref="EM232:EM234" si="363">EO231</f>
        <v>226.58381316855747</v>
      </c>
      <c r="EN232" s="14">
        <f>($K$71*$L$43+$L$71*$L$44)*100*SQRT(3)*(EG232+EL232)/2*EH232/(EM232*SQRT(3))</f>
        <v>0.13200119146174688</v>
      </c>
      <c r="EO232" s="19">
        <f>EM232*(1-EN232/100)</f>
        <v>226.28471983551552</v>
      </c>
    </row>
    <row r="233" spans="2:145" hidden="1" outlineLevel="1">
      <c r="B233" t="s">
        <v>46</v>
      </c>
      <c r="C233" s="14">
        <f>$C$90</f>
        <v>19.099999999999998</v>
      </c>
      <c r="D233" s="14">
        <f>C233*$L$45</f>
        <v>4.786911225151246</v>
      </c>
      <c r="E233" s="14">
        <f>C233/$L$43</f>
        <v>19.690721649484534</v>
      </c>
      <c r="F233" s="14">
        <f t="shared" si="319"/>
        <v>38.207572189959102</v>
      </c>
      <c r="G233" s="14">
        <f t="shared" si="319"/>
        <v>9.5782802718106748</v>
      </c>
      <c r="H233" s="14">
        <f t="shared" si="320"/>
        <v>39.389249680370206</v>
      </c>
      <c r="I233" s="19">
        <f>1000*H233/3/O230</f>
        <v>57.080182235357832</v>
      </c>
      <c r="J233" s="21">
        <f t="shared" si="346"/>
        <v>2.5000000000000001E-2</v>
      </c>
      <c r="K233" s="14">
        <f>(3*J233*$K$71*I233^2)/1000+F233</f>
        <v>38.237872958956501</v>
      </c>
      <c r="L233" s="14">
        <f>(3*J233*$L$71*I233^2)/1000+G233</f>
        <v>9.5961186277526931</v>
      </c>
      <c r="M233" s="14">
        <f t="shared" si="321"/>
        <v>39.423602335950974</v>
      </c>
      <c r="N233" s="19">
        <f>1000*M233/3/O230</f>
        <v>57.129963733018492</v>
      </c>
      <c r="O233" s="19">
        <f t="shared" si="355"/>
        <v>228.83831126062623</v>
      </c>
      <c r="P233" s="14">
        <f>($K$71*$L$43+$L$71*$L$44)*100*SQRT(3)*(I233+N233)/2*J233/(O233*SQRT(3))</f>
        <v>8.6109078320715668E-2</v>
      </c>
      <c r="Q233" s="19">
        <f>O233*(1-P233/100)</f>
        <v>228.64126069995501</v>
      </c>
      <c r="R233" t="s">
        <v>46</v>
      </c>
      <c r="S233" s="14">
        <f>$C$90</f>
        <v>19.099999999999998</v>
      </c>
      <c r="T233" s="14">
        <f>S233*$L$45</f>
        <v>4.786911225151246</v>
      </c>
      <c r="U233" s="19">
        <f>S233/$L$43</f>
        <v>19.690721649484534</v>
      </c>
      <c r="V233" s="19">
        <f t="shared" si="322"/>
        <v>38.207626066986634</v>
      </c>
      <c r="W233" s="19">
        <f t="shared" si="322"/>
        <v>9.578311989738177</v>
      </c>
      <c r="X233" s="19">
        <f t="shared" si="323"/>
        <v>39.389305223697562</v>
      </c>
      <c r="Y233" s="19">
        <f>1000*X233/3/AE230</f>
        <v>57.282969205525276</v>
      </c>
      <c r="Z233" s="21">
        <f t="shared" si="347"/>
        <v>2.5000000000000001E-2</v>
      </c>
      <c r="AA233" s="14">
        <f>(3*Z233*$K$71*Y233^2)/1000+V233</f>
        <v>38.238142515603947</v>
      </c>
      <c r="AB233" s="14">
        <f>(3*Z233*$L$71*Y233^2)/1000+W233</f>
        <v>9.5962773183596575</v>
      </c>
      <c r="AC233" s="14">
        <f t="shared" si="324"/>
        <v>39.423902412299341</v>
      </c>
      <c r="AD233" s="19">
        <f>1000*AC233/3/AE230</f>
        <v>57.33328310870327</v>
      </c>
      <c r="AE233" s="19">
        <f t="shared" si="356"/>
        <v>228.02010358014709</v>
      </c>
      <c r="AF233" s="14">
        <f>($K$71*$L$43+$L$71*$L$44)*100*SQRT(3)*(Y233+AD233)/2*Z233/(AE233*SQRT(3))</f>
        <v>8.672534848549289E-2</v>
      </c>
      <c r="AG233" s="19">
        <f>AE233*(1-AF233/100)</f>
        <v>227.82235235070021</v>
      </c>
      <c r="AH233" t="s">
        <v>46</v>
      </c>
      <c r="AI233" s="14">
        <f>$C$90</f>
        <v>19.099999999999998</v>
      </c>
      <c r="AJ233" s="14">
        <f>AI233*$L$45</f>
        <v>4.786911225151246</v>
      </c>
      <c r="AK233" s="14">
        <f>AI233/$L$43</f>
        <v>19.690721649484534</v>
      </c>
      <c r="AL233" s="14">
        <f t="shared" si="325"/>
        <v>38.207673611740582</v>
      </c>
      <c r="AM233" s="14">
        <f t="shared" si="325"/>
        <v>9.5783399797949329</v>
      </c>
      <c r="AN233" s="14">
        <f t="shared" si="326"/>
        <v>39.389354238907821</v>
      </c>
      <c r="AO233" s="19">
        <f>1000*AN233/3/AU230</f>
        <v>57.461328739854878</v>
      </c>
      <c r="AP233" s="21">
        <f t="shared" si="348"/>
        <v>2.5000000000000001E-2</v>
      </c>
      <c r="AQ233" s="14">
        <f>(3*AP233*$K$71*AO233^2)/1000+AL233</f>
        <v>38.238380391735696</v>
      </c>
      <c r="AR233" s="14">
        <f>(3*AP233*$L$71*AO233^2)/1000+AM233</f>
        <v>9.5964173583404424</v>
      </c>
      <c r="AS233" s="14">
        <f t="shared" si="327"/>
        <v>39.424167221369871</v>
      </c>
      <c r="AT233" s="19">
        <f>1000*AS233/3/AU230</f>
        <v>57.512114041323237</v>
      </c>
      <c r="AU233" s="19">
        <f t="shared" si="357"/>
        <v>227.30520564274494</v>
      </c>
      <c r="AV233" s="14">
        <f>($K$71*$L$43+$L$71*$L$44)*100*SQRT(3)*(AO233+AT233)/2*AP233/(AU233*SQRT(3))</f>
        <v>8.7269229699328613E-2</v>
      </c>
      <c r="AW233" s="19">
        <f>AU233*(1-AV233/100)</f>
        <v>227.10683814071405</v>
      </c>
      <c r="AX233" t="s">
        <v>46</v>
      </c>
      <c r="AY233" s="14">
        <f>$C$90</f>
        <v>19.099999999999998</v>
      </c>
      <c r="AZ233" s="14">
        <f>AY233*$L$45</f>
        <v>4.786911225151246</v>
      </c>
      <c r="BA233" s="14">
        <f>AY233/$L$43</f>
        <v>19.690721649484534</v>
      </c>
      <c r="BB233" s="14">
        <f t="shared" si="328"/>
        <v>38.207687261477375</v>
      </c>
      <c r="BC233" s="14">
        <f t="shared" si="328"/>
        <v>9.5783480155270802</v>
      </c>
      <c r="BD233" s="14">
        <f t="shared" si="329"/>
        <v>39.389368310801416</v>
      </c>
      <c r="BE233" s="19">
        <f>1000*BD233/3/BK230</f>
        <v>57.512432371963222</v>
      </c>
      <c r="BF233" s="21">
        <f t="shared" si="349"/>
        <v>2.5000000000000001E-2</v>
      </c>
      <c r="BG233" s="14">
        <f>(3*BF233*$K$71*BE233^2)/1000+BB233</f>
        <v>38.238448684336632</v>
      </c>
      <c r="BH233" s="14">
        <f>(3*BF233*$L$71*BE233^2)/1000+BC233</f>
        <v>9.5964575628555142</v>
      </c>
      <c r="BI233" s="14">
        <f t="shared" si="330"/>
        <v>39.424243246260708</v>
      </c>
      <c r="BJ233" s="19">
        <f>1000*BI233/3/BK230</f>
        <v>57.56335327912916</v>
      </c>
      <c r="BK233" s="19">
        <f t="shared" si="358"/>
        <v>227.10118597387719</v>
      </c>
      <c r="BL233" s="14">
        <f>($K$71*$L$43+$L$71*$L$44)*100*SQRT(3)*(BE233+BJ233)/2*BF233/(BK233*SQRT(3))</f>
        <v>8.7425381216906753E-2</v>
      </c>
      <c r="BM233" s="19">
        <f>BK233*(1-BL233/100)</f>
        <v>226.90264189629141</v>
      </c>
      <c r="BN233" t="s">
        <v>46</v>
      </c>
      <c r="BO233" s="14">
        <f>$C$90</f>
        <v>19.099999999999998</v>
      </c>
      <c r="BP233" s="14">
        <f>BO233*$L$45</f>
        <v>4.786911225151246</v>
      </c>
      <c r="BQ233" s="14">
        <f>BO233/$L$43</f>
        <v>19.690721649484534</v>
      </c>
      <c r="BR233" s="14">
        <f t="shared" si="331"/>
        <v>38.207694103987748</v>
      </c>
      <c r="BS233" s="14">
        <f t="shared" si="331"/>
        <v>9.5783520437791552</v>
      </c>
      <c r="BT233" s="14">
        <f t="shared" si="332"/>
        <v>39.389375364935823</v>
      </c>
      <c r="BU233" s="19">
        <f>1000*BT233/3/CA230</f>
        <v>57.538033186263867</v>
      </c>
      <c r="BV233" s="21">
        <f t="shared" si="350"/>
        <v>2.5000000000000001E-2</v>
      </c>
      <c r="BW233" s="14">
        <f>(3*BV233*$K$71*BU233^2)/1000+BR233</f>
        <v>38.238482918933123</v>
      </c>
      <c r="BX233" s="14">
        <f>(3*BV233*$L$71*BU233^2)/1000+BS233</f>
        <v>9.5964777170937712</v>
      </c>
      <c r="BY233" s="14">
        <f t="shared" si="333"/>
        <v>39.424281357004055</v>
      </c>
      <c r="BZ233" s="19">
        <f>1000*BY233/3/CA230</f>
        <v>57.589022116944115</v>
      </c>
      <c r="CA233" s="19">
        <f t="shared" si="359"/>
        <v>226.99911608633275</v>
      </c>
      <c r="CB233" s="14">
        <f>($K$71*$L$43+$L$71*$L$44)*100*SQRT(3)*(BU233+BZ233)/2*BV233/(CA233*SQRT(3))</f>
        <v>8.7503660034077876E-2</v>
      </c>
      <c r="CC233" s="19">
        <f>CA233*(1-CB233/100)</f>
        <v>226.8004835515122</v>
      </c>
      <c r="CD233" t="s">
        <v>46</v>
      </c>
      <c r="CE233" s="14">
        <f>$C$90</f>
        <v>19.099999999999998</v>
      </c>
      <c r="CF233" s="14">
        <f>CE233*$L$45</f>
        <v>4.786911225151246</v>
      </c>
      <c r="CG233" s="14">
        <f>CE233/$L$43</f>
        <v>19.690721649484534</v>
      </c>
      <c r="CH233" s="14">
        <f t="shared" si="334"/>
        <v>38.207700964448549</v>
      </c>
      <c r="CI233" s="14">
        <f t="shared" si="334"/>
        <v>9.5783560825988161</v>
      </c>
      <c r="CJ233" s="14">
        <f t="shared" si="335"/>
        <v>39.389382437575826</v>
      </c>
      <c r="CK233" s="19">
        <f>1000*CJ233/3/CQ230</f>
        <v>57.563689748781051</v>
      </c>
      <c r="CL233" s="21">
        <f t="shared" si="351"/>
        <v>2.5000000000000001E-2</v>
      </c>
      <c r="CM233" s="14">
        <f>(3*CL233*$K$71*CK233^2)/1000+CH233</f>
        <v>38.23851724335924</v>
      </c>
      <c r="CN233" s="14">
        <f>(3*CL233*$L$71*CK233^2)/1000+CI233</f>
        <v>9.5964979242155959</v>
      </c>
      <c r="CO233" s="14">
        <f t="shared" si="336"/>
        <v>39.424319567751027</v>
      </c>
      <c r="CP233" s="19">
        <f>1000*CO233/3/CQ230</f>
        <v>57.614746911845373</v>
      </c>
      <c r="CQ233" s="19">
        <f t="shared" si="360"/>
        <v>226.89691455586035</v>
      </c>
      <c r="CR233" s="14">
        <f>($K$71*$L$43+$L$71*$L$44)*100*SQRT(3)*(CK233+CP233)/2*CL233/(CQ233*SQRT(3))</f>
        <v>8.7582145034088676E-2</v>
      </c>
      <c r="CS233" s="19">
        <f>CQ233*(1-CR233/100)</f>
        <v>226.69819337107614</v>
      </c>
      <c r="CT233" t="s">
        <v>46</v>
      </c>
      <c r="CU233" s="14">
        <f>$C$90</f>
        <v>19.099999999999998</v>
      </c>
      <c r="CV233" s="14">
        <f>CU233*$L$45</f>
        <v>4.786911225151246</v>
      </c>
      <c r="CW233" s="14">
        <f>CU233/$L$43</f>
        <v>19.690721649484534</v>
      </c>
      <c r="CX233" s="14">
        <f t="shared" si="337"/>
        <v>38.207721565869043</v>
      </c>
      <c r="CY233" s="14">
        <f t="shared" si="337"/>
        <v>9.5783682108544301</v>
      </c>
      <c r="CZ233" s="14">
        <f t="shared" si="338"/>
        <v>39.389403676153655</v>
      </c>
      <c r="DA233" s="19">
        <f>1000*CZ233/3/DG230</f>
        <v>57.640665847818482</v>
      </c>
      <c r="DB233" s="21">
        <f t="shared" si="352"/>
        <v>2.5000000000000001E-2</v>
      </c>
      <c r="DC233" s="14">
        <f>(3*DB233*$K$71*DA233^2)/1000+CX233</f>
        <v>38.238620317011275</v>
      </c>
      <c r="DD233" s="14">
        <f>(3*DB233*$L$71*DA233^2)/1000+CY233</f>
        <v>9.596558604672035</v>
      </c>
      <c r="DE233" s="14">
        <f t="shared" si="339"/>
        <v>39.424434311749515</v>
      </c>
      <c r="DF233" s="19">
        <f>1000*DE233/3/DG230</f>
        <v>57.691928090258571</v>
      </c>
      <c r="DG233" s="19">
        <f t="shared" si="361"/>
        <v>226.59082762811073</v>
      </c>
      <c r="DH233" s="14">
        <f>($K$71*$L$43+$L$71*$L$44)*100*SQRT(3)*(DA233+DF233)/2*DB233/(DG233*SQRT(3))</f>
        <v>8.78178342616108E-2</v>
      </c>
      <c r="DI233" s="19">
        <f>DG233*(1-DH233/100)</f>
        <v>226.39184047065228</v>
      </c>
      <c r="DJ233" t="s">
        <v>46</v>
      </c>
      <c r="DK233" s="14">
        <f>$C$90</f>
        <v>19.099999999999998</v>
      </c>
      <c r="DL233" s="14">
        <f>DK233*$L$45</f>
        <v>4.786911225151246</v>
      </c>
      <c r="DM233" s="14">
        <f>DK233/$L$43</f>
        <v>19.690721649484534</v>
      </c>
      <c r="DN233" s="14">
        <f t="shared" si="340"/>
        <v>38.207735344180847</v>
      </c>
      <c r="DO233" s="14">
        <f t="shared" si="340"/>
        <v>9.5783763222799259</v>
      </c>
      <c r="DP233" s="14">
        <f t="shared" si="341"/>
        <v>39.389417880598813</v>
      </c>
      <c r="DQ233" s="19">
        <f>1000*DP233/3/DW230</f>
        <v>57.692090545716098</v>
      </c>
      <c r="DR233" s="21">
        <f t="shared" si="353"/>
        <v>2.5000000000000001E-2</v>
      </c>
      <c r="DS233" s="14">
        <f>(3*DR233*$K$71*DQ233^2)/1000+DN233</f>
        <v>38.238689253178123</v>
      </c>
      <c r="DT233" s="14">
        <f>(3*DR233*$L$71*DQ233^2)/1000+DO233</f>
        <v>9.5965991880605799</v>
      </c>
      <c r="DU233" s="14">
        <f t="shared" si="342"/>
        <v>39.424511053117769</v>
      </c>
      <c r="DV233" s="19">
        <f>1000*DU233/3/DW230</f>
        <v>57.743490099084397</v>
      </c>
      <c r="DW233" s="19">
        <f t="shared" si="362"/>
        <v>226.38679580799456</v>
      </c>
      <c r="DX233" s="14">
        <f>($K$71*$L$43+$L$71*$L$44)*100*SQRT(3)*(DQ233+DV233)/2*DR233/(DW233*SQRT(3))</f>
        <v>8.7975468328687079E-2</v>
      </c>
      <c r="DY233" s="19">
        <f>DW233*(1-DX233/100)</f>
        <v>226.18763096414818</v>
      </c>
      <c r="DZ233" t="s">
        <v>46</v>
      </c>
      <c r="EA233" s="14">
        <f>$C$90</f>
        <v>19.099999999999998</v>
      </c>
      <c r="EB233" s="14">
        <f>EA233*$L$45</f>
        <v>4.786911225151246</v>
      </c>
      <c r="EC233" s="14">
        <f>EA233/$L$43</f>
        <v>19.690721649484534</v>
      </c>
      <c r="ED233" s="14">
        <f t="shared" si="343"/>
        <v>38.207742251188321</v>
      </c>
      <c r="EE233" s="14">
        <f t="shared" si="343"/>
        <v>9.5783803885020724</v>
      </c>
      <c r="EF233" s="14">
        <f t="shared" si="344"/>
        <v>39.389425001225078</v>
      </c>
      <c r="EG233" s="19">
        <f>1000*EF233/3/EM230</f>
        <v>57.717852308835504</v>
      </c>
      <c r="EH233" s="21">
        <f t="shared" si="354"/>
        <v>2.5000000000000001E-2</v>
      </c>
      <c r="EI233" s="14">
        <f>(3*EH233*$K$71*EG233^2)/1000+ED233</f>
        <v>38.238723810607169</v>
      </c>
      <c r="EJ233" s="14">
        <f>(3*EH233*$L$71*EG233^2)/1000+EE233</f>
        <v>9.596619532353488</v>
      </c>
      <c r="EK233" s="14">
        <f t="shared" si="345"/>
        <v>39.424549523268418</v>
      </c>
      <c r="EL233" s="19">
        <f>1000*EK233/3/EM230</f>
        <v>57.769320741686528</v>
      </c>
      <c r="EM233" s="19">
        <f t="shared" si="363"/>
        <v>226.28471983551552</v>
      </c>
      <c r="EN233" s="14">
        <f>($K$71*$L$43+$L$71*$L$44)*100*SQRT(3)*(EG233+EL233)/2*EH233/(EM233*SQRT(3))</f>
        <v>8.8054490857146159E-2</v>
      </c>
      <c r="EO233" s="19">
        <f>EM233*(1-EN233/100)</f>
        <v>226.08546597757683</v>
      </c>
    </row>
    <row r="234" spans="2:145" hidden="1" outlineLevel="1">
      <c r="B234" t="s">
        <v>47</v>
      </c>
      <c r="C234" s="14">
        <f>$C$90</f>
        <v>19.099999999999998</v>
      </c>
      <c r="D234" s="14">
        <f>C234*$L$45</f>
        <v>4.786911225151246</v>
      </c>
      <c r="E234" s="14">
        <f>C234/$L$43</f>
        <v>19.690721649484534</v>
      </c>
      <c r="F234" s="14">
        <f>C234</f>
        <v>19.099999999999998</v>
      </c>
      <c r="G234" s="14">
        <f>D234</f>
        <v>4.786911225151246</v>
      </c>
      <c r="H234" s="14">
        <f t="shared" si="320"/>
        <v>19.690721649484534</v>
      </c>
      <c r="I234" s="19">
        <f>1000*H234/3/O230</f>
        <v>28.534434883089638</v>
      </c>
      <c r="J234" s="21">
        <f t="shared" si="346"/>
        <v>2.5000000000000001E-2</v>
      </c>
      <c r="K234" s="14">
        <f>(3*J234*$K$71*I234^2)/1000+F234</f>
        <v>19.107572189959104</v>
      </c>
      <c r="L234" s="14">
        <f>(3*J234*$L$71*I234^2)/1000+G234</f>
        <v>4.7913690466594288</v>
      </c>
      <c r="M234" s="14">
        <f t="shared" si="321"/>
        <v>19.699150548584186</v>
      </c>
      <c r="N234" s="19">
        <f>1000*M234/3/O230</f>
        <v>28.546649461954573</v>
      </c>
      <c r="O234" s="19">
        <f t="shared" si="355"/>
        <v>228.64126069995501</v>
      </c>
      <c r="P234" s="14">
        <f>($K$71*$L$43+$L$71*$L$44)*100*SQRT(3)*(I234+N234)/2*J234/(O234*SQRT(3))</f>
        <v>4.3073543085671781E-2</v>
      </c>
      <c r="Q234" s="19">
        <f>O234*(1-P234/100)</f>
        <v>228.54277680801579</v>
      </c>
      <c r="R234" t="s">
        <v>47</v>
      </c>
      <c r="S234" s="14">
        <f>$C$90</f>
        <v>19.099999999999998</v>
      </c>
      <c r="T234" s="14">
        <f>S234*$L$45</f>
        <v>4.786911225151246</v>
      </c>
      <c r="U234" s="19">
        <f>S234/$L$43</f>
        <v>19.690721649484534</v>
      </c>
      <c r="V234" s="19">
        <f>S234</f>
        <v>19.099999999999998</v>
      </c>
      <c r="W234" s="19">
        <f>T234</f>
        <v>4.786911225151246</v>
      </c>
      <c r="X234" s="19">
        <f t="shared" si="323"/>
        <v>19.690721649484534</v>
      </c>
      <c r="Y234" s="19">
        <f>1000*X234/3/AE230</f>
        <v>28.635767893752909</v>
      </c>
      <c r="Z234" s="21">
        <f t="shared" si="347"/>
        <v>2.5000000000000001E-2</v>
      </c>
      <c r="AA234" s="14">
        <f>(3*Z234*$K$71*Y234^2)/1000+V234</f>
        <v>19.10762606698664</v>
      </c>
      <c r="AB234" s="14">
        <f>(3*Z234*$L$71*Y234^2)/1000+W234</f>
        <v>4.791400764586931</v>
      </c>
      <c r="AC234" s="14">
        <f t="shared" si="324"/>
        <v>19.69921052231971</v>
      </c>
      <c r="AD234" s="19">
        <f>1000*AC234/3/AE230</f>
        <v>28.648113068120555</v>
      </c>
      <c r="AE234" s="19">
        <f t="shared" si="356"/>
        <v>227.82235235070021</v>
      </c>
      <c r="AF234" s="14">
        <f>($K$71*$L$43+$L$71*$L$44)*100*SQRT(3)*(Y234+AD234)/2*Z234/(AE234*SQRT(3))</f>
        <v>4.3381952061552473E-2</v>
      </c>
      <c r="AG234" s="19">
        <f>AE234*(1-AF234/100)</f>
        <v>227.72351856701795</v>
      </c>
      <c r="AH234" t="s">
        <v>47</v>
      </c>
      <c r="AI234" s="14">
        <f>$C$90</f>
        <v>19.099999999999998</v>
      </c>
      <c r="AJ234" s="14">
        <f>AI234*$L$45</f>
        <v>4.786911225151246</v>
      </c>
      <c r="AK234" s="14">
        <f>AI234/$L$43</f>
        <v>19.690721649484534</v>
      </c>
      <c r="AL234" s="14">
        <f>AI234</f>
        <v>19.099999999999998</v>
      </c>
      <c r="AM234" s="14">
        <f>AJ234</f>
        <v>4.786911225151246</v>
      </c>
      <c r="AN234" s="14">
        <f t="shared" si="326"/>
        <v>19.690721649484534</v>
      </c>
      <c r="AO234" s="19">
        <f>1000*AN234/3/AU230</f>
        <v>28.72489411640025</v>
      </c>
      <c r="AP234" s="21">
        <f t="shared" si="348"/>
        <v>2.5000000000000001E-2</v>
      </c>
      <c r="AQ234" s="14">
        <f>(3*AP234*$K$71*AO234^2)/1000+AL234</f>
        <v>19.107673611740584</v>
      </c>
      <c r="AR234" s="14">
        <f>(3*AP234*$L$71*AO234^2)/1000+AM234</f>
        <v>4.7914287546436869</v>
      </c>
      <c r="AS234" s="14">
        <f t="shared" si="327"/>
        <v>19.699263447236643</v>
      </c>
      <c r="AT234" s="19">
        <f>1000*AS234/3/AU230</f>
        <v>28.737354921055388</v>
      </c>
      <c r="AU234" s="19">
        <f t="shared" si="357"/>
        <v>227.10683814071405</v>
      </c>
      <c r="AV234" s="14">
        <f>($K$71*$L$43+$L$71*$L$44)*100*SQRT(3)*(AO234+AT234)/2*AP234/(AU234*SQRT(3))</f>
        <v>4.3654136028176117E-2</v>
      </c>
      <c r="AW234" s="19">
        <f>AU234*(1-AV234/100)</f>
        <v>227.00769661266281</v>
      </c>
      <c r="AX234" t="s">
        <v>47</v>
      </c>
      <c r="AY234" s="14">
        <f>$C$90</f>
        <v>19.099999999999998</v>
      </c>
      <c r="AZ234" s="14">
        <f>AY234*$L$45</f>
        <v>4.786911225151246</v>
      </c>
      <c r="BA234" s="14">
        <f>AY234/$L$43</f>
        <v>19.690721649484534</v>
      </c>
      <c r="BB234" s="14">
        <f>AY234</f>
        <v>19.099999999999998</v>
      </c>
      <c r="BC234" s="14">
        <f>AZ234</f>
        <v>4.786911225151246</v>
      </c>
      <c r="BD234" s="14">
        <f t="shared" si="329"/>
        <v>19.690721649484534</v>
      </c>
      <c r="BE234" s="19">
        <f>1000*BD234/3/BK230</f>
        <v>28.750430529513878</v>
      </c>
      <c r="BF234" s="21">
        <f t="shared" si="349"/>
        <v>2.5000000000000001E-2</v>
      </c>
      <c r="BG234" s="14">
        <f>(3*BF234*$K$71*BE234^2)/1000+BB234</f>
        <v>19.107687261477381</v>
      </c>
      <c r="BH234" s="14">
        <f>(3*BF234*$L$71*BE234^2)/1000+BC234</f>
        <v>4.7914367903758333</v>
      </c>
      <c r="BI234" s="14">
        <f t="shared" si="330"/>
        <v>19.699278641579546</v>
      </c>
      <c r="BJ234" s="19">
        <f>1000*BI234/3/BK230</f>
        <v>28.762924597082783</v>
      </c>
      <c r="BK234" s="19">
        <f t="shared" si="358"/>
        <v>226.90264189629141</v>
      </c>
      <c r="BL234" s="14">
        <f>($K$71*$L$43+$L$71*$L$44)*100*SQRT(3)*(BE234+BJ234)/2*BF234/(BK234*SQRT(3))</f>
        <v>4.3732281940870012E-2</v>
      </c>
      <c r="BM234" s="19">
        <f>BK234*(1-BL234/100)</f>
        <v>226.80341219320604</v>
      </c>
      <c r="BN234" t="s">
        <v>47</v>
      </c>
      <c r="BO234" s="14">
        <f>$C$90</f>
        <v>19.099999999999998</v>
      </c>
      <c r="BP234" s="14">
        <f>BO234*$L$45</f>
        <v>4.786911225151246</v>
      </c>
      <c r="BQ234" s="14">
        <f>BO234/$L$43</f>
        <v>19.690721649484534</v>
      </c>
      <c r="BR234" s="14">
        <f>BO234</f>
        <v>19.099999999999998</v>
      </c>
      <c r="BS234" s="14">
        <f>BP234</f>
        <v>4.786911225151246</v>
      </c>
      <c r="BT234" s="14">
        <f t="shared" si="332"/>
        <v>19.690721649484534</v>
      </c>
      <c r="BU234" s="19">
        <f>1000*BT234/3/CA230</f>
        <v>28.76322321013712</v>
      </c>
      <c r="BV234" s="21">
        <f t="shared" si="350"/>
        <v>2.5000000000000001E-2</v>
      </c>
      <c r="BW234" s="14">
        <f>(3*BV234*$K$71*BU234^2)/1000+BR234</f>
        <v>19.107694103987754</v>
      </c>
      <c r="BX234" s="14">
        <f>(3*BV234*$L$71*BU234^2)/1000+BS234</f>
        <v>4.7914408186279092</v>
      </c>
      <c r="BY234" s="14">
        <f t="shared" si="333"/>
        <v>19.699286258389719</v>
      </c>
      <c r="BZ234" s="19">
        <f>1000*BY234/3/CA230</f>
        <v>28.775733963274181</v>
      </c>
      <c r="CA234" s="19">
        <f t="shared" si="359"/>
        <v>226.8004835515122</v>
      </c>
      <c r="CB234" s="14">
        <f>($K$71*$L$43+$L$71*$L$44)*100*SQRT(3)*(BU234+BZ234)/2*BV234/(CA234*SQRT(3))</f>
        <v>4.3771456565297587E-2</v>
      </c>
      <c r="CC234" s="19">
        <f>CA234*(1-CB234/100)</f>
        <v>226.70120967636456</v>
      </c>
      <c r="CD234" t="s">
        <v>47</v>
      </c>
      <c r="CE234" s="14">
        <f>$C$90</f>
        <v>19.099999999999998</v>
      </c>
      <c r="CF234" s="14">
        <f>CE234*$L$45</f>
        <v>4.786911225151246</v>
      </c>
      <c r="CG234" s="14">
        <f>CE234/$L$43</f>
        <v>19.690721649484534</v>
      </c>
      <c r="CH234" s="14">
        <f>CE234</f>
        <v>19.099999999999998</v>
      </c>
      <c r="CI234" s="14">
        <f>CF234</f>
        <v>4.786911225151246</v>
      </c>
      <c r="CJ234" s="14">
        <f t="shared" si="335"/>
        <v>19.690721649484534</v>
      </c>
      <c r="CK234" s="19">
        <f>1000*CJ234/3/CQ230</f>
        <v>28.776043741149149</v>
      </c>
      <c r="CL234" s="21">
        <f t="shared" si="351"/>
        <v>2.5000000000000001E-2</v>
      </c>
      <c r="CM234" s="14">
        <f>(3*CL234*$K$71*CK234^2)/1000+CH234</f>
        <v>19.107700964448547</v>
      </c>
      <c r="CN234" s="14">
        <f>(3*CL234*$L$71*CK234^2)/1000+CI234</f>
        <v>4.7914448574475701</v>
      </c>
      <c r="CO234" s="14">
        <f t="shared" si="336"/>
        <v>19.699293895181846</v>
      </c>
      <c r="CP234" s="19">
        <f>1000*CO234/3/CQ230</f>
        <v>28.788571231077494</v>
      </c>
      <c r="CQ234" s="19">
        <f t="shared" si="360"/>
        <v>226.69819337107614</v>
      </c>
      <c r="CR234" s="14">
        <f>($K$71*$L$43+$L$71*$L$44)*100*SQRT(3)*(CK234+CP234)/2*CL234/(CQ234*SQRT(3))</f>
        <v>4.3810734405858247E-2</v>
      </c>
      <c r="CS234" s="19">
        <f>CQ234*(1-CR234/100)</f>
        <v>226.59887522767545</v>
      </c>
      <c r="CT234" t="s">
        <v>47</v>
      </c>
      <c r="CU234" s="14">
        <f>$C$90</f>
        <v>19.099999999999998</v>
      </c>
      <c r="CV234" s="14">
        <f>CU234*$L$45</f>
        <v>4.786911225151246</v>
      </c>
      <c r="CW234" s="14">
        <f>CU234/$L$43</f>
        <v>19.690721649484534</v>
      </c>
      <c r="CX234" s="14">
        <f>CU234</f>
        <v>19.099999999999998</v>
      </c>
      <c r="CY234" s="14">
        <f>CV234</f>
        <v>4.786911225151246</v>
      </c>
      <c r="CZ234" s="14">
        <f t="shared" si="338"/>
        <v>19.690721649484534</v>
      </c>
      <c r="DA234" s="19">
        <f>1000*CZ234/3/DG230</f>
        <v>28.81450849654431</v>
      </c>
      <c r="DB234" s="21">
        <f t="shared" si="352"/>
        <v>2.5000000000000001E-2</v>
      </c>
      <c r="DC234" s="14">
        <f>(3*DB234*$K$71*DA234^2)/1000+CX234</f>
        <v>19.107721565869046</v>
      </c>
      <c r="DD234" s="14">
        <f>(3*DB234*$L$71*DA234^2)/1000+CY234</f>
        <v>4.7914569857031841</v>
      </c>
      <c r="DE234" s="14">
        <f t="shared" si="339"/>
        <v>19.699316827865399</v>
      </c>
      <c r="DF234" s="19">
        <f>1000*DE234/3/DG230</f>
        <v>28.827086290537512</v>
      </c>
      <c r="DG234" s="19">
        <f t="shared" si="361"/>
        <v>226.39184047065228</v>
      </c>
      <c r="DH234" s="14">
        <f>($K$71*$L$43+$L$71*$L$44)*100*SQRT(3)*(DA234+DF234)/2*DB234/(DG234*SQRT(3))</f>
        <v>4.3928685339083985E-2</v>
      </c>
      <c r="DI234" s="19">
        <f>DG234*(1-DH234/100)</f>
        <v>226.29238951141858</v>
      </c>
      <c r="DJ234" t="s">
        <v>47</v>
      </c>
      <c r="DK234" s="14">
        <f>$C$90</f>
        <v>19.099999999999998</v>
      </c>
      <c r="DL234" s="14">
        <f>DK234*$L$45</f>
        <v>4.786911225151246</v>
      </c>
      <c r="DM234" s="14">
        <f>DK234/$L$43</f>
        <v>19.690721649484534</v>
      </c>
      <c r="DN234" s="14">
        <f>DK234</f>
        <v>19.099999999999998</v>
      </c>
      <c r="DO234" s="14">
        <f>DL234</f>
        <v>4.786911225151246</v>
      </c>
      <c r="DP234" s="14">
        <f t="shared" si="341"/>
        <v>19.690721649484534</v>
      </c>
      <c r="DQ234" s="19">
        <f>1000*DP234/3/DW230</f>
        <v>28.840205248935355</v>
      </c>
      <c r="DR234" s="21">
        <f t="shared" si="353"/>
        <v>2.5000000000000001E-2</v>
      </c>
      <c r="DS234" s="14">
        <f>(3*DR234*$K$71*DQ234^2)/1000+DN234</f>
        <v>19.107735344180846</v>
      </c>
      <c r="DT234" s="14">
        <f>(3*DR234*$L$71*DQ234^2)/1000+DO234</f>
        <v>4.7914650971286799</v>
      </c>
      <c r="DU234" s="14">
        <f t="shared" si="342"/>
        <v>19.699332165336475</v>
      </c>
      <c r="DV234" s="19">
        <f>1000*DU234/3/DW230</f>
        <v>28.852816723968608</v>
      </c>
      <c r="DW234" s="19">
        <f t="shared" si="362"/>
        <v>226.18763096414818</v>
      </c>
      <c r="DX234" s="14">
        <f>($K$71*$L$43+$L$71*$L$44)*100*SQRT(3)*(DQ234+DV234)/2*DR234/(DW234*SQRT(3))</f>
        <v>4.400757364243265E-2</v>
      </c>
      <c r="DY234" s="19">
        <f>DW234*(1-DX234/100)</f>
        <v>226.08809127588157</v>
      </c>
      <c r="DZ234" t="s">
        <v>47</v>
      </c>
      <c r="EA234" s="14">
        <f>$C$90</f>
        <v>19.099999999999998</v>
      </c>
      <c r="EB234" s="14">
        <f>EA234*$L$45</f>
        <v>4.786911225151246</v>
      </c>
      <c r="EC234" s="14">
        <f>EA234/$L$43</f>
        <v>19.690721649484534</v>
      </c>
      <c r="ED234" s="14">
        <f>EA234</f>
        <v>19.099999999999998</v>
      </c>
      <c r="EE234" s="14">
        <f>EB234</f>
        <v>4.786911225151246</v>
      </c>
      <c r="EF234" s="14">
        <f t="shared" si="344"/>
        <v>19.690721649484534</v>
      </c>
      <c r="EG234" s="19">
        <f>1000*EF234/3/EM230</f>
        <v>28.853078306778812</v>
      </c>
      <c r="EH234" s="21">
        <f t="shared" si="354"/>
        <v>2.5000000000000001E-2</v>
      </c>
      <c r="EI234" s="14">
        <f>(3*EH234*$K$71*EG234^2)/1000+ED234</f>
        <v>19.107742251188323</v>
      </c>
      <c r="EJ234" s="14">
        <f>(3*EH234*$L$71*EG234^2)/1000+EE234</f>
        <v>4.7914691633508255</v>
      </c>
      <c r="EK234" s="14">
        <f t="shared" si="345"/>
        <v>19.699339853944075</v>
      </c>
      <c r="EL234" s="19">
        <f>1000*EK234/3/EM230</f>
        <v>28.865706677265244</v>
      </c>
      <c r="EM234" s="19">
        <f t="shared" si="363"/>
        <v>226.08546597757683</v>
      </c>
      <c r="EN234" s="14">
        <f>($K$71*$L$43+$L$71*$L$44)*100*SQRT(3)*(EG234+EL234)/2*EH234/(EM234*SQRT(3))</f>
        <v>4.4047120683053893E-2</v>
      </c>
      <c r="EO234" s="19">
        <f>EM234*(1-EN234/100)</f>
        <v>225.98588183953083</v>
      </c>
    </row>
    <row r="235" spans="2:145" hidden="1" outlineLevel="1">
      <c r="B235" s="16" t="s">
        <v>98</v>
      </c>
      <c r="C235" s="17">
        <f>SUM(C230:C234)</f>
        <v>95.499999999999986</v>
      </c>
      <c r="D235" s="17">
        <f>SUM(D230:D234)</f>
        <v>23.934556125756231</v>
      </c>
      <c r="E235" s="17">
        <f>SUM(E230:E234)</f>
        <v>98.453608247422665</v>
      </c>
      <c r="F235" s="17">
        <f>F230</f>
        <v>95.727604606861178</v>
      </c>
      <c r="G235" s="17">
        <f>G230</f>
        <v>24.06854916044065</v>
      </c>
      <c r="H235" s="17">
        <f t="shared" si="320"/>
        <v>98.688252172021834</v>
      </c>
      <c r="I235" s="20">
        <f>I230</f>
        <v>143.01220419731058</v>
      </c>
      <c r="J235" s="17">
        <f>SUM(J230:J234)</f>
        <v>0.125</v>
      </c>
      <c r="K235" s="17">
        <f>K230</f>
        <v>95.91781276897035</v>
      </c>
      <c r="L235" s="17">
        <f>L230</f>
        <v>24.180526546198468</v>
      </c>
      <c r="M235" s="17">
        <f>K235/$L$43</f>
        <v>98.88434306079418</v>
      </c>
      <c r="N235" s="20">
        <f>N230</f>
        <v>143.34626653326251</v>
      </c>
      <c r="O235" s="41">
        <f>O230</f>
        <v>230.02291477134816</v>
      </c>
      <c r="P235" s="17">
        <f>(1-Q235/O235)*100</f>
        <v>0.64347413595887692</v>
      </c>
      <c r="Q235" s="20">
        <f>Q234</f>
        <v>228.54277680801579</v>
      </c>
      <c r="R235" s="16" t="s">
        <v>98</v>
      </c>
      <c r="S235" s="17">
        <f>SUM(S230:S234)</f>
        <v>95.499999999999986</v>
      </c>
      <c r="T235" s="17">
        <f>SUM(T230:T234)</f>
        <v>23.934556125756231</v>
      </c>
      <c r="U235" s="20">
        <f>SUM(U230:U234)</f>
        <v>98.453608247422665</v>
      </c>
      <c r="V235" s="20">
        <f>V230</f>
        <v>95.729227190131624</v>
      </c>
      <c r="W235" s="20">
        <f>W230</f>
        <v>24.069504390914371</v>
      </c>
      <c r="X235" s="20">
        <f t="shared" si="323"/>
        <v>98.689924938280029</v>
      </c>
      <c r="Y235" s="20">
        <f>Y230</f>
        <v>143.52250944842669</v>
      </c>
      <c r="Z235" s="17">
        <f>SUM(Z230:Z234)</f>
        <v>0.125</v>
      </c>
      <c r="AA235" s="17">
        <f>AA230</f>
        <v>95.920795199812503</v>
      </c>
      <c r="AB235" s="17">
        <f>AB230</f>
        <v>24.182282332097468</v>
      </c>
      <c r="AC235" s="17">
        <f>AA235/$L$43</f>
        <v>98.887417731765467</v>
      </c>
      <c r="AD235" s="20">
        <f>AD230</f>
        <v>143.86015533786093</v>
      </c>
      <c r="AE235" s="41">
        <f>AE230</f>
        <v>229.20893574477535</v>
      </c>
      <c r="AF235" s="17">
        <f>(1-AG235/AE235)*100</f>
        <v>0.6480625080914848</v>
      </c>
      <c r="AG235" s="20">
        <f>AG234</f>
        <v>227.72351856701795</v>
      </c>
      <c r="AH235" s="16" t="s">
        <v>98</v>
      </c>
      <c r="AI235" s="17">
        <f>SUM(AI230:AI234)</f>
        <v>95.499999999999986</v>
      </c>
      <c r="AJ235" s="17">
        <f>SUM(AJ230:AJ234)</f>
        <v>23.934556125756231</v>
      </c>
      <c r="AK235" s="17">
        <f>SUM(AK230:AK234)</f>
        <v>98.453608247422665</v>
      </c>
      <c r="AL235" s="17">
        <f>AL230</f>
        <v>95.730659104998139</v>
      </c>
      <c r="AM235" s="17">
        <f>AM230</f>
        <v>24.070347373053526</v>
      </c>
      <c r="AN235" s="17">
        <f t="shared" si="326"/>
        <v>98.691401139173337</v>
      </c>
      <c r="AO235" s="20">
        <f>AO230</f>
        <v>143.97136369027641</v>
      </c>
      <c r="AP235" s="17">
        <f>SUM(AP230:AP234)</f>
        <v>0.125</v>
      </c>
      <c r="AQ235" s="17">
        <f>AQ230</f>
        <v>95.923427213132527</v>
      </c>
      <c r="AR235" s="17">
        <f>AR230</f>
        <v>24.183831823810063</v>
      </c>
      <c r="AS235" s="17">
        <f>AQ235/$L$43</f>
        <v>98.890131147559302</v>
      </c>
      <c r="AT235" s="20">
        <f>AT230</f>
        <v>144.31218266050612</v>
      </c>
      <c r="AU235" s="41">
        <f>AU230</f>
        <v>228.4977572611518</v>
      </c>
      <c r="AV235" s="17">
        <f>(1-AW235/AU235)*100</f>
        <v>0.65211171713427385</v>
      </c>
      <c r="AW235" s="20">
        <f>AW234</f>
        <v>227.00769661266281</v>
      </c>
      <c r="AX235" s="16" t="s">
        <v>98</v>
      </c>
      <c r="AY235" s="17">
        <f>SUM(AY230:AY234)</f>
        <v>95.499999999999986</v>
      </c>
      <c r="AZ235" s="17">
        <f>SUM(AZ230:AZ234)</f>
        <v>23.934556125756231</v>
      </c>
      <c r="BA235" s="17">
        <f>SUM(BA230:BA234)</f>
        <v>98.453608247422665</v>
      </c>
      <c r="BB235" s="17">
        <f>BB230</f>
        <v>95.731070203264295</v>
      </c>
      <c r="BC235" s="17">
        <f>BC230</f>
        <v>24.070589390581194</v>
      </c>
      <c r="BD235" s="17">
        <f t="shared" si="329"/>
        <v>98.691824951818859</v>
      </c>
      <c r="BE235" s="20">
        <f>BE230</f>
        <v>144.09997295261601</v>
      </c>
      <c r="BF235" s="17">
        <f>SUM(BF230:BF234)</f>
        <v>0.125</v>
      </c>
      <c r="BG235" s="17">
        <f>BG230</f>
        <v>95.924182863770284</v>
      </c>
      <c r="BH235" s="17">
        <f>BH230</f>
        <v>24.184276682653266</v>
      </c>
      <c r="BI235" s="17">
        <f>BG235/$L$43</f>
        <v>98.890910168835347</v>
      </c>
      <c r="BJ235" s="20">
        <f>BJ230</f>
        <v>144.44170474086513</v>
      </c>
      <c r="BK235" s="41">
        <f>BK230</f>
        <v>228.29480332211537</v>
      </c>
      <c r="BL235" s="17">
        <f>(1-BM235/BK235)*100</f>
        <v>0.65327423454533129</v>
      </c>
      <c r="BM235" s="20">
        <f>BM234</f>
        <v>226.80341219320604</v>
      </c>
      <c r="BN235" s="16" t="s">
        <v>98</v>
      </c>
      <c r="BO235" s="17">
        <f>SUM(BO230:BO234)</f>
        <v>95.499999999999986</v>
      </c>
      <c r="BP235" s="17">
        <f>SUM(BP230:BP234)</f>
        <v>23.934556125756231</v>
      </c>
      <c r="BQ235" s="17">
        <f>SUM(BQ230:BQ234)</f>
        <v>98.453608247422665</v>
      </c>
      <c r="BR235" s="17">
        <f>BR230</f>
        <v>95.731276284809056</v>
      </c>
      <c r="BS235" s="17">
        <f>BS230</f>
        <v>24.070710712780929</v>
      </c>
      <c r="BT235" s="17">
        <f t="shared" si="332"/>
        <v>98.692037407019654</v>
      </c>
      <c r="BU235" s="20">
        <f>BU230</f>
        <v>144.16440146446436</v>
      </c>
      <c r="BV235" s="17">
        <f>SUM(BV230:BV234)</f>
        <v>0.125</v>
      </c>
      <c r="BW235" s="17">
        <f>BW230</f>
        <v>95.924561669050405</v>
      </c>
      <c r="BX235" s="17">
        <f>BX230</f>
        <v>24.184499688987529</v>
      </c>
      <c r="BY235" s="17">
        <f>BW235/$L$43</f>
        <v>98.891300689742692</v>
      </c>
      <c r="BZ235" s="20">
        <f>BZ230</f>
        <v>144.50659115175495</v>
      </c>
      <c r="CA235" s="41">
        <f>CA230</f>
        <v>228.19326732646184</v>
      </c>
      <c r="CB235" s="17">
        <f>(1-CC235/CA235)*100</f>
        <v>0.65385699919124907</v>
      </c>
      <c r="CC235" s="20">
        <f>CC234</f>
        <v>226.70120967636456</v>
      </c>
      <c r="CD235" s="16" t="s">
        <v>98</v>
      </c>
      <c r="CE235" s="17">
        <f>SUM(CE230:CE234)</f>
        <v>95.499999999999986</v>
      </c>
      <c r="CF235" s="17">
        <f>SUM(CF230:CF234)</f>
        <v>23.934556125756231</v>
      </c>
      <c r="CG235" s="17">
        <f>SUM(CG230:CG234)</f>
        <v>98.453608247422665</v>
      </c>
      <c r="CH235" s="17">
        <f>CH230</f>
        <v>95.731482907703111</v>
      </c>
      <c r="CI235" s="17">
        <f>CI230</f>
        <v>24.070832353678238</v>
      </c>
      <c r="CJ235" s="17">
        <f t="shared" si="335"/>
        <v>98.69225042031249</v>
      </c>
      <c r="CK235" s="20">
        <f>CK230</f>
        <v>144.22897065744175</v>
      </c>
      <c r="CL235" s="17">
        <f>SUM(CL230:CL234)</f>
        <v>0.125</v>
      </c>
      <c r="CM235" s="17">
        <f>CM230</f>
        <v>95.924941470288331</v>
      </c>
      <c r="CN235" s="17">
        <f>CN230</f>
        <v>24.184723281651795</v>
      </c>
      <c r="CO235" s="17">
        <f>CM235/$L$43</f>
        <v>98.891692237410652</v>
      </c>
      <c r="CP235" s="20">
        <f>CP230</f>
        <v>144.57161965288955</v>
      </c>
      <c r="CQ235" s="41">
        <f>CQ230</f>
        <v>228.0916008539331</v>
      </c>
      <c r="CR235" s="17">
        <f>(1-CS235/CQ235)*100</f>
        <v>0.65444129493114067</v>
      </c>
      <c r="CS235" s="20">
        <f>CS234</f>
        <v>226.59887522767545</v>
      </c>
      <c r="CT235" s="16" t="s">
        <v>98</v>
      </c>
      <c r="CU235" s="17">
        <f>SUM(CU230:CU234)</f>
        <v>95.499999999999986</v>
      </c>
      <c r="CV235" s="17">
        <f>SUM(CV230:CV234)</f>
        <v>23.934556125756231</v>
      </c>
      <c r="CW235" s="17">
        <f>SUM(CW230:CW234)</f>
        <v>98.453608247422665</v>
      </c>
      <c r="CX235" s="17">
        <f>CX230</f>
        <v>95.73210338423506</v>
      </c>
      <c r="CY235" s="17">
        <f>CY230</f>
        <v>24.071197634217203</v>
      </c>
      <c r="CZ235" s="17">
        <f t="shared" si="338"/>
        <v>98.692890086840265</v>
      </c>
      <c r="DA235" s="20">
        <f>DA230</f>
        <v>144.42269666791097</v>
      </c>
      <c r="DB235" s="17">
        <f>SUM(DB230:DB234)</f>
        <v>0.125</v>
      </c>
      <c r="DC235" s="17">
        <f>DC230</f>
        <v>95.926081996644399</v>
      </c>
      <c r="DD235" s="17">
        <f>DD230</f>
        <v>24.185394720554957</v>
      </c>
      <c r="DE235" s="17">
        <f>DC235/$L$43</f>
        <v>98.892868037777731</v>
      </c>
      <c r="DF235" s="20">
        <f>DF230</f>
        <v>144.76672617953321</v>
      </c>
      <c r="DG235" s="41">
        <f>DG230</f>
        <v>227.78711925447811</v>
      </c>
      <c r="DH235" s="17">
        <f>(1-DI235/DG235)*100</f>
        <v>0.65619590253901405</v>
      </c>
      <c r="DI235" s="20">
        <f>DI234</f>
        <v>226.29238951141858</v>
      </c>
      <c r="DJ235" s="16" t="s">
        <v>98</v>
      </c>
      <c r="DK235" s="17">
        <f>SUM(DK230:DK234)</f>
        <v>95.499999999999986</v>
      </c>
      <c r="DL235" s="17">
        <f>SUM(DL230:DL234)</f>
        <v>23.934556125756231</v>
      </c>
      <c r="DM235" s="17">
        <f>SUM(DM230:DM234)</f>
        <v>98.453608247422665</v>
      </c>
      <c r="DN235" s="17">
        <f>DN230</f>
        <v>95.732518365038999</v>
      </c>
      <c r="DO235" s="17">
        <f>DO230</f>
        <v>24.071441937432425</v>
      </c>
      <c r="DP235" s="17">
        <f t="shared" si="341"/>
        <v>98.693317902102066</v>
      </c>
      <c r="DQ235" s="20">
        <f>DQ230</f>
        <v>144.55211930079574</v>
      </c>
      <c r="DR235" s="17">
        <f>SUM(DR230:DR234)</f>
        <v>0.125</v>
      </c>
      <c r="DS235" s="17">
        <f>DS230</f>
        <v>95.926844796346472</v>
      </c>
      <c r="DT235" s="17">
        <f>DT230</f>
        <v>24.185843788121499</v>
      </c>
      <c r="DU235" s="17">
        <f>DS235/$L$43</f>
        <v>98.893654429223176</v>
      </c>
      <c r="DV235" s="20">
        <f>DV230</f>
        <v>144.89707315295567</v>
      </c>
      <c r="DW235" s="41">
        <f>DW230</f>
        <v>227.58415990828664</v>
      </c>
      <c r="DX235" s="17">
        <f>(1-DY235/DW235)*100</f>
        <v>0.65736940260163745</v>
      </c>
      <c r="DY235" s="20">
        <f>DY234</f>
        <v>226.08809127588157</v>
      </c>
      <c r="DZ235" s="16" t="s">
        <v>98</v>
      </c>
      <c r="EA235" s="17">
        <f>SUM(EA230:EA234)</f>
        <v>95.499999999999986</v>
      </c>
      <c r="EB235" s="17">
        <f>SUM(EB230:EB234)</f>
        <v>23.934556125756231</v>
      </c>
      <c r="EC235" s="17">
        <f>SUM(EC230:EC234)</f>
        <v>98.453608247422665</v>
      </c>
      <c r="ED235" s="17">
        <f>ED230</f>
        <v>95.732726394198963</v>
      </c>
      <c r="EE235" s="17">
        <f>EE230</f>
        <v>24.071564406212083</v>
      </c>
      <c r="EF235" s="17">
        <f t="shared" si="344"/>
        <v>98.693532365153573</v>
      </c>
      <c r="EG235" s="20">
        <f>EG230</f>
        <v>144.61695555880908</v>
      </c>
      <c r="EH235" s="17">
        <f>SUM(EH230:EH234)</f>
        <v>0.125</v>
      </c>
      <c r="EI235" s="17">
        <f>EI230</f>
        <v>95.927227187865384</v>
      </c>
      <c r="EJ235" s="17">
        <f>EJ230</f>
        <v>24.186068905709249</v>
      </c>
      <c r="EK235" s="17">
        <f>EI235/$L$43</f>
        <v>98.89404864728391</v>
      </c>
      <c r="EL235" s="20">
        <f>EL230</f>
        <v>144.96237309401513</v>
      </c>
      <c r="EM235" s="41">
        <f>EM230</f>
        <v>227.4826212085471</v>
      </c>
      <c r="EN235" s="17">
        <f>(1-EO235/EM235)*100</f>
        <v>0.65795767653130666</v>
      </c>
      <c r="EO235" s="20">
        <f>EO234</f>
        <v>225.98588183953083</v>
      </c>
    </row>
    <row r="236" spans="2:145" hidden="1" outlineLevel="1">
      <c r="C236" s="6"/>
      <c r="D236" s="6"/>
      <c r="E236" s="6"/>
      <c r="S236" s="6"/>
      <c r="T236" s="6"/>
      <c r="U236" s="55"/>
      <c r="V236" s="37"/>
      <c r="W236" s="37"/>
      <c r="X236" s="37"/>
      <c r="AI236" s="6"/>
      <c r="AJ236" s="6"/>
      <c r="AK236" s="6"/>
      <c r="AY236" s="6"/>
      <c r="AZ236" s="6"/>
      <c r="BA236" s="6"/>
      <c r="BO236" s="6"/>
      <c r="BP236" s="6"/>
      <c r="BQ236" s="6"/>
      <c r="CE236" s="6"/>
      <c r="CF236" s="6"/>
      <c r="CG236" s="6"/>
      <c r="CU236" s="6"/>
      <c r="CV236" s="6"/>
      <c r="CW236" s="6"/>
      <c r="DK236" s="6"/>
      <c r="DL236" s="6"/>
      <c r="DM236" s="6"/>
      <c r="EA236" s="6"/>
      <c r="EB236" s="6"/>
      <c r="EC236" s="6"/>
    </row>
    <row r="237" spans="2:145" hidden="1" outlineLevel="1">
      <c r="B237" t="s">
        <v>48</v>
      </c>
      <c r="C237" s="14">
        <f>$C$90</f>
        <v>19.099999999999998</v>
      </c>
      <c r="D237" s="14">
        <f>C237*$L$45</f>
        <v>4.786911225151246</v>
      </c>
      <c r="E237" s="14">
        <f>C237/$L$43</f>
        <v>19.690721649484534</v>
      </c>
      <c r="F237" s="14">
        <f t="shared" ref="F237:G240" si="364">C237+K238</f>
        <v>95.727604606861178</v>
      </c>
      <c r="G237" s="14">
        <f t="shared" si="364"/>
        <v>24.06854916044065</v>
      </c>
      <c r="H237" s="14">
        <f t="shared" ref="H237:H242" si="365">F237/$L$43</f>
        <v>98.688252172021834</v>
      </c>
      <c r="I237" s="19">
        <f>1000*H237/3/O237</f>
        <v>143.01220419731058</v>
      </c>
      <c r="J237" s="21">
        <f>$AA$17/1000</f>
        <v>2.5000000000000001E-2</v>
      </c>
      <c r="K237" s="14">
        <f>(3*J237*$K$71*I237^2)/1000+F237</f>
        <v>95.91781276897035</v>
      </c>
      <c r="L237" s="14">
        <f>(3*J237*$L$71*I237^2)/1000+G237</f>
        <v>24.180526546198468</v>
      </c>
      <c r="M237" s="14">
        <f t="shared" ref="M237:M241" si="366">IF(I237&lt;0,-SQRT(K237^2+L237^2),SQRT(K237^2+L237^2))</f>
        <v>98.918778148714807</v>
      </c>
      <c r="N237" s="19">
        <f>1000*M237/3/O237</f>
        <v>143.34626653326251</v>
      </c>
      <c r="O237" s="40">
        <f>H$213</f>
        <v>230.02291477134816</v>
      </c>
      <c r="P237" s="14">
        <f>($K$71*$L$43+$L$71*$L$44)*100*SQRT(3)*(I237+N237)/2*J237/(O237*SQRT(3))</f>
        <v>0.21478894279346469</v>
      </c>
      <c r="Q237" s="19">
        <f>O237*(1-P237/100)</f>
        <v>229.52885098452808</v>
      </c>
      <c r="R237" t="s">
        <v>48</v>
      </c>
      <c r="S237" s="14">
        <f>$C$90</f>
        <v>19.099999999999998</v>
      </c>
      <c r="T237" s="14">
        <f>S237*$L$45</f>
        <v>4.786911225151246</v>
      </c>
      <c r="U237" s="19">
        <f>S237/$L$43</f>
        <v>19.690721649484534</v>
      </c>
      <c r="V237" s="19">
        <f t="shared" ref="V237:W240" si="367">S237+AA238</f>
        <v>95.729227190131624</v>
      </c>
      <c r="W237" s="19">
        <f t="shared" si="367"/>
        <v>24.069504390914371</v>
      </c>
      <c r="X237" s="19">
        <f t="shared" ref="X237:X242" si="368">V237/$L$43</f>
        <v>98.689924938280029</v>
      </c>
      <c r="Y237" s="19">
        <f>1000*X237/3/AE237</f>
        <v>143.52250944842669</v>
      </c>
      <c r="Z237" s="21">
        <f>$AA$17/1000</f>
        <v>2.5000000000000001E-2</v>
      </c>
      <c r="AA237" s="14">
        <f>(3*Z237*$K$71*Y237^2)/1000+V237</f>
        <v>95.920795199812503</v>
      </c>
      <c r="AB237" s="14">
        <f>(3*Z237*$L$71*Y237^2)/1000+W237</f>
        <v>24.182282332097468</v>
      </c>
      <c r="AC237" s="14">
        <f t="shared" ref="AC237:AC241" si="369">IF(Y237&lt;0,-SQRT(AA237^2+AB237^2),SQRT(AA237^2+AB237^2))</f>
        <v>98.922099303207503</v>
      </c>
      <c r="AD237" s="19">
        <f>1000*AC237/3/AE237</f>
        <v>143.86015533786093</v>
      </c>
      <c r="AE237" s="40">
        <f>X$213</f>
        <v>229.20893574477535</v>
      </c>
      <c r="AF237" s="14">
        <f>($K$71*$L$43+$L$71*$L$44)*100*SQRT(3)*(Y237+AD237)/2*Z237/(AE237*SQRT(3))</f>
        <v>0.21632265829990655</v>
      </c>
      <c r="AG237" s="19">
        <f>AE237*(1-AF237/100)</f>
        <v>228.71310488191133</v>
      </c>
      <c r="AH237" t="s">
        <v>48</v>
      </c>
      <c r="AI237" s="14">
        <f>$C$90</f>
        <v>19.099999999999998</v>
      </c>
      <c r="AJ237" s="14">
        <f>AI237*$L$45</f>
        <v>4.786911225151246</v>
      </c>
      <c r="AK237" s="14">
        <f>AI237/$L$43</f>
        <v>19.690721649484534</v>
      </c>
      <c r="AL237" s="14">
        <f t="shared" ref="AL237:AM240" si="370">AI237+AQ238</f>
        <v>95.730659104998139</v>
      </c>
      <c r="AM237" s="14">
        <f t="shared" si="370"/>
        <v>24.070347373053526</v>
      </c>
      <c r="AN237" s="14">
        <f t="shared" ref="AN237:AN242" si="371">AL237/$L$43</f>
        <v>98.691401139173337</v>
      </c>
      <c r="AO237" s="19">
        <f>1000*AN237/3/AU237</f>
        <v>143.97136369027641</v>
      </c>
      <c r="AP237" s="21">
        <f>$AA$17/1000</f>
        <v>2.5000000000000001E-2</v>
      </c>
      <c r="AQ237" s="14">
        <f>(3*AP237*$K$71*AO237^2)/1000+AL237</f>
        <v>95.923427213132527</v>
      </c>
      <c r="AR237" s="14">
        <f>(3*AP237*$L$71*AO237^2)/1000+AM237</f>
        <v>24.183831823810063</v>
      </c>
      <c r="AS237" s="14">
        <f t="shared" ref="AS237:AS241" si="372">IF(AO237&lt;0,-SQRT(AQ237^2+AR237^2),SQRT(AQ237^2+AR237^2))</f>
        <v>98.925030250161981</v>
      </c>
      <c r="AT237" s="19">
        <f>1000*AS237/3/AU237</f>
        <v>144.31218266050612</v>
      </c>
      <c r="AU237" s="40">
        <f>AN$213</f>
        <v>228.4977572611518</v>
      </c>
      <c r="AV237" s="14">
        <f>($K$71*$L$43+$L$71*$L$44)*100*SQRT(3)*(AO237+AT237)/2*AP237/(AU237*SQRT(3))</f>
        <v>0.21767617753903606</v>
      </c>
      <c r="AW237" s="19">
        <f>AU237*(1-AV237/100)</f>
        <v>228.0003720773833</v>
      </c>
      <c r="AX237" t="s">
        <v>48</v>
      </c>
      <c r="AY237" s="14">
        <f>$C$90</f>
        <v>19.099999999999998</v>
      </c>
      <c r="AZ237" s="14">
        <f>AY237*$L$45</f>
        <v>4.786911225151246</v>
      </c>
      <c r="BA237" s="14">
        <f>AY237/$L$43</f>
        <v>19.690721649484534</v>
      </c>
      <c r="BB237" s="14">
        <f t="shared" ref="BB237:BC240" si="373">AY237+BG238</f>
        <v>95.731070203264295</v>
      </c>
      <c r="BC237" s="14">
        <f t="shared" si="373"/>
        <v>24.070589390581194</v>
      </c>
      <c r="BD237" s="14">
        <f t="shared" ref="BD237:BD242" si="374">BB237/$L$43</f>
        <v>98.691824951818859</v>
      </c>
      <c r="BE237" s="19">
        <f>1000*BD237/3/BK237</f>
        <v>144.09997295261601</v>
      </c>
      <c r="BF237" s="21">
        <f>$AA$17/1000</f>
        <v>2.5000000000000001E-2</v>
      </c>
      <c r="BG237" s="14">
        <f>(3*BF237*$K$71*BE237^2)/1000+BB237</f>
        <v>95.924182863770284</v>
      </c>
      <c r="BH237" s="14">
        <f>(3*BF237*$L$71*BE237^2)/1000+BC237</f>
        <v>24.184276682653266</v>
      </c>
      <c r="BI237" s="14">
        <f t="shared" ref="BI237:BI241" si="375">IF(BE237&lt;0,-SQRT(BG237^2+BH237^2),SQRT(BG237^2+BH237^2))</f>
        <v>98.925871725980599</v>
      </c>
      <c r="BJ237" s="19">
        <f>1000*BI237/3/BK237</f>
        <v>144.44170474086513</v>
      </c>
      <c r="BK237" s="40">
        <f>BD$213</f>
        <v>228.29480332211537</v>
      </c>
      <c r="BL237" s="14">
        <f>($K$71*$L$43+$L$71*$L$44)*100*SQRT(3)*(BE237+BJ237)/2*BF237/(BK237*SQRT(3))</f>
        <v>0.21806477375254305</v>
      </c>
      <c r="BM237" s="19">
        <f>BK237*(1-BL237/100)</f>
        <v>227.79697277576219</v>
      </c>
      <c r="BN237" t="s">
        <v>48</v>
      </c>
      <c r="BO237" s="14">
        <f>$C$90</f>
        <v>19.099999999999998</v>
      </c>
      <c r="BP237" s="14">
        <f>BO237*$L$45</f>
        <v>4.786911225151246</v>
      </c>
      <c r="BQ237" s="14">
        <f>BO237/$L$43</f>
        <v>19.690721649484534</v>
      </c>
      <c r="BR237" s="14">
        <f t="shared" ref="BR237:BS240" si="376">BO237+BW238</f>
        <v>95.731276284809056</v>
      </c>
      <c r="BS237" s="14">
        <f t="shared" si="376"/>
        <v>24.070710712780929</v>
      </c>
      <c r="BT237" s="14">
        <f t="shared" ref="BT237:BT242" si="377">BR237/$L$43</f>
        <v>98.692037407019654</v>
      </c>
      <c r="BU237" s="19">
        <f>1000*BT237/3/CA237</f>
        <v>144.16440146446436</v>
      </c>
      <c r="BV237" s="21">
        <f>$AA$17/1000</f>
        <v>2.5000000000000001E-2</v>
      </c>
      <c r="BW237" s="14">
        <f>(3*BV237*$K$71*BU237^2)/1000+BR237</f>
        <v>95.924561669050405</v>
      </c>
      <c r="BX237" s="14">
        <f>(3*BV237*$L$71*BU237^2)/1000+BS237</f>
        <v>24.184499688987529</v>
      </c>
      <c r="BY237" s="14">
        <f t="shared" ref="BY237:BY241" si="378">IF(BU237&lt;0,-SQRT(BW237^2+BX237^2),SQRT(BW237^2+BX237^2))</f>
        <v>98.926293555384419</v>
      </c>
      <c r="BZ237" s="19">
        <f>1000*BY237/3/CA237</f>
        <v>144.50659115175495</v>
      </c>
      <c r="CA237" s="40">
        <f>BT$213</f>
        <v>228.19326732646184</v>
      </c>
      <c r="CB237" s="14">
        <f>($K$71*$L$43+$L$71*$L$44)*100*SQRT(3)*(BU237+BZ237)/2*BV237/(CA237*SQRT(3))</f>
        <v>0.21825957598244863</v>
      </c>
      <c r="CC237" s="19">
        <f>CA237*(1-CB237/100)</f>
        <v>227.69521366877461</v>
      </c>
      <c r="CD237" t="s">
        <v>48</v>
      </c>
      <c r="CE237" s="14">
        <f>$C$90</f>
        <v>19.099999999999998</v>
      </c>
      <c r="CF237" s="14">
        <f>CE237*$L$45</f>
        <v>4.786911225151246</v>
      </c>
      <c r="CG237" s="14">
        <f>CE237/$L$43</f>
        <v>19.690721649484534</v>
      </c>
      <c r="CH237" s="14">
        <f t="shared" ref="CH237:CI240" si="379">CE237+CM238</f>
        <v>95.731482907703111</v>
      </c>
      <c r="CI237" s="14">
        <f t="shared" si="379"/>
        <v>24.070832353678238</v>
      </c>
      <c r="CJ237" s="14">
        <f t="shared" ref="CJ237:CJ242" si="380">CH237/$L$43</f>
        <v>98.69225042031249</v>
      </c>
      <c r="CK237" s="19">
        <f>1000*CJ237/3/CQ237</f>
        <v>144.22897065744175</v>
      </c>
      <c r="CL237" s="21">
        <f>$AA$17/1000</f>
        <v>2.5000000000000001E-2</v>
      </c>
      <c r="CM237" s="14">
        <f>(3*CL237*$K$71*CK237^2)/1000+CH237</f>
        <v>95.924941470288331</v>
      </c>
      <c r="CN237" s="14">
        <f>(3*CL237*$L$71*CK237^2)/1000+CI237</f>
        <v>24.184723281651795</v>
      </c>
      <c r="CO237" s="14">
        <f t="shared" ref="CO237:CO241" si="381">IF(CK237&lt;0,-SQRT(CM237^2+CN237^2),SQRT(CM237^2+CN237^2))</f>
        <v>98.926716494020525</v>
      </c>
      <c r="CP237" s="19">
        <f>1000*CO237/3/CQ237</f>
        <v>144.57161965288955</v>
      </c>
      <c r="CQ237" s="40">
        <f>CJ$213</f>
        <v>228.0916008539331</v>
      </c>
      <c r="CR237" s="14">
        <f>($K$71*$L$43+$L$71*$L$44)*100*SQRT(3)*(CK237+CP237)/2*CL237/(CQ237*SQRT(3))</f>
        <v>0.21845489050480985</v>
      </c>
      <c r="CS237" s="19">
        <f>CQ237*(1-CR237/100)</f>
        <v>227.593323597037</v>
      </c>
      <c r="CT237" t="s">
        <v>48</v>
      </c>
      <c r="CU237" s="14">
        <f>$C$90</f>
        <v>19.099999999999998</v>
      </c>
      <c r="CV237" s="14">
        <f>CU237*$L$45</f>
        <v>4.786911225151246</v>
      </c>
      <c r="CW237" s="14">
        <f>CU237/$L$43</f>
        <v>19.690721649484534</v>
      </c>
      <c r="CX237" s="14">
        <f t="shared" ref="CX237:CY240" si="382">CU237+DC238</f>
        <v>95.73210338423506</v>
      </c>
      <c r="CY237" s="14">
        <f t="shared" si="382"/>
        <v>24.071197634217203</v>
      </c>
      <c r="CZ237" s="14">
        <f t="shared" ref="CZ237:CZ242" si="383">CX237/$L$43</f>
        <v>98.692890086840265</v>
      </c>
      <c r="DA237" s="19">
        <f>1000*CZ237/3/DG237</f>
        <v>144.42269666791097</v>
      </c>
      <c r="DB237" s="21">
        <f>$AA$17/1000</f>
        <v>2.5000000000000001E-2</v>
      </c>
      <c r="DC237" s="14">
        <f>(3*DB237*$K$71*DA237^2)/1000+CX237</f>
        <v>95.926081996644399</v>
      </c>
      <c r="DD237" s="14">
        <f>(3*DB237*$L$71*DA237^2)/1000+CY237</f>
        <v>24.185394720554957</v>
      </c>
      <c r="DE237" s="14">
        <f t="shared" ref="DE237:DE241" si="384">IF(DA237&lt;0,-SQRT(DC237^2+DD237^2),SQRT(DC237^2+DD237^2))</f>
        <v>98.927986561013128</v>
      </c>
      <c r="DF237" s="19">
        <f>1000*DE237/3/DG237</f>
        <v>144.76672617953321</v>
      </c>
      <c r="DG237" s="40">
        <f>CZ$213</f>
        <v>227.78711925447811</v>
      </c>
      <c r="DH237" s="14">
        <f>($K$71*$L$43+$L$71*$L$44)*100*SQRT(3)*(DA237+DF237)/2*DB237/(DG237*SQRT(3))</f>
        <v>0.21904141209935662</v>
      </c>
      <c r="DI237" s="19">
        <f>DG237*(1-DH237/100)</f>
        <v>227.28817113188268</v>
      </c>
      <c r="DJ237" t="s">
        <v>48</v>
      </c>
      <c r="DK237" s="14">
        <f>$C$90</f>
        <v>19.099999999999998</v>
      </c>
      <c r="DL237" s="14">
        <f>DK237*$L$45</f>
        <v>4.786911225151246</v>
      </c>
      <c r="DM237" s="14">
        <f>DK237/$L$43</f>
        <v>19.690721649484534</v>
      </c>
      <c r="DN237" s="14">
        <f t="shared" ref="DN237:DO240" si="385">DK237+DS238</f>
        <v>95.732518365038999</v>
      </c>
      <c r="DO237" s="14">
        <f t="shared" si="385"/>
        <v>24.071441937432425</v>
      </c>
      <c r="DP237" s="14">
        <f t="shared" ref="DP237:DP242" si="386">DN237/$L$43</f>
        <v>98.693317902102066</v>
      </c>
      <c r="DQ237" s="19">
        <f>1000*DP237/3/DW237</f>
        <v>144.55211930079574</v>
      </c>
      <c r="DR237" s="21">
        <f>$AA$17/1000</f>
        <v>2.5000000000000001E-2</v>
      </c>
      <c r="DS237" s="14">
        <f>(3*DR237*$K$71*DQ237^2)/1000+DN237</f>
        <v>95.926844796346472</v>
      </c>
      <c r="DT237" s="14">
        <f>(3*DR237*$L$71*DQ237^2)/1000+DO237</f>
        <v>24.185843788121499</v>
      </c>
      <c r="DU237" s="14">
        <f t="shared" ref="DU237:DU241" si="387">IF(DQ237&lt;0,-SQRT(DS237^2+DT237^2),SQRT(DS237^2+DT237^2))</f>
        <v>98.928836000054915</v>
      </c>
      <c r="DV237" s="19">
        <f>1000*DU237/3/DW237</f>
        <v>144.89707315295567</v>
      </c>
      <c r="DW237" s="40">
        <f>DP$213</f>
        <v>227.58415990828664</v>
      </c>
      <c r="DX237" s="14">
        <f>($K$71*$L$43+$L$71*$L$44)*100*SQRT(3)*(DQ237+DV237)/2*DR237/(DW237*SQRT(3))</f>
        <v>0.21943368639190022</v>
      </c>
      <c r="DY237" s="19">
        <f>DW237*(1-DX237/100)</f>
        <v>227.08476359655583</v>
      </c>
      <c r="DZ237" t="s">
        <v>48</v>
      </c>
      <c r="EA237" s="14">
        <f>$C$90</f>
        <v>19.099999999999998</v>
      </c>
      <c r="EB237" s="14">
        <f>EA237*$L$45</f>
        <v>4.786911225151246</v>
      </c>
      <c r="EC237" s="14">
        <f>EA237/$L$43</f>
        <v>19.690721649484534</v>
      </c>
      <c r="ED237" s="14">
        <f t="shared" ref="ED237:EE240" si="388">EA237+EI238</f>
        <v>95.732726394198963</v>
      </c>
      <c r="EE237" s="14">
        <f t="shared" si="388"/>
        <v>24.071564406212083</v>
      </c>
      <c r="EF237" s="14">
        <f t="shared" ref="EF237:EF242" si="389">ED237/$L$43</f>
        <v>98.693532365153573</v>
      </c>
      <c r="EG237" s="19">
        <f>1000*EF237/3/EM237</f>
        <v>144.61695555880908</v>
      </c>
      <c r="EH237" s="21">
        <f>$AA$17/1000</f>
        <v>2.5000000000000001E-2</v>
      </c>
      <c r="EI237" s="14">
        <f>(3*EH237*$K$71*EG237^2)/1000+ED237</f>
        <v>95.927227187865384</v>
      </c>
      <c r="EJ237" s="14">
        <f>(3*EH237*$L$71*EG237^2)/1000+EE237</f>
        <v>24.186068905709249</v>
      </c>
      <c r="EK237" s="14">
        <f t="shared" ref="EK237:EK241" si="390">IF(EG237&lt;0,-SQRT(EI237^2+EJ237^2),SQRT(EI237^2+EJ237^2))</f>
        <v>98.929261824113766</v>
      </c>
      <c r="EL237" s="19">
        <f>1000*EK237/3/EM237</f>
        <v>144.96237309401513</v>
      </c>
      <c r="EM237" s="40">
        <f>EF$213</f>
        <v>227.4826212085471</v>
      </c>
      <c r="EN237" s="14">
        <f>($K$71*$L$43+$L$71*$L$44)*100*SQRT(3)*(EG237+EL237)/2*EH237/(EM237*SQRT(3))</f>
        <v>0.21963033368696785</v>
      </c>
      <c r="EO237" s="19">
        <f>EM237*(1-EN237/100)</f>
        <v>226.98300036850691</v>
      </c>
    </row>
    <row r="238" spans="2:145" hidden="1" outlineLevel="1">
      <c r="B238" t="s">
        <v>49</v>
      </c>
      <c r="C238" s="14">
        <f>$C$90</f>
        <v>19.099999999999998</v>
      </c>
      <c r="D238" s="14">
        <f>C238*$L$45</f>
        <v>4.786911225151246</v>
      </c>
      <c r="E238" s="14">
        <f>C238/$L$43</f>
        <v>19.690721649484534</v>
      </c>
      <c r="F238" s="14">
        <f t="shared" si="364"/>
        <v>76.506112786708286</v>
      </c>
      <c r="G238" s="14">
        <f t="shared" si="364"/>
        <v>19.210114525038097</v>
      </c>
      <c r="H238" s="14">
        <f t="shared" si="365"/>
        <v>78.87228122341061</v>
      </c>
      <c r="I238" s="19">
        <f>1000*H238/3/O237</f>
        <v>114.29626667385547</v>
      </c>
      <c r="J238" s="21">
        <f t="shared" ref="J238:J241" si="391">$AA$17/1000</f>
        <v>2.5000000000000001E-2</v>
      </c>
      <c r="K238" s="14">
        <f>(3*J238*$K$71*I238^2)/1000+F238</f>
        <v>76.627604606861183</v>
      </c>
      <c r="L238" s="14">
        <f>(3*J238*$L$71*I238^2)/1000+G238</f>
        <v>19.281637935289403</v>
      </c>
      <c r="M238" s="14">
        <f t="shared" si="366"/>
        <v>79.016272686409621</v>
      </c>
      <c r="N238" s="19">
        <f>1000*M238/3/O237</f>
        <v>114.50492916463693</v>
      </c>
      <c r="O238" s="19">
        <f>Q237</f>
        <v>229.52885098452808</v>
      </c>
      <c r="P238" s="14">
        <f>($K$71*$L$43+$L$71*$L$44)*100*SQRT(3)*(I238+N238)/2*J238/(O238*SQRT(3))</f>
        <v>0.17198635631659503</v>
      </c>
      <c r="Q238" s="19">
        <f>O238*(1-P238/100)</f>
        <v>229.13409267702443</v>
      </c>
      <c r="R238" t="s">
        <v>49</v>
      </c>
      <c r="S238" s="14">
        <f>$C$90</f>
        <v>19.099999999999998</v>
      </c>
      <c r="T238" s="14">
        <f>S238*$L$45</f>
        <v>4.786911225151246</v>
      </c>
      <c r="U238" s="19">
        <f>S238/$L$43</f>
        <v>19.690721649484534</v>
      </c>
      <c r="V238" s="19">
        <f t="shared" si="367"/>
        <v>76.506868523989155</v>
      </c>
      <c r="W238" s="19">
        <f t="shared" si="367"/>
        <v>19.210559434888928</v>
      </c>
      <c r="X238" s="19">
        <f t="shared" si="368"/>
        <v>78.873060334009438</v>
      </c>
      <c r="Y238" s="19">
        <f>1000*X238/3/AE237</f>
        <v>114.7032947293625</v>
      </c>
      <c r="Z238" s="21">
        <f t="shared" ref="Z238:Z241" si="392">$AA$17/1000</f>
        <v>2.5000000000000001E-2</v>
      </c>
      <c r="AA238" s="14">
        <f>(3*Z238*$K$71*Y238^2)/1000+V238</f>
        <v>76.62922719013163</v>
      </c>
      <c r="AB238" s="14">
        <f>(3*Z238*$L$71*Y238^2)/1000+W238</f>
        <v>19.282593165763124</v>
      </c>
      <c r="AC238" s="14">
        <f t="shared" si="369"/>
        <v>79.018079317034434</v>
      </c>
      <c r="AD238" s="19">
        <f>1000*AC238/3/AE237</f>
        <v>114.91419253250122</v>
      </c>
      <c r="AE238" s="19">
        <f>AG237</f>
        <v>228.71310488191133</v>
      </c>
      <c r="AF238" s="14">
        <f>($K$71*$L$43+$L$71*$L$44)*100*SQRT(3)*(Y238+AD238)/2*Z238/(AE238*SQRT(3))</f>
        <v>0.17321555860596</v>
      </c>
      <c r="AG238" s="19">
        <f>AE238*(1-AF238/100)</f>
        <v>228.3169381996851</v>
      </c>
      <c r="AH238" t="s">
        <v>49</v>
      </c>
      <c r="AI238" s="14">
        <f>$C$90</f>
        <v>19.099999999999998</v>
      </c>
      <c r="AJ238" s="14">
        <f>AI238*$L$45</f>
        <v>4.786911225151246</v>
      </c>
      <c r="AK238" s="14">
        <f>AI238/$L$43</f>
        <v>19.690721649484534</v>
      </c>
      <c r="AL238" s="14">
        <f t="shared" si="370"/>
        <v>76.507535446571737</v>
      </c>
      <c r="AM238" s="14">
        <f t="shared" si="370"/>
        <v>19.210952058667381</v>
      </c>
      <c r="AN238" s="14">
        <f t="shared" si="371"/>
        <v>78.873747883063643</v>
      </c>
      <c r="AO238" s="19">
        <f>1000*AN238/3/AU237</f>
        <v>115.06130129892733</v>
      </c>
      <c r="AP238" s="21">
        <f t="shared" ref="AP238:AP241" si="393">$AA$17/1000</f>
        <v>2.5000000000000001E-2</v>
      </c>
      <c r="AQ238" s="14">
        <f>(3*AP238*$K$71*AO238^2)/1000+AL238</f>
        <v>76.630659104998145</v>
      </c>
      <c r="AR238" s="14">
        <f>(3*AP238*$L$71*AO238^2)/1000+AM238</f>
        <v>19.283436147902279</v>
      </c>
      <c r="AS238" s="14">
        <f t="shared" si="372"/>
        <v>79.019673654961778</v>
      </c>
      <c r="AT238" s="19">
        <f>1000*AS238/3/AU237</f>
        <v>115.2741783290964</v>
      </c>
      <c r="AU238" s="19">
        <f>AW237</f>
        <v>228.0003720773833</v>
      </c>
      <c r="AV238" s="14">
        <f>($K$71*$L$43+$L$71*$L$44)*100*SQRT(3)*(AO238+AT238)/2*AP238/(AU238*SQRT(3))</f>
        <v>0.17430035516939152</v>
      </c>
      <c r="AW238" s="19">
        <f>AU238*(1-AV238/100)</f>
        <v>227.60296661906489</v>
      </c>
      <c r="AX238" t="s">
        <v>49</v>
      </c>
      <c r="AY238" s="14">
        <f>$C$90</f>
        <v>19.099999999999998</v>
      </c>
      <c r="AZ238" s="14">
        <f>AY238*$L$45</f>
        <v>4.786911225151246</v>
      </c>
      <c r="BA238" s="14">
        <f>AY238/$L$43</f>
        <v>19.690721649484534</v>
      </c>
      <c r="BB238" s="14">
        <f t="shared" si="373"/>
        <v>76.507726916455994</v>
      </c>
      <c r="BC238" s="14">
        <f t="shared" si="373"/>
        <v>19.211064778841187</v>
      </c>
      <c r="BD238" s="14">
        <f t="shared" si="374"/>
        <v>78.873945274696908</v>
      </c>
      <c r="BE238" s="19">
        <f>1000*BD238/3/BK237</f>
        <v>115.1638789362611</v>
      </c>
      <c r="BF238" s="21">
        <f t="shared" ref="BF238:BF241" si="394">$AA$17/1000</f>
        <v>2.5000000000000001E-2</v>
      </c>
      <c r="BG238" s="14">
        <f>(3*BF238*$K$71*BE238^2)/1000+BB238</f>
        <v>76.631070203264301</v>
      </c>
      <c r="BH238" s="14">
        <f>(3*BF238*$L$71*BE238^2)/1000+BC238</f>
        <v>19.283678165429947</v>
      </c>
      <c r="BI238" s="14">
        <f t="shared" si="375"/>
        <v>79.020131384891414</v>
      </c>
      <c r="BJ238" s="19">
        <f>1000*BI238/3/BK237</f>
        <v>115.37732533402871</v>
      </c>
      <c r="BK238" s="19">
        <f>BM237</f>
        <v>227.79697277576219</v>
      </c>
      <c r="BL238" s="14">
        <f>($K$71*$L$43+$L$71*$L$44)*100*SQRT(3)*(BE238+BJ238)/2*BF238/(BK238*SQRT(3))</f>
        <v>0.17461180323613132</v>
      </c>
      <c r="BM238" s="19">
        <f>BK238*(1-BL238/100)</f>
        <v>227.39921237388108</v>
      </c>
      <c r="BN238" t="s">
        <v>49</v>
      </c>
      <c r="BO238" s="14">
        <f>$C$90</f>
        <v>19.099999999999998</v>
      </c>
      <c r="BP238" s="14">
        <f>BO238*$L$45</f>
        <v>4.786911225151246</v>
      </c>
      <c r="BQ238" s="14">
        <f>BO238/$L$43</f>
        <v>19.690721649484534</v>
      </c>
      <c r="BR238" s="14">
        <f t="shared" si="376"/>
        <v>76.507822899118693</v>
      </c>
      <c r="BS238" s="14">
        <f t="shared" si="376"/>
        <v>19.211121284763578</v>
      </c>
      <c r="BT238" s="14">
        <f t="shared" si="377"/>
        <v>78.87404422589556</v>
      </c>
      <c r="BU238" s="19">
        <f>1000*BT238/3/CA237</f>
        <v>115.21526635439744</v>
      </c>
      <c r="BV238" s="21">
        <f t="shared" ref="BV238:BV241" si="395">$AA$17/1000</f>
        <v>2.5000000000000001E-2</v>
      </c>
      <c r="BW238" s="14">
        <f>(3*BV238*$K$71*BU238^2)/1000+BR238</f>
        <v>76.631276284809061</v>
      </c>
      <c r="BX238" s="14">
        <f>(3*BV238*$L$71*BU238^2)/1000+BS238</f>
        <v>19.283799487629683</v>
      </c>
      <c r="BY238" s="14">
        <f t="shared" si="378"/>
        <v>79.020360842746385</v>
      </c>
      <c r="BZ238" s="19">
        <f>1000*BY238/3/CA237</f>
        <v>115.4289983640591</v>
      </c>
      <c r="CA238" s="19">
        <f>CC237</f>
        <v>227.69521366877461</v>
      </c>
      <c r="CB238" s="14">
        <f>($K$71*$L$43+$L$71*$L$44)*100*SQRT(3)*(BU238+BZ238)/2*BV238/(CA238*SQRT(3))</f>
        <v>0.17476793169506033</v>
      </c>
      <c r="CC238" s="19">
        <f>CA238*(1-CB238/100)</f>
        <v>227.29727545327705</v>
      </c>
      <c r="CD238" t="s">
        <v>49</v>
      </c>
      <c r="CE238" s="14">
        <f>$C$90</f>
        <v>19.099999999999998</v>
      </c>
      <c r="CF238" s="14">
        <f>CE238*$L$45</f>
        <v>4.786911225151246</v>
      </c>
      <c r="CG238" s="14">
        <f>CE238/$L$43</f>
        <v>19.690721649484534</v>
      </c>
      <c r="CH238" s="14">
        <f t="shared" si="379"/>
        <v>76.507919133746825</v>
      </c>
      <c r="CI238" s="14">
        <f t="shared" si="379"/>
        <v>19.211177939020459</v>
      </c>
      <c r="CJ238" s="14">
        <f t="shared" si="380"/>
        <v>78.874143436852393</v>
      </c>
      <c r="CK238" s="19">
        <f>1000*CJ238/3/CQ237</f>
        <v>115.26676583963354</v>
      </c>
      <c r="CL238" s="21">
        <f t="shared" ref="CL238:CL241" si="396">$AA$17/1000</f>
        <v>2.5000000000000001E-2</v>
      </c>
      <c r="CM238" s="14">
        <f>(3*CL238*$K$71*CK238^2)/1000+CH238</f>
        <v>76.631482907703116</v>
      </c>
      <c r="CN238" s="14">
        <f>(3*CL238*$L$71*CK238^2)/1000+CI238</f>
        <v>19.283921128526991</v>
      </c>
      <c r="CO238" s="14">
        <f t="shared" si="381"/>
        <v>79.020590903414814</v>
      </c>
      <c r="CP238" s="19">
        <f>1000*CO238/3/CQ237</f>
        <v>115.48078433923948</v>
      </c>
      <c r="CQ238" s="19">
        <f>CS237</f>
        <v>227.593323597037</v>
      </c>
      <c r="CR238" s="14">
        <f>($K$71*$L$43+$L$71*$L$44)*100*SQRT(3)*(CK238+CP238)/2*CL238/(CQ238*SQRT(3))</f>
        <v>0.17492447100076081</v>
      </c>
      <c r="CS238" s="19">
        <f>CQ238*(1-CR238/100)</f>
        <v>227.19520717970184</v>
      </c>
      <c r="CT238" t="s">
        <v>49</v>
      </c>
      <c r="CU238" s="14">
        <f>$C$90</f>
        <v>19.099999999999998</v>
      </c>
      <c r="CV238" s="14">
        <f>CU238*$L$45</f>
        <v>4.786911225151246</v>
      </c>
      <c r="CW238" s="14">
        <f>CU238/$L$43</f>
        <v>19.690721649484534</v>
      </c>
      <c r="CX238" s="14">
        <f t="shared" si="382"/>
        <v>76.508208119723321</v>
      </c>
      <c r="CY238" s="14">
        <f t="shared" si="382"/>
        <v>19.211348067861461</v>
      </c>
      <c r="CZ238" s="14">
        <f t="shared" si="383"/>
        <v>78.874441360539507</v>
      </c>
      <c r="DA238" s="19">
        <f>1000*CZ238/3/DG237</f>
        <v>115.4212781634109</v>
      </c>
      <c r="DB238" s="21">
        <f t="shared" ref="DB238:DB241" si="397">$AA$17/1000</f>
        <v>2.5000000000000001E-2</v>
      </c>
      <c r="DC238" s="14">
        <f>(3*DB238*$K$71*DA238^2)/1000+CX238</f>
        <v>76.632103384235066</v>
      </c>
      <c r="DD238" s="14">
        <f>(3*DB238*$L$71*DA238^2)/1000+CY238</f>
        <v>19.284286409065956</v>
      </c>
      <c r="DE238" s="14">
        <f t="shared" si="384"/>
        <v>79.021281762566829</v>
      </c>
      <c r="DF238" s="19">
        <f>1000*DE238/3/DG237</f>
        <v>115.63615774411753</v>
      </c>
      <c r="DG238" s="19">
        <f>DI237</f>
        <v>227.28817113188268</v>
      </c>
      <c r="DH238" s="14">
        <f>($K$71*$L$43+$L$71*$L$44)*100*SQRT(3)*(DA238+DF238)/2*DB238/(DG238*SQRT(3))</f>
        <v>0.1753945537494381</v>
      </c>
      <c r="DI238" s="19">
        <f>DG238*(1-DH238/100)</f>
        <v>226.88952005840065</v>
      </c>
      <c r="DJ238" t="s">
        <v>49</v>
      </c>
      <c r="DK238" s="14">
        <f>$C$90</f>
        <v>19.099999999999998</v>
      </c>
      <c r="DL238" s="14">
        <f>DK238*$L$45</f>
        <v>4.786911225151246</v>
      </c>
      <c r="DM238" s="14">
        <f>DK238/$L$43</f>
        <v>19.690721649484534</v>
      </c>
      <c r="DN238" s="14">
        <f t="shared" si="385"/>
        <v>76.508401395536211</v>
      </c>
      <c r="DO238" s="14">
        <f t="shared" si="385"/>
        <v>19.211461851202916</v>
      </c>
      <c r="DP238" s="14">
        <f t="shared" si="386"/>
        <v>78.874640613954853</v>
      </c>
      <c r="DQ238" s="19">
        <f>1000*DP238/3/DW237</f>
        <v>115.52450259241866</v>
      </c>
      <c r="DR238" s="21">
        <f t="shared" ref="DR238:DR241" si="398">$AA$17/1000</f>
        <v>2.5000000000000001E-2</v>
      </c>
      <c r="DS238" s="14">
        <f>(3*DR238*$K$71*DQ238^2)/1000+DN238</f>
        <v>76.632518365039004</v>
      </c>
      <c r="DT238" s="14">
        <f>(3*DR238*$L$71*DQ238^2)/1000+DO238</f>
        <v>19.284530712281178</v>
      </c>
      <c r="DU238" s="14">
        <f t="shared" si="387"/>
        <v>79.02174381624944</v>
      </c>
      <c r="DV238" s="19">
        <f>1000*DU238/3/DW237</f>
        <v>115.73995871548374</v>
      </c>
      <c r="DW238" s="19">
        <f>DY237</f>
        <v>227.08476359655583</v>
      </c>
      <c r="DX238" s="14">
        <f>($K$71*$L$43+$L$71*$L$44)*100*SQRT(3)*(DQ238+DV238)/2*DR238/(DW238*SQRT(3))</f>
        <v>0.17570895332932659</v>
      </c>
      <c r="DY238" s="19">
        <f>DW238*(1-DX238/100)</f>
        <v>226.68575533526996</v>
      </c>
      <c r="DZ238" t="s">
        <v>49</v>
      </c>
      <c r="EA238" s="14">
        <f>$C$90</f>
        <v>19.099999999999998</v>
      </c>
      <c r="EB238" s="14">
        <f>EA238*$L$45</f>
        <v>4.786911225151246</v>
      </c>
      <c r="EC238" s="14">
        <f>EA238/$L$43</f>
        <v>19.690721649484534</v>
      </c>
      <c r="ED238" s="14">
        <f t="shared" si="388"/>
        <v>76.50849828411117</v>
      </c>
      <c r="EE238" s="14">
        <f t="shared" si="388"/>
        <v>19.211518890444633</v>
      </c>
      <c r="EF238" s="14">
        <f t="shared" si="389"/>
        <v>78.874740499083686</v>
      </c>
      <c r="EG238" s="19">
        <f>1000*EF238/3/EM237</f>
        <v>115.576214247409</v>
      </c>
      <c r="EH238" s="21">
        <f t="shared" ref="EH238:EH241" si="399">$AA$17/1000</f>
        <v>2.5000000000000001E-2</v>
      </c>
      <c r="EI238" s="14">
        <f>(3*EH238*$K$71*EG238^2)/1000+ED238</f>
        <v>76.632726394198968</v>
      </c>
      <c r="EJ238" s="14">
        <f>(3*EH238*$L$71*EG238^2)/1000+EE238</f>
        <v>19.284653181060836</v>
      </c>
      <c r="EK238" s="14">
        <f t="shared" si="390"/>
        <v>79.021975443049755</v>
      </c>
      <c r="EL238" s="19">
        <f>1000*EK238/3/EM237</f>
        <v>115.79195958388623</v>
      </c>
      <c r="EM238" s="19">
        <f>EO237</f>
        <v>226.98300036850691</v>
      </c>
      <c r="EN238" s="14">
        <f>($K$71*$L$43+$L$71*$L$44)*100*SQRT(3)*(EG238+EL238)/2*EH238/(EM238*SQRT(3))</f>
        <v>0.1758665623863247</v>
      </c>
      <c r="EO238" s="19">
        <f>EM238*(1-EN238/100)</f>
        <v>226.58381316855747</v>
      </c>
    </row>
    <row r="239" spans="2:145" hidden="1" outlineLevel="1">
      <c r="B239" t="s">
        <v>50</v>
      </c>
      <c r="C239" s="14">
        <f>$C$90</f>
        <v>19.099999999999998</v>
      </c>
      <c r="D239" s="14">
        <f>C239*$L$45</f>
        <v>4.786911225151246</v>
      </c>
      <c r="E239" s="14">
        <f>C239/$L$43</f>
        <v>19.690721649484534</v>
      </c>
      <c r="F239" s="14">
        <f t="shared" si="364"/>
        <v>57.337872958956495</v>
      </c>
      <c r="G239" s="14">
        <f t="shared" si="364"/>
        <v>14.383029852903938</v>
      </c>
      <c r="H239" s="14">
        <f t="shared" si="365"/>
        <v>59.111209236037624</v>
      </c>
      <c r="I239" s="19">
        <f>1000*H239/3/O237</f>
        <v>85.659884936241383</v>
      </c>
      <c r="J239" s="21">
        <f t="shared" si="391"/>
        <v>2.5000000000000001E-2</v>
      </c>
      <c r="K239" s="14">
        <f>(3*J239*$K$71*I239^2)/1000+F239</f>
        <v>57.406112786708292</v>
      </c>
      <c r="L239" s="14">
        <f>(3*J239*$L$71*I239^2)/1000+G239</f>
        <v>14.423203299886852</v>
      </c>
      <c r="M239" s="14">
        <f t="shared" si="366"/>
        <v>59.190291253803949</v>
      </c>
      <c r="N239" s="19">
        <f>1000*M239/3/O237</f>
        <v>85.774485138638511</v>
      </c>
      <c r="O239" s="19">
        <f t="shared" ref="O239:O241" si="400">Q238</f>
        <v>229.13409267702443</v>
      </c>
      <c r="P239" s="14">
        <f>($K$71*$L$43+$L$71*$L$44)*100*SQRT(3)*(I239+N239)/2*J239/(O239*SQRT(3))</f>
        <v>0.1290866029330347</v>
      </c>
      <c r="Q239" s="19">
        <f>O239*(1-P239/100)</f>
        <v>228.83831126062623</v>
      </c>
      <c r="R239" t="s">
        <v>50</v>
      </c>
      <c r="S239" s="14">
        <f>$C$90</f>
        <v>19.099999999999998</v>
      </c>
      <c r="T239" s="14">
        <f>S239*$L$45</f>
        <v>4.786911225151246</v>
      </c>
      <c r="U239" s="19">
        <f>S239/$L$43</f>
        <v>19.690721649484534</v>
      </c>
      <c r="V239" s="19">
        <f t="shared" si="367"/>
        <v>57.338142515603948</v>
      </c>
      <c r="W239" s="19">
        <f t="shared" si="367"/>
        <v>14.383188543510904</v>
      </c>
      <c r="X239" s="19">
        <f t="shared" si="368"/>
        <v>59.111487129488609</v>
      </c>
      <c r="Y239" s="19">
        <f>1000*X239/3/AE237</f>
        <v>85.964489033285886</v>
      </c>
      <c r="Z239" s="21">
        <f t="shared" si="392"/>
        <v>2.5000000000000001E-2</v>
      </c>
      <c r="AA239" s="14">
        <f>(3*Z239*$K$71*Y239^2)/1000+V239</f>
        <v>57.406868523989161</v>
      </c>
      <c r="AB239" s="14">
        <f>(3*Z239*$L$71*Y239^2)/1000+W239</f>
        <v>14.423648209737681</v>
      </c>
      <c r="AC239" s="14">
        <f t="shared" si="369"/>
        <v>59.191132624818444</v>
      </c>
      <c r="AD239" s="19">
        <f>1000*AC239/3/AE237</f>
        <v>86.08031566263179</v>
      </c>
      <c r="AE239" s="19">
        <f t="shared" ref="AE239:AE241" si="401">AG238</f>
        <v>228.3169381996851</v>
      </c>
      <c r="AF239" s="14">
        <f>($K$71*$L$43+$L$71*$L$44)*100*SQRT(3)*(Y239+AD239)/2*Z239/(AE239*SQRT(3))</f>
        <v>0.13000989846770444</v>
      </c>
      <c r="AG239" s="19">
        <f>AE239*(1-AF239/100)</f>
        <v>228.02010358014709</v>
      </c>
      <c r="AH239" t="s">
        <v>50</v>
      </c>
      <c r="AI239" s="14">
        <f>$C$90</f>
        <v>19.099999999999998</v>
      </c>
      <c r="AJ239" s="14">
        <f>AI239*$L$45</f>
        <v>4.786911225151246</v>
      </c>
      <c r="AK239" s="14">
        <f>AI239/$L$43</f>
        <v>19.690721649484534</v>
      </c>
      <c r="AL239" s="14">
        <f t="shared" si="370"/>
        <v>57.338380391735697</v>
      </c>
      <c r="AM239" s="14">
        <f t="shared" si="370"/>
        <v>14.383328583491689</v>
      </c>
      <c r="AN239" s="14">
        <f t="shared" si="371"/>
        <v>59.11173236261412</v>
      </c>
      <c r="AO239" s="19">
        <f>1000*AN239/3/AU237</f>
        <v>86.232403432381574</v>
      </c>
      <c r="AP239" s="21">
        <f t="shared" si="393"/>
        <v>2.5000000000000001E-2</v>
      </c>
      <c r="AQ239" s="14">
        <f>(3*AP239*$K$71*AO239^2)/1000+AL239</f>
        <v>57.407535446571742</v>
      </c>
      <c r="AR239" s="14">
        <f>(3*AP239*$L$71*AO239^2)/1000+AM239</f>
        <v>14.424040833516134</v>
      </c>
      <c r="AS239" s="14">
        <f t="shared" si="372"/>
        <v>59.191875118265443</v>
      </c>
      <c r="AT239" s="19">
        <f>1000*AS239/3/AU237</f>
        <v>86.349315966683804</v>
      </c>
      <c r="AU239" s="19">
        <f t="shared" ref="AU239:AU241" si="402">AW238</f>
        <v>227.60296661906489</v>
      </c>
      <c r="AV239" s="14">
        <f>($K$71*$L$43+$L$71*$L$44)*100*SQRT(3)*(AO239+AT239)/2*AP239/(AU239*SQRT(3))</f>
        <v>0.13082473429193564</v>
      </c>
      <c r="AW239" s="19">
        <f>AU239*(1-AV239/100)</f>
        <v>227.30520564274494</v>
      </c>
      <c r="AX239" t="s">
        <v>50</v>
      </c>
      <c r="AY239" s="14">
        <f>$C$90</f>
        <v>19.099999999999998</v>
      </c>
      <c r="AZ239" s="14">
        <f>AY239*$L$45</f>
        <v>4.786911225151246</v>
      </c>
      <c r="BA239" s="14">
        <f>AY239/$L$43</f>
        <v>19.690721649484534</v>
      </c>
      <c r="BB239" s="14">
        <f t="shared" si="373"/>
        <v>57.338448684336626</v>
      </c>
      <c r="BC239" s="14">
        <f t="shared" si="373"/>
        <v>14.383368788006759</v>
      </c>
      <c r="BD239" s="14">
        <f t="shared" si="374"/>
        <v>59.111802767357347</v>
      </c>
      <c r="BE239" s="19">
        <f>1000*BD239/3/BK237</f>
        <v>86.309166783723384</v>
      </c>
      <c r="BF239" s="21">
        <f t="shared" si="394"/>
        <v>2.5000000000000001E-2</v>
      </c>
      <c r="BG239" s="14">
        <f>(3*BF239*$K$71*BE239^2)/1000+BB239</f>
        <v>57.407726916455999</v>
      </c>
      <c r="BH239" s="14">
        <f>(3*BF239*$L$71*BE239^2)/1000+BC239</f>
        <v>14.424153553689941</v>
      </c>
      <c r="BI239" s="14">
        <f t="shared" si="375"/>
        <v>59.192088284286889</v>
      </c>
      <c r="BJ239" s="19">
        <f>1000*BI239/3/BK237</f>
        <v>86.426391698995573</v>
      </c>
      <c r="BK239" s="19">
        <f t="shared" ref="BK239:BK241" si="403">BM238</f>
        <v>227.39921237388108</v>
      </c>
      <c r="BL239" s="14">
        <f>($K$71*$L$43+$L$71*$L$44)*100*SQRT(3)*(BE239+BJ239)/2*BF239/(BK239*SQRT(3))</f>
        <v>0.13105867733345458</v>
      </c>
      <c r="BM239" s="19">
        <f>BK239*(1-BL239/100)</f>
        <v>227.10118597387719</v>
      </c>
      <c r="BN239" t="s">
        <v>50</v>
      </c>
      <c r="BO239" s="14">
        <f>$C$90</f>
        <v>19.099999999999998</v>
      </c>
      <c r="BP239" s="14">
        <f>BO239*$L$45</f>
        <v>4.786911225151246</v>
      </c>
      <c r="BQ239" s="14">
        <f>BO239/$L$43</f>
        <v>19.690721649484534</v>
      </c>
      <c r="BR239" s="14">
        <f t="shared" si="376"/>
        <v>57.338482918933124</v>
      </c>
      <c r="BS239" s="14">
        <f t="shared" si="376"/>
        <v>14.383388942245016</v>
      </c>
      <c r="BT239" s="14">
        <f t="shared" si="377"/>
        <v>59.111838060755801</v>
      </c>
      <c r="BU239" s="19">
        <f>1000*BT239/3/CA237</f>
        <v>86.347622132351219</v>
      </c>
      <c r="BV239" s="21">
        <f t="shared" si="395"/>
        <v>2.5000000000000001E-2</v>
      </c>
      <c r="BW239" s="14">
        <f>(3*BV239*$K$71*BU239^2)/1000+BR239</f>
        <v>57.407822899118699</v>
      </c>
      <c r="BX239" s="14">
        <f>(3*BV239*$L$71*BU239^2)/1000+BS239</f>
        <v>14.424210059612331</v>
      </c>
      <c r="BY239" s="14">
        <f t="shared" si="378"/>
        <v>59.192195143113238</v>
      </c>
      <c r="BZ239" s="19">
        <f>1000*BY239/3/CA237</f>
        <v>86.465003746773803</v>
      </c>
      <c r="CA239" s="19">
        <f t="shared" ref="CA239:CA241" si="404">CC238</f>
        <v>227.29727545327705</v>
      </c>
      <c r="CB239" s="14">
        <f>($K$71*$L$43+$L$71*$L$44)*100*SQRT(3)*(BU239+BZ239)/2*BV239/(CA239*SQRT(3))</f>
        <v>0.13117595287919959</v>
      </c>
      <c r="CC239" s="19">
        <f>CA239*(1-CB239/100)</f>
        <v>226.99911608633275</v>
      </c>
      <c r="CD239" t="s">
        <v>50</v>
      </c>
      <c r="CE239" s="14">
        <f>$C$90</f>
        <v>19.099999999999998</v>
      </c>
      <c r="CF239" s="14">
        <f>CE239*$L$45</f>
        <v>4.786911225151246</v>
      </c>
      <c r="CG239" s="14">
        <f>CE239/$L$43</f>
        <v>19.690721649484534</v>
      </c>
      <c r="CH239" s="14">
        <f t="shared" si="379"/>
        <v>57.338517243359234</v>
      </c>
      <c r="CI239" s="14">
        <f t="shared" si="379"/>
        <v>14.383409149366841</v>
      </c>
      <c r="CJ239" s="14">
        <f t="shared" si="380"/>
        <v>59.111873446762097</v>
      </c>
      <c r="CK239" s="19">
        <f>1000*CJ239/3/CQ237</f>
        <v>86.386161269504711</v>
      </c>
      <c r="CL239" s="21">
        <f t="shared" si="396"/>
        <v>2.5000000000000001E-2</v>
      </c>
      <c r="CM239" s="14">
        <f>(3*CL239*$K$71*CK239^2)/1000+CH239</f>
        <v>57.40791913374683</v>
      </c>
      <c r="CN239" s="14">
        <f>(3*CL239*$L$71*CK239^2)/1000+CI239</f>
        <v>14.424266713869214</v>
      </c>
      <c r="CO239" s="14">
        <f t="shared" si="381"/>
        <v>59.192302282472937</v>
      </c>
      <c r="CP239" s="19">
        <f>1000*CO239/3/CQ237</f>
        <v>86.50370006445921</v>
      </c>
      <c r="CQ239" s="19">
        <f t="shared" ref="CQ239:CQ241" si="405">CS238</f>
        <v>227.19520717970184</v>
      </c>
      <c r="CR239" s="14">
        <f>($K$71*$L$43+$L$71*$L$44)*100*SQRT(3)*(CK239+CP239)/2*CL239/(CQ239*SQRT(3))</f>
        <v>0.13129353719400921</v>
      </c>
      <c r="CS239" s="19">
        <f>CQ239*(1-CR239/100)</f>
        <v>226.89691455586035</v>
      </c>
      <c r="CT239" t="s">
        <v>50</v>
      </c>
      <c r="CU239" s="14">
        <f>$C$90</f>
        <v>19.099999999999998</v>
      </c>
      <c r="CV239" s="14">
        <f>CU239*$L$45</f>
        <v>4.786911225151246</v>
      </c>
      <c r="CW239" s="14">
        <f>CU239/$L$43</f>
        <v>19.690721649484534</v>
      </c>
      <c r="CX239" s="14">
        <f t="shared" si="382"/>
        <v>57.338620317011276</v>
      </c>
      <c r="CY239" s="14">
        <f t="shared" si="382"/>
        <v>14.38346982982328</v>
      </c>
      <c r="CZ239" s="14">
        <f t="shared" si="383"/>
        <v>59.111979708259049</v>
      </c>
      <c r="DA239" s="19">
        <f>1000*CZ239/3/DG237</f>
        <v>86.501788602337683</v>
      </c>
      <c r="DB239" s="21">
        <f t="shared" si="397"/>
        <v>2.5000000000000001E-2</v>
      </c>
      <c r="DC239" s="14">
        <f>(3*DB239*$K$71*DA239^2)/1000+CX239</f>
        <v>57.408208119723326</v>
      </c>
      <c r="DD239" s="14">
        <f>(3*DB239*$L$71*DA239^2)/1000+CY239</f>
        <v>14.424436842710215</v>
      </c>
      <c r="DE239" s="14">
        <f t="shared" si="384"/>
        <v>59.192624014709835</v>
      </c>
      <c r="DF239" s="19">
        <f>1000*DE239/3/DG237</f>
        <v>86.619799820757649</v>
      </c>
      <c r="DG239" s="19">
        <f t="shared" ref="DG239:DG241" si="406">DI238</f>
        <v>226.88952005840065</v>
      </c>
      <c r="DH239" s="14">
        <f>($K$71*$L$43+$L$71*$L$44)*100*SQRT(3)*(DA239+DF239)/2*DB239/(DG239*SQRT(3))</f>
        <v>0.1316466402736676</v>
      </c>
      <c r="DI239" s="19">
        <f>DG239*(1-DH239/100)</f>
        <v>226.59082762811073</v>
      </c>
      <c r="DJ239" t="s">
        <v>50</v>
      </c>
      <c r="DK239" s="14">
        <f>$C$90</f>
        <v>19.099999999999998</v>
      </c>
      <c r="DL239" s="14">
        <f>DK239*$L$45</f>
        <v>4.786911225151246</v>
      </c>
      <c r="DM239" s="14">
        <f>DK239/$L$43</f>
        <v>19.690721649484534</v>
      </c>
      <c r="DN239" s="14">
        <f t="shared" si="385"/>
        <v>57.338689253178117</v>
      </c>
      <c r="DO239" s="14">
        <f t="shared" si="385"/>
        <v>14.383510413211827</v>
      </c>
      <c r="DP239" s="14">
        <f t="shared" si="386"/>
        <v>59.112050776472287</v>
      </c>
      <c r="DQ239" s="19">
        <f>1000*DP239/3/DW237</f>
        <v>86.579034909245081</v>
      </c>
      <c r="DR239" s="21">
        <f t="shared" si="398"/>
        <v>2.5000000000000001E-2</v>
      </c>
      <c r="DS239" s="14">
        <f>(3*DR239*$K$71*DQ239^2)/1000+DN239</f>
        <v>57.40840139553621</v>
      </c>
      <c r="DT239" s="14">
        <f>(3*DR239*$L$71*DQ239^2)/1000+DO239</f>
        <v>14.424550626051671</v>
      </c>
      <c r="DU239" s="14">
        <f t="shared" si="387"/>
        <v>59.192839191531704</v>
      </c>
      <c r="DV239" s="19">
        <f>1000*DU239/3/DW237</f>
        <v>86.697362440024563</v>
      </c>
      <c r="DW239" s="19">
        <f t="shared" ref="DW239:DW241" si="407">DY238</f>
        <v>226.68575533526996</v>
      </c>
      <c r="DX239" s="14">
        <f>($K$71*$L$43+$L$71*$L$44)*100*SQRT(3)*(DQ239+DV239)/2*DR239/(DW239*SQRT(3))</f>
        <v>0.13188280261953456</v>
      </c>
      <c r="DY239" s="19">
        <f>DW239*(1-DX239/100)</f>
        <v>226.38679580799456</v>
      </c>
      <c r="DZ239" t="s">
        <v>50</v>
      </c>
      <c r="EA239" s="14">
        <f>$C$90</f>
        <v>19.099999999999998</v>
      </c>
      <c r="EB239" s="14">
        <f>EA239*$L$45</f>
        <v>4.786911225151246</v>
      </c>
      <c r="EC239" s="14">
        <f>EA239/$L$43</f>
        <v>19.690721649484534</v>
      </c>
      <c r="ED239" s="14">
        <f t="shared" si="388"/>
        <v>57.338723810607164</v>
      </c>
      <c r="EE239" s="14">
        <f t="shared" si="388"/>
        <v>14.383530757504733</v>
      </c>
      <c r="EF239" s="14">
        <f t="shared" si="389"/>
        <v>59.112086402687801</v>
      </c>
      <c r="EG239" s="19">
        <f>1000*EF239/3/EM237</f>
        <v>86.617732362210035</v>
      </c>
      <c r="EH239" s="21">
        <f t="shared" si="399"/>
        <v>2.5000000000000001E-2</v>
      </c>
      <c r="EI239" s="14">
        <f>(3*EH239*$K$71*EG239^2)/1000+ED239</f>
        <v>57.408498284111175</v>
      </c>
      <c r="EJ239" s="14">
        <f>(3*EH239*$L$71*EG239^2)/1000+EE239</f>
        <v>14.424607665293387</v>
      </c>
      <c r="EK239" s="14">
        <f t="shared" si="390"/>
        <v>59.192947059041053</v>
      </c>
      <c r="EL239" s="19">
        <f>1000*EK239/3/EM237</f>
        <v>86.736218565571647</v>
      </c>
      <c r="EM239" s="19">
        <f t="shared" ref="EM239:EM241" si="408">EO238</f>
        <v>226.58381316855747</v>
      </c>
      <c r="EN239" s="14">
        <f>($K$71*$L$43+$L$71*$L$44)*100*SQRT(3)*(EG239+EL239)/2*EH239/(EM239*SQRT(3))</f>
        <v>0.13200119146174688</v>
      </c>
      <c r="EO239" s="19">
        <f>EM239*(1-EN239/100)</f>
        <v>226.28471983551552</v>
      </c>
    </row>
    <row r="240" spans="2:145" hidden="1" outlineLevel="1">
      <c r="B240" t="s">
        <v>51</v>
      </c>
      <c r="C240" s="14">
        <f>$C$90</f>
        <v>19.099999999999998</v>
      </c>
      <c r="D240" s="14">
        <f>C240*$L$45</f>
        <v>4.786911225151246</v>
      </c>
      <c r="E240" s="14">
        <f>C240/$L$43</f>
        <v>19.690721649484534</v>
      </c>
      <c r="F240" s="14">
        <f t="shared" si="364"/>
        <v>38.207572189959102</v>
      </c>
      <c r="G240" s="14">
        <f t="shared" si="364"/>
        <v>9.5782802718106748</v>
      </c>
      <c r="H240" s="14">
        <f t="shared" si="365"/>
        <v>39.389249680370206</v>
      </c>
      <c r="I240" s="19">
        <f>1000*H240/3/O237</f>
        <v>57.080182235357832</v>
      </c>
      <c r="J240" s="21">
        <f t="shared" si="391"/>
        <v>2.5000000000000001E-2</v>
      </c>
      <c r="K240" s="14">
        <f>(3*J240*$K$71*I240^2)/1000+F240</f>
        <v>38.237872958956501</v>
      </c>
      <c r="L240" s="14">
        <f>(3*J240*$L$71*I240^2)/1000+G240</f>
        <v>9.5961186277526931</v>
      </c>
      <c r="M240" s="14">
        <f t="shared" si="366"/>
        <v>39.423602335950974</v>
      </c>
      <c r="N240" s="19">
        <f>1000*M240/3/O237</f>
        <v>57.129963733018492</v>
      </c>
      <c r="O240" s="19">
        <f t="shared" si="400"/>
        <v>228.83831126062623</v>
      </c>
      <c r="P240" s="14">
        <f>($K$71*$L$43+$L$71*$L$44)*100*SQRT(3)*(I240+N240)/2*J240/(O240*SQRT(3))</f>
        <v>8.6109078320715668E-2</v>
      </c>
      <c r="Q240" s="19">
        <f>O240*(1-P240/100)</f>
        <v>228.64126069995501</v>
      </c>
      <c r="R240" t="s">
        <v>51</v>
      </c>
      <c r="S240" s="14">
        <f>$C$90</f>
        <v>19.099999999999998</v>
      </c>
      <c r="T240" s="14">
        <f>S240*$L$45</f>
        <v>4.786911225151246</v>
      </c>
      <c r="U240" s="19">
        <f>S240/$L$43</f>
        <v>19.690721649484534</v>
      </c>
      <c r="V240" s="19">
        <f t="shared" si="367"/>
        <v>38.207626066986634</v>
      </c>
      <c r="W240" s="19">
        <f t="shared" si="367"/>
        <v>9.578311989738177</v>
      </c>
      <c r="X240" s="19">
        <f t="shared" si="368"/>
        <v>39.389305223697562</v>
      </c>
      <c r="Y240" s="19">
        <f>1000*X240/3/AE237</f>
        <v>57.282969205525276</v>
      </c>
      <c r="Z240" s="21">
        <f t="shared" si="392"/>
        <v>2.5000000000000001E-2</v>
      </c>
      <c r="AA240" s="14">
        <f>(3*Z240*$K$71*Y240^2)/1000+V240</f>
        <v>38.238142515603947</v>
      </c>
      <c r="AB240" s="14">
        <f>(3*Z240*$L$71*Y240^2)/1000+W240</f>
        <v>9.5962773183596575</v>
      </c>
      <c r="AC240" s="14">
        <f t="shared" si="369"/>
        <v>39.423902412299341</v>
      </c>
      <c r="AD240" s="19">
        <f>1000*AC240/3/AE237</f>
        <v>57.33328310870327</v>
      </c>
      <c r="AE240" s="19">
        <f t="shared" si="401"/>
        <v>228.02010358014709</v>
      </c>
      <c r="AF240" s="14">
        <f>($K$71*$L$43+$L$71*$L$44)*100*SQRT(3)*(Y240+AD240)/2*Z240/(AE240*SQRT(3))</f>
        <v>8.672534848549289E-2</v>
      </c>
      <c r="AG240" s="19">
        <f>AE240*(1-AF240/100)</f>
        <v>227.82235235070021</v>
      </c>
      <c r="AH240" t="s">
        <v>51</v>
      </c>
      <c r="AI240" s="14">
        <f>$C$90</f>
        <v>19.099999999999998</v>
      </c>
      <c r="AJ240" s="14">
        <f>AI240*$L$45</f>
        <v>4.786911225151246</v>
      </c>
      <c r="AK240" s="14">
        <f>AI240/$L$43</f>
        <v>19.690721649484534</v>
      </c>
      <c r="AL240" s="14">
        <f t="shared" si="370"/>
        <v>38.207673611740582</v>
      </c>
      <c r="AM240" s="14">
        <f t="shared" si="370"/>
        <v>9.5783399797949329</v>
      </c>
      <c r="AN240" s="14">
        <f t="shared" si="371"/>
        <v>39.389354238907821</v>
      </c>
      <c r="AO240" s="19">
        <f>1000*AN240/3/AU237</f>
        <v>57.461328739854878</v>
      </c>
      <c r="AP240" s="21">
        <f t="shared" si="393"/>
        <v>2.5000000000000001E-2</v>
      </c>
      <c r="AQ240" s="14">
        <f>(3*AP240*$K$71*AO240^2)/1000+AL240</f>
        <v>38.238380391735696</v>
      </c>
      <c r="AR240" s="14">
        <f>(3*AP240*$L$71*AO240^2)/1000+AM240</f>
        <v>9.5964173583404424</v>
      </c>
      <c r="AS240" s="14">
        <f t="shared" si="372"/>
        <v>39.424167221369871</v>
      </c>
      <c r="AT240" s="19">
        <f>1000*AS240/3/AU237</f>
        <v>57.512114041323237</v>
      </c>
      <c r="AU240" s="19">
        <f t="shared" si="402"/>
        <v>227.30520564274494</v>
      </c>
      <c r="AV240" s="14">
        <f>($K$71*$L$43+$L$71*$L$44)*100*SQRT(3)*(AO240+AT240)/2*AP240/(AU240*SQRT(3))</f>
        <v>8.7269229699328613E-2</v>
      </c>
      <c r="AW240" s="19">
        <f>AU240*(1-AV240/100)</f>
        <v>227.10683814071405</v>
      </c>
      <c r="AX240" t="s">
        <v>51</v>
      </c>
      <c r="AY240" s="14">
        <f>$C$90</f>
        <v>19.099999999999998</v>
      </c>
      <c r="AZ240" s="14">
        <f>AY240*$L$45</f>
        <v>4.786911225151246</v>
      </c>
      <c r="BA240" s="14">
        <f>AY240/$L$43</f>
        <v>19.690721649484534</v>
      </c>
      <c r="BB240" s="14">
        <f t="shared" si="373"/>
        <v>38.207687261477375</v>
      </c>
      <c r="BC240" s="14">
        <f t="shared" si="373"/>
        <v>9.5783480155270802</v>
      </c>
      <c r="BD240" s="14">
        <f t="shared" si="374"/>
        <v>39.389368310801416</v>
      </c>
      <c r="BE240" s="19">
        <f>1000*BD240/3/BK237</f>
        <v>57.512432371963222</v>
      </c>
      <c r="BF240" s="21">
        <f t="shared" si="394"/>
        <v>2.5000000000000001E-2</v>
      </c>
      <c r="BG240" s="14">
        <f>(3*BF240*$K$71*BE240^2)/1000+BB240</f>
        <v>38.238448684336632</v>
      </c>
      <c r="BH240" s="14">
        <f>(3*BF240*$L$71*BE240^2)/1000+BC240</f>
        <v>9.5964575628555142</v>
      </c>
      <c r="BI240" s="14">
        <f t="shared" si="375"/>
        <v>39.424243246260708</v>
      </c>
      <c r="BJ240" s="19">
        <f>1000*BI240/3/BK237</f>
        <v>57.56335327912916</v>
      </c>
      <c r="BK240" s="19">
        <f t="shared" si="403"/>
        <v>227.10118597387719</v>
      </c>
      <c r="BL240" s="14">
        <f>($K$71*$L$43+$L$71*$L$44)*100*SQRT(3)*(BE240+BJ240)/2*BF240/(BK240*SQRT(3))</f>
        <v>8.7425381216906753E-2</v>
      </c>
      <c r="BM240" s="19">
        <f>BK240*(1-BL240/100)</f>
        <v>226.90264189629141</v>
      </c>
      <c r="BN240" t="s">
        <v>51</v>
      </c>
      <c r="BO240" s="14">
        <f>$C$90</f>
        <v>19.099999999999998</v>
      </c>
      <c r="BP240" s="14">
        <f>BO240*$L$45</f>
        <v>4.786911225151246</v>
      </c>
      <c r="BQ240" s="14">
        <f>BO240/$L$43</f>
        <v>19.690721649484534</v>
      </c>
      <c r="BR240" s="14">
        <f t="shared" si="376"/>
        <v>38.207694103987748</v>
      </c>
      <c r="BS240" s="14">
        <f t="shared" si="376"/>
        <v>9.5783520437791552</v>
      </c>
      <c r="BT240" s="14">
        <f t="shared" si="377"/>
        <v>39.389375364935823</v>
      </c>
      <c r="BU240" s="19">
        <f>1000*BT240/3/CA237</f>
        <v>57.538033186263867</v>
      </c>
      <c r="BV240" s="21">
        <f t="shared" si="395"/>
        <v>2.5000000000000001E-2</v>
      </c>
      <c r="BW240" s="14">
        <f>(3*BV240*$K$71*BU240^2)/1000+BR240</f>
        <v>38.238482918933123</v>
      </c>
      <c r="BX240" s="14">
        <f>(3*BV240*$L$71*BU240^2)/1000+BS240</f>
        <v>9.5964777170937712</v>
      </c>
      <c r="BY240" s="14">
        <f t="shared" si="378"/>
        <v>39.424281357004055</v>
      </c>
      <c r="BZ240" s="19">
        <f>1000*BY240/3/CA237</f>
        <v>57.589022116944115</v>
      </c>
      <c r="CA240" s="19">
        <f t="shared" si="404"/>
        <v>226.99911608633275</v>
      </c>
      <c r="CB240" s="14">
        <f>($K$71*$L$43+$L$71*$L$44)*100*SQRT(3)*(BU240+BZ240)/2*BV240/(CA240*SQRT(3))</f>
        <v>8.7503660034077876E-2</v>
      </c>
      <c r="CC240" s="19">
        <f>CA240*(1-CB240/100)</f>
        <v>226.8004835515122</v>
      </c>
      <c r="CD240" t="s">
        <v>51</v>
      </c>
      <c r="CE240" s="14">
        <f>$C$90</f>
        <v>19.099999999999998</v>
      </c>
      <c r="CF240" s="14">
        <f>CE240*$L$45</f>
        <v>4.786911225151246</v>
      </c>
      <c r="CG240" s="14">
        <f>CE240/$L$43</f>
        <v>19.690721649484534</v>
      </c>
      <c r="CH240" s="14">
        <f t="shared" si="379"/>
        <v>38.207700964448549</v>
      </c>
      <c r="CI240" s="14">
        <f t="shared" si="379"/>
        <v>9.5783560825988161</v>
      </c>
      <c r="CJ240" s="14">
        <f t="shared" si="380"/>
        <v>39.389382437575826</v>
      </c>
      <c r="CK240" s="19">
        <f>1000*CJ240/3/CQ237</f>
        <v>57.563689748781051</v>
      </c>
      <c r="CL240" s="21">
        <f t="shared" si="396"/>
        <v>2.5000000000000001E-2</v>
      </c>
      <c r="CM240" s="14">
        <f>(3*CL240*$K$71*CK240^2)/1000+CH240</f>
        <v>38.23851724335924</v>
      </c>
      <c r="CN240" s="14">
        <f>(3*CL240*$L$71*CK240^2)/1000+CI240</f>
        <v>9.5964979242155959</v>
      </c>
      <c r="CO240" s="14">
        <f t="shared" si="381"/>
        <v>39.424319567751027</v>
      </c>
      <c r="CP240" s="19">
        <f>1000*CO240/3/CQ237</f>
        <v>57.614746911845373</v>
      </c>
      <c r="CQ240" s="19">
        <f t="shared" si="405"/>
        <v>226.89691455586035</v>
      </c>
      <c r="CR240" s="14">
        <f>($K$71*$L$43+$L$71*$L$44)*100*SQRT(3)*(CK240+CP240)/2*CL240/(CQ240*SQRT(3))</f>
        <v>8.7582145034088676E-2</v>
      </c>
      <c r="CS240" s="19">
        <f>CQ240*(1-CR240/100)</f>
        <v>226.69819337107614</v>
      </c>
      <c r="CT240" t="s">
        <v>51</v>
      </c>
      <c r="CU240" s="14">
        <f>$C$90</f>
        <v>19.099999999999998</v>
      </c>
      <c r="CV240" s="14">
        <f>CU240*$L$45</f>
        <v>4.786911225151246</v>
      </c>
      <c r="CW240" s="14">
        <f>CU240/$L$43</f>
        <v>19.690721649484534</v>
      </c>
      <c r="CX240" s="14">
        <f t="shared" si="382"/>
        <v>38.207721565869043</v>
      </c>
      <c r="CY240" s="14">
        <f t="shared" si="382"/>
        <v>9.5783682108544301</v>
      </c>
      <c r="CZ240" s="14">
        <f t="shared" si="383"/>
        <v>39.389403676153655</v>
      </c>
      <c r="DA240" s="19">
        <f>1000*CZ240/3/DG237</f>
        <v>57.640665847818482</v>
      </c>
      <c r="DB240" s="21">
        <f t="shared" si="397"/>
        <v>2.5000000000000001E-2</v>
      </c>
      <c r="DC240" s="14">
        <f>(3*DB240*$K$71*DA240^2)/1000+CX240</f>
        <v>38.238620317011275</v>
      </c>
      <c r="DD240" s="14">
        <f>(3*DB240*$L$71*DA240^2)/1000+CY240</f>
        <v>9.596558604672035</v>
      </c>
      <c r="DE240" s="14">
        <f t="shared" si="384"/>
        <v>39.424434311749515</v>
      </c>
      <c r="DF240" s="19">
        <f>1000*DE240/3/DG237</f>
        <v>57.691928090258571</v>
      </c>
      <c r="DG240" s="19">
        <f t="shared" si="406"/>
        <v>226.59082762811073</v>
      </c>
      <c r="DH240" s="14">
        <f>($K$71*$L$43+$L$71*$L$44)*100*SQRT(3)*(DA240+DF240)/2*DB240/(DG240*SQRT(3))</f>
        <v>8.78178342616108E-2</v>
      </c>
      <c r="DI240" s="19">
        <f>DG240*(1-DH240/100)</f>
        <v>226.39184047065228</v>
      </c>
      <c r="DJ240" t="s">
        <v>51</v>
      </c>
      <c r="DK240" s="14">
        <f>$C$90</f>
        <v>19.099999999999998</v>
      </c>
      <c r="DL240" s="14">
        <f>DK240*$L$45</f>
        <v>4.786911225151246</v>
      </c>
      <c r="DM240" s="14">
        <f>DK240/$L$43</f>
        <v>19.690721649484534</v>
      </c>
      <c r="DN240" s="14">
        <f t="shared" si="385"/>
        <v>38.207735344180847</v>
      </c>
      <c r="DO240" s="14">
        <f t="shared" si="385"/>
        <v>9.5783763222799259</v>
      </c>
      <c r="DP240" s="14">
        <f t="shared" si="386"/>
        <v>39.389417880598813</v>
      </c>
      <c r="DQ240" s="19">
        <f>1000*DP240/3/DW237</f>
        <v>57.692090545716098</v>
      </c>
      <c r="DR240" s="21">
        <f t="shared" si="398"/>
        <v>2.5000000000000001E-2</v>
      </c>
      <c r="DS240" s="14">
        <f>(3*DR240*$K$71*DQ240^2)/1000+DN240</f>
        <v>38.238689253178123</v>
      </c>
      <c r="DT240" s="14">
        <f>(3*DR240*$L$71*DQ240^2)/1000+DO240</f>
        <v>9.5965991880605799</v>
      </c>
      <c r="DU240" s="14">
        <f t="shared" si="387"/>
        <v>39.424511053117769</v>
      </c>
      <c r="DV240" s="19">
        <f>1000*DU240/3/DW237</f>
        <v>57.743490099084397</v>
      </c>
      <c r="DW240" s="19">
        <f t="shared" si="407"/>
        <v>226.38679580799456</v>
      </c>
      <c r="DX240" s="14">
        <f>($K$71*$L$43+$L$71*$L$44)*100*SQRT(3)*(DQ240+DV240)/2*DR240/(DW240*SQRT(3))</f>
        <v>8.7975468328687079E-2</v>
      </c>
      <c r="DY240" s="19">
        <f>DW240*(1-DX240/100)</f>
        <v>226.18763096414818</v>
      </c>
      <c r="DZ240" t="s">
        <v>51</v>
      </c>
      <c r="EA240" s="14">
        <f>$C$90</f>
        <v>19.099999999999998</v>
      </c>
      <c r="EB240" s="14">
        <f>EA240*$L$45</f>
        <v>4.786911225151246</v>
      </c>
      <c r="EC240" s="14">
        <f>EA240/$L$43</f>
        <v>19.690721649484534</v>
      </c>
      <c r="ED240" s="14">
        <f t="shared" si="388"/>
        <v>38.207742251188321</v>
      </c>
      <c r="EE240" s="14">
        <f t="shared" si="388"/>
        <v>9.5783803885020724</v>
      </c>
      <c r="EF240" s="14">
        <f t="shared" si="389"/>
        <v>39.389425001225078</v>
      </c>
      <c r="EG240" s="19">
        <f>1000*EF240/3/EM237</f>
        <v>57.717852308835504</v>
      </c>
      <c r="EH240" s="21">
        <f t="shared" si="399"/>
        <v>2.5000000000000001E-2</v>
      </c>
      <c r="EI240" s="14">
        <f>(3*EH240*$K$71*EG240^2)/1000+ED240</f>
        <v>38.238723810607169</v>
      </c>
      <c r="EJ240" s="14">
        <f>(3*EH240*$L$71*EG240^2)/1000+EE240</f>
        <v>9.596619532353488</v>
      </c>
      <c r="EK240" s="14">
        <f t="shared" si="390"/>
        <v>39.424549523268418</v>
      </c>
      <c r="EL240" s="19">
        <f>1000*EK240/3/EM237</f>
        <v>57.769320741686528</v>
      </c>
      <c r="EM240" s="19">
        <f t="shared" si="408"/>
        <v>226.28471983551552</v>
      </c>
      <c r="EN240" s="14">
        <f>($K$71*$L$43+$L$71*$L$44)*100*SQRT(3)*(EG240+EL240)/2*EH240/(EM240*SQRT(3))</f>
        <v>8.8054490857146159E-2</v>
      </c>
      <c r="EO240" s="19">
        <f>EM240*(1-EN240/100)</f>
        <v>226.08546597757683</v>
      </c>
    </row>
    <row r="241" spans="2:145" hidden="1" outlineLevel="1">
      <c r="B241" t="s">
        <v>52</v>
      </c>
      <c r="C241" s="14">
        <f>$C$90</f>
        <v>19.099999999999998</v>
      </c>
      <c r="D241" s="14">
        <f>C241*$L$45</f>
        <v>4.786911225151246</v>
      </c>
      <c r="E241" s="14">
        <f>C241/$L$43</f>
        <v>19.690721649484534</v>
      </c>
      <c r="F241" s="14">
        <f>C241</f>
        <v>19.099999999999998</v>
      </c>
      <c r="G241" s="14">
        <f>D241</f>
        <v>4.786911225151246</v>
      </c>
      <c r="H241" s="14">
        <f t="shared" si="365"/>
        <v>19.690721649484534</v>
      </c>
      <c r="I241" s="19">
        <f>1000*H241/3/O237</f>
        <v>28.534434883089638</v>
      </c>
      <c r="J241" s="21">
        <f t="shared" si="391"/>
        <v>2.5000000000000001E-2</v>
      </c>
      <c r="K241" s="14">
        <f>(3*J241*$K$71*I241^2)/1000+F241</f>
        <v>19.107572189959104</v>
      </c>
      <c r="L241" s="14">
        <f>(3*J241*$L$71*I241^2)/1000+G241</f>
        <v>4.7913690466594288</v>
      </c>
      <c r="M241" s="14">
        <f t="shared" si="366"/>
        <v>19.699150548584186</v>
      </c>
      <c r="N241" s="19">
        <f>1000*M241/3/O237</f>
        <v>28.546649461954573</v>
      </c>
      <c r="O241" s="19">
        <f t="shared" si="400"/>
        <v>228.64126069995501</v>
      </c>
      <c r="P241" s="14">
        <f>($K$71*$L$43+$L$71*$L$44)*100*SQRT(3)*(I241+N241)/2*J241/(O241*SQRT(3))</f>
        <v>4.3073543085671781E-2</v>
      </c>
      <c r="Q241" s="19">
        <f>O241*(1-P241/100)</f>
        <v>228.54277680801579</v>
      </c>
      <c r="R241" t="s">
        <v>52</v>
      </c>
      <c r="S241" s="14">
        <f>$C$90</f>
        <v>19.099999999999998</v>
      </c>
      <c r="T241" s="14">
        <f>S241*$L$45</f>
        <v>4.786911225151246</v>
      </c>
      <c r="U241" s="19">
        <f>S241/$L$43</f>
        <v>19.690721649484534</v>
      </c>
      <c r="V241" s="19">
        <f>S241</f>
        <v>19.099999999999998</v>
      </c>
      <c r="W241" s="19">
        <f>T241</f>
        <v>4.786911225151246</v>
      </c>
      <c r="X241" s="19">
        <f t="shared" si="368"/>
        <v>19.690721649484534</v>
      </c>
      <c r="Y241" s="19">
        <f>1000*X241/3/AE237</f>
        <v>28.635767893752909</v>
      </c>
      <c r="Z241" s="21">
        <f t="shared" si="392"/>
        <v>2.5000000000000001E-2</v>
      </c>
      <c r="AA241" s="14">
        <f>(3*Z241*$K$71*Y241^2)/1000+V241</f>
        <v>19.10762606698664</v>
      </c>
      <c r="AB241" s="14">
        <f>(3*Z241*$L$71*Y241^2)/1000+W241</f>
        <v>4.791400764586931</v>
      </c>
      <c r="AC241" s="14">
        <f t="shared" si="369"/>
        <v>19.69921052231971</v>
      </c>
      <c r="AD241" s="19">
        <f>1000*AC241/3/AE237</f>
        <v>28.648113068120555</v>
      </c>
      <c r="AE241" s="19">
        <f t="shared" si="401"/>
        <v>227.82235235070021</v>
      </c>
      <c r="AF241" s="14">
        <f>($K$71*$L$43+$L$71*$L$44)*100*SQRT(3)*(Y241+AD241)/2*Z241/(AE241*SQRT(3))</f>
        <v>4.3381952061552473E-2</v>
      </c>
      <c r="AG241" s="19">
        <f>AE241*(1-AF241/100)</f>
        <v>227.72351856701795</v>
      </c>
      <c r="AH241" t="s">
        <v>52</v>
      </c>
      <c r="AI241" s="14">
        <f>$C$90</f>
        <v>19.099999999999998</v>
      </c>
      <c r="AJ241" s="14">
        <f>AI241*$L$45</f>
        <v>4.786911225151246</v>
      </c>
      <c r="AK241" s="14">
        <f>AI241/$L$43</f>
        <v>19.690721649484534</v>
      </c>
      <c r="AL241" s="14">
        <f>AI241</f>
        <v>19.099999999999998</v>
      </c>
      <c r="AM241" s="14">
        <f>AJ241</f>
        <v>4.786911225151246</v>
      </c>
      <c r="AN241" s="14">
        <f t="shared" si="371"/>
        <v>19.690721649484534</v>
      </c>
      <c r="AO241" s="19">
        <f>1000*AN241/3/AU237</f>
        <v>28.72489411640025</v>
      </c>
      <c r="AP241" s="21">
        <f t="shared" si="393"/>
        <v>2.5000000000000001E-2</v>
      </c>
      <c r="AQ241" s="14">
        <f>(3*AP241*$K$71*AO241^2)/1000+AL241</f>
        <v>19.107673611740584</v>
      </c>
      <c r="AR241" s="14">
        <f>(3*AP241*$L$71*AO241^2)/1000+AM241</f>
        <v>4.7914287546436869</v>
      </c>
      <c r="AS241" s="14">
        <f t="shared" si="372"/>
        <v>19.699263447236643</v>
      </c>
      <c r="AT241" s="19">
        <f>1000*AS241/3/AU237</f>
        <v>28.737354921055388</v>
      </c>
      <c r="AU241" s="19">
        <f t="shared" si="402"/>
        <v>227.10683814071405</v>
      </c>
      <c r="AV241" s="14">
        <f>($K$71*$L$43+$L$71*$L$44)*100*SQRT(3)*(AO241+AT241)/2*AP241/(AU241*SQRT(3))</f>
        <v>4.3654136028176117E-2</v>
      </c>
      <c r="AW241" s="19">
        <f>AU241*(1-AV241/100)</f>
        <v>227.00769661266281</v>
      </c>
      <c r="AX241" t="s">
        <v>52</v>
      </c>
      <c r="AY241" s="14">
        <f>$C$90</f>
        <v>19.099999999999998</v>
      </c>
      <c r="AZ241" s="14">
        <f>AY241*$L$45</f>
        <v>4.786911225151246</v>
      </c>
      <c r="BA241" s="14">
        <f>AY241/$L$43</f>
        <v>19.690721649484534</v>
      </c>
      <c r="BB241" s="14">
        <f>AY241</f>
        <v>19.099999999999998</v>
      </c>
      <c r="BC241" s="14">
        <f>AZ241</f>
        <v>4.786911225151246</v>
      </c>
      <c r="BD241" s="14">
        <f t="shared" si="374"/>
        <v>19.690721649484534</v>
      </c>
      <c r="BE241" s="19">
        <f>1000*BD241/3/BK237</f>
        <v>28.750430529513878</v>
      </c>
      <c r="BF241" s="21">
        <f t="shared" si="394"/>
        <v>2.5000000000000001E-2</v>
      </c>
      <c r="BG241" s="14">
        <f>(3*BF241*$K$71*BE241^2)/1000+BB241</f>
        <v>19.107687261477381</v>
      </c>
      <c r="BH241" s="14">
        <f>(3*BF241*$L$71*BE241^2)/1000+BC241</f>
        <v>4.7914367903758333</v>
      </c>
      <c r="BI241" s="14">
        <f t="shared" si="375"/>
        <v>19.699278641579546</v>
      </c>
      <c r="BJ241" s="19">
        <f>1000*BI241/3/BK237</f>
        <v>28.762924597082783</v>
      </c>
      <c r="BK241" s="19">
        <f t="shared" si="403"/>
        <v>226.90264189629141</v>
      </c>
      <c r="BL241" s="14">
        <f>($K$71*$L$43+$L$71*$L$44)*100*SQRT(3)*(BE241+BJ241)/2*BF241/(BK241*SQRT(3))</f>
        <v>4.3732281940870012E-2</v>
      </c>
      <c r="BM241" s="19">
        <f>BK241*(1-BL241/100)</f>
        <v>226.80341219320604</v>
      </c>
      <c r="BN241" t="s">
        <v>52</v>
      </c>
      <c r="BO241" s="14">
        <f>$C$90</f>
        <v>19.099999999999998</v>
      </c>
      <c r="BP241" s="14">
        <f>BO241*$L$45</f>
        <v>4.786911225151246</v>
      </c>
      <c r="BQ241" s="14">
        <f>BO241/$L$43</f>
        <v>19.690721649484534</v>
      </c>
      <c r="BR241" s="14">
        <f>BO241</f>
        <v>19.099999999999998</v>
      </c>
      <c r="BS241" s="14">
        <f>BP241</f>
        <v>4.786911225151246</v>
      </c>
      <c r="BT241" s="14">
        <f t="shared" si="377"/>
        <v>19.690721649484534</v>
      </c>
      <c r="BU241" s="19">
        <f>1000*BT241/3/CA237</f>
        <v>28.76322321013712</v>
      </c>
      <c r="BV241" s="21">
        <f t="shared" si="395"/>
        <v>2.5000000000000001E-2</v>
      </c>
      <c r="BW241" s="14">
        <f>(3*BV241*$K$71*BU241^2)/1000+BR241</f>
        <v>19.107694103987754</v>
      </c>
      <c r="BX241" s="14">
        <f>(3*BV241*$L$71*BU241^2)/1000+BS241</f>
        <v>4.7914408186279092</v>
      </c>
      <c r="BY241" s="14">
        <f t="shared" si="378"/>
        <v>19.699286258389719</v>
      </c>
      <c r="BZ241" s="19">
        <f>1000*BY241/3/CA237</f>
        <v>28.775733963274181</v>
      </c>
      <c r="CA241" s="19">
        <f t="shared" si="404"/>
        <v>226.8004835515122</v>
      </c>
      <c r="CB241" s="14">
        <f>($K$71*$L$43+$L$71*$L$44)*100*SQRT(3)*(BU241+BZ241)/2*BV241/(CA241*SQRT(3))</f>
        <v>4.3771456565297587E-2</v>
      </c>
      <c r="CC241" s="19">
        <f>CA241*(1-CB241/100)</f>
        <v>226.70120967636456</v>
      </c>
      <c r="CD241" t="s">
        <v>52</v>
      </c>
      <c r="CE241" s="14">
        <f>$C$90</f>
        <v>19.099999999999998</v>
      </c>
      <c r="CF241" s="14">
        <f>CE241*$L$45</f>
        <v>4.786911225151246</v>
      </c>
      <c r="CG241" s="14">
        <f>CE241/$L$43</f>
        <v>19.690721649484534</v>
      </c>
      <c r="CH241" s="14">
        <f>CE241</f>
        <v>19.099999999999998</v>
      </c>
      <c r="CI241" s="14">
        <f>CF241</f>
        <v>4.786911225151246</v>
      </c>
      <c r="CJ241" s="14">
        <f t="shared" si="380"/>
        <v>19.690721649484534</v>
      </c>
      <c r="CK241" s="19">
        <f>1000*CJ241/3/CQ237</f>
        <v>28.776043741149149</v>
      </c>
      <c r="CL241" s="21">
        <f t="shared" si="396"/>
        <v>2.5000000000000001E-2</v>
      </c>
      <c r="CM241" s="14">
        <f>(3*CL241*$K$71*CK241^2)/1000+CH241</f>
        <v>19.107700964448547</v>
      </c>
      <c r="CN241" s="14">
        <f>(3*CL241*$L$71*CK241^2)/1000+CI241</f>
        <v>4.7914448574475701</v>
      </c>
      <c r="CO241" s="14">
        <f t="shared" si="381"/>
        <v>19.699293895181846</v>
      </c>
      <c r="CP241" s="19">
        <f>1000*CO241/3/CQ237</f>
        <v>28.788571231077494</v>
      </c>
      <c r="CQ241" s="19">
        <f t="shared" si="405"/>
        <v>226.69819337107614</v>
      </c>
      <c r="CR241" s="14">
        <f>($K$71*$L$43+$L$71*$L$44)*100*SQRT(3)*(CK241+CP241)/2*CL241/(CQ241*SQRT(3))</f>
        <v>4.3810734405858247E-2</v>
      </c>
      <c r="CS241" s="19">
        <f>CQ241*(1-CR241/100)</f>
        <v>226.59887522767545</v>
      </c>
      <c r="CT241" t="s">
        <v>52</v>
      </c>
      <c r="CU241" s="14">
        <f>$C$90</f>
        <v>19.099999999999998</v>
      </c>
      <c r="CV241" s="14">
        <f>CU241*$L$45</f>
        <v>4.786911225151246</v>
      </c>
      <c r="CW241" s="14">
        <f>CU241/$L$43</f>
        <v>19.690721649484534</v>
      </c>
      <c r="CX241" s="14">
        <f>CU241</f>
        <v>19.099999999999998</v>
      </c>
      <c r="CY241" s="14">
        <f>CV241</f>
        <v>4.786911225151246</v>
      </c>
      <c r="CZ241" s="14">
        <f t="shared" si="383"/>
        <v>19.690721649484534</v>
      </c>
      <c r="DA241" s="19">
        <f>1000*CZ241/3/DG237</f>
        <v>28.81450849654431</v>
      </c>
      <c r="DB241" s="21">
        <f t="shared" si="397"/>
        <v>2.5000000000000001E-2</v>
      </c>
      <c r="DC241" s="14">
        <f>(3*DB241*$K$71*DA241^2)/1000+CX241</f>
        <v>19.107721565869046</v>
      </c>
      <c r="DD241" s="14">
        <f>(3*DB241*$L$71*DA241^2)/1000+CY241</f>
        <v>4.7914569857031841</v>
      </c>
      <c r="DE241" s="14">
        <f t="shared" si="384"/>
        <v>19.699316827865399</v>
      </c>
      <c r="DF241" s="19">
        <f>1000*DE241/3/DG237</f>
        <v>28.827086290537512</v>
      </c>
      <c r="DG241" s="19">
        <f t="shared" si="406"/>
        <v>226.39184047065228</v>
      </c>
      <c r="DH241" s="14">
        <f>($K$71*$L$43+$L$71*$L$44)*100*SQRT(3)*(DA241+DF241)/2*DB241/(DG241*SQRT(3))</f>
        <v>4.3928685339083985E-2</v>
      </c>
      <c r="DI241" s="19">
        <f>DG241*(1-DH241/100)</f>
        <v>226.29238951141858</v>
      </c>
      <c r="DJ241" t="s">
        <v>52</v>
      </c>
      <c r="DK241" s="14">
        <f>$C$90</f>
        <v>19.099999999999998</v>
      </c>
      <c r="DL241" s="14">
        <f>DK241*$L$45</f>
        <v>4.786911225151246</v>
      </c>
      <c r="DM241" s="14">
        <f>DK241/$L$43</f>
        <v>19.690721649484534</v>
      </c>
      <c r="DN241" s="14">
        <f>DK241</f>
        <v>19.099999999999998</v>
      </c>
      <c r="DO241" s="14">
        <f>DL241</f>
        <v>4.786911225151246</v>
      </c>
      <c r="DP241" s="14">
        <f t="shared" si="386"/>
        <v>19.690721649484534</v>
      </c>
      <c r="DQ241" s="19">
        <f>1000*DP241/3/DW237</f>
        <v>28.840205248935355</v>
      </c>
      <c r="DR241" s="21">
        <f t="shared" si="398"/>
        <v>2.5000000000000001E-2</v>
      </c>
      <c r="DS241" s="14">
        <f>(3*DR241*$K$71*DQ241^2)/1000+DN241</f>
        <v>19.107735344180846</v>
      </c>
      <c r="DT241" s="14">
        <f>(3*DR241*$L$71*DQ241^2)/1000+DO241</f>
        <v>4.7914650971286799</v>
      </c>
      <c r="DU241" s="14">
        <f t="shared" si="387"/>
        <v>19.699332165336475</v>
      </c>
      <c r="DV241" s="19">
        <f>1000*DU241/3/DW237</f>
        <v>28.852816723968608</v>
      </c>
      <c r="DW241" s="19">
        <f t="shared" si="407"/>
        <v>226.18763096414818</v>
      </c>
      <c r="DX241" s="14">
        <f>($K$71*$L$43+$L$71*$L$44)*100*SQRT(3)*(DQ241+DV241)/2*DR241/(DW241*SQRT(3))</f>
        <v>4.400757364243265E-2</v>
      </c>
      <c r="DY241" s="19">
        <f>DW241*(1-DX241/100)</f>
        <v>226.08809127588157</v>
      </c>
      <c r="DZ241" t="s">
        <v>52</v>
      </c>
      <c r="EA241" s="14">
        <f>$C$90</f>
        <v>19.099999999999998</v>
      </c>
      <c r="EB241" s="14">
        <f>EA241*$L$45</f>
        <v>4.786911225151246</v>
      </c>
      <c r="EC241" s="14">
        <f>EA241/$L$43</f>
        <v>19.690721649484534</v>
      </c>
      <c r="ED241" s="14">
        <f>EA241</f>
        <v>19.099999999999998</v>
      </c>
      <c r="EE241" s="14">
        <f>EB241</f>
        <v>4.786911225151246</v>
      </c>
      <c r="EF241" s="14">
        <f t="shared" si="389"/>
        <v>19.690721649484534</v>
      </c>
      <c r="EG241" s="19">
        <f>1000*EF241/3/EM237</f>
        <v>28.853078306778812</v>
      </c>
      <c r="EH241" s="21">
        <f t="shared" si="399"/>
        <v>2.5000000000000001E-2</v>
      </c>
      <c r="EI241" s="14">
        <f>(3*EH241*$K$71*EG241^2)/1000+ED241</f>
        <v>19.107742251188323</v>
      </c>
      <c r="EJ241" s="14">
        <f>(3*EH241*$L$71*EG241^2)/1000+EE241</f>
        <v>4.7914691633508255</v>
      </c>
      <c r="EK241" s="14">
        <f t="shared" si="390"/>
        <v>19.699339853944075</v>
      </c>
      <c r="EL241" s="19">
        <f>1000*EK241/3/EM237</f>
        <v>28.865706677265244</v>
      </c>
      <c r="EM241" s="19">
        <f t="shared" si="408"/>
        <v>226.08546597757683</v>
      </c>
      <c r="EN241" s="14">
        <f>($K$71*$L$43+$L$71*$L$44)*100*SQRT(3)*(EG241+EL241)/2*EH241/(EM241*SQRT(3))</f>
        <v>4.4047120683053893E-2</v>
      </c>
      <c r="EO241" s="19">
        <f>EM241*(1-EN241/100)</f>
        <v>225.98588183953083</v>
      </c>
    </row>
    <row r="242" spans="2:145" hidden="1" outlineLevel="1">
      <c r="B242" s="16" t="s">
        <v>97</v>
      </c>
      <c r="C242" s="17">
        <f>SUM(C237:C241)</f>
        <v>95.499999999999986</v>
      </c>
      <c r="D242" s="17">
        <f>SUM(D237:D241)</f>
        <v>23.934556125756231</v>
      </c>
      <c r="E242" s="17">
        <f>SUM(E237:E241)</f>
        <v>98.453608247422665</v>
      </c>
      <c r="F242" s="17">
        <f>F237</f>
        <v>95.727604606861178</v>
      </c>
      <c r="G242" s="17">
        <f>G237</f>
        <v>24.06854916044065</v>
      </c>
      <c r="H242" s="17">
        <f t="shared" si="365"/>
        <v>98.688252172021834</v>
      </c>
      <c r="I242" s="20">
        <f>I237</f>
        <v>143.01220419731058</v>
      </c>
      <c r="J242" s="17">
        <f>SUM(J237:J241)</f>
        <v>0.125</v>
      </c>
      <c r="K242" s="17">
        <f>K237</f>
        <v>95.91781276897035</v>
      </c>
      <c r="L242" s="17">
        <f>L237</f>
        <v>24.180526546198468</v>
      </c>
      <c r="M242" s="17">
        <f>K242/$L$43</f>
        <v>98.88434306079418</v>
      </c>
      <c r="N242" s="20">
        <f>N237</f>
        <v>143.34626653326251</v>
      </c>
      <c r="O242" s="41">
        <f>O237</f>
        <v>230.02291477134816</v>
      </c>
      <c r="P242" s="17">
        <f>(1-Q242/O242)*100</f>
        <v>0.64347413595887692</v>
      </c>
      <c r="Q242" s="20">
        <f>Q241</f>
        <v>228.54277680801579</v>
      </c>
      <c r="R242" s="16" t="s">
        <v>97</v>
      </c>
      <c r="S242" s="17">
        <f>SUM(S237:S241)</f>
        <v>95.499999999999986</v>
      </c>
      <c r="T242" s="17">
        <f>SUM(T237:T241)</f>
        <v>23.934556125756231</v>
      </c>
      <c r="U242" s="20">
        <f>SUM(U237:U241)</f>
        <v>98.453608247422665</v>
      </c>
      <c r="V242" s="20">
        <f>V237</f>
        <v>95.729227190131624</v>
      </c>
      <c r="W242" s="20">
        <f>W237</f>
        <v>24.069504390914371</v>
      </c>
      <c r="X242" s="20">
        <f t="shared" si="368"/>
        <v>98.689924938280029</v>
      </c>
      <c r="Y242" s="20">
        <f>Y237</f>
        <v>143.52250944842669</v>
      </c>
      <c r="Z242" s="17">
        <f>SUM(Z237:Z241)</f>
        <v>0.125</v>
      </c>
      <c r="AA242" s="17">
        <f>AA237</f>
        <v>95.920795199812503</v>
      </c>
      <c r="AB242" s="17">
        <f>AB237</f>
        <v>24.182282332097468</v>
      </c>
      <c r="AC242" s="17">
        <f>AA242/$L$43</f>
        <v>98.887417731765467</v>
      </c>
      <c r="AD242" s="20">
        <f>AD237</f>
        <v>143.86015533786093</v>
      </c>
      <c r="AE242" s="41">
        <f>AE237</f>
        <v>229.20893574477535</v>
      </c>
      <c r="AF242" s="17">
        <f>(1-AG242/AE242)*100</f>
        <v>0.6480625080914848</v>
      </c>
      <c r="AG242" s="20">
        <f>AG241</f>
        <v>227.72351856701795</v>
      </c>
      <c r="AH242" s="16" t="s">
        <v>97</v>
      </c>
      <c r="AI242" s="17">
        <f>SUM(AI237:AI241)</f>
        <v>95.499999999999986</v>
      </c>
      <c r="AJ242" s="17">
        <f>SUM(AJ237:AJ241)</f>
        <v>23.934556125756231</v>
      </c>
      <c r="AK242" s="17">
        <f>SUM(AK237:AK241)</f>
        <v>98.453608247422665</v>
      </c>
      <c r="AL242" s="17">
        <f>AL237</f>
        <v>95.730659104998139</v>
      </c>
      <c r="AM242" s="17">
        <f>AM237</f>
        <v>24.070347373053526</v>
      </c>
      <c r="AN242" s="17">
        <f t="shared" si="371"/>
        <v>98.691401139173337</v>
      </c>
      <c r="AO242" s="20">
        <f>AO237</f>
        <v>143.97136369027641</v>
      </c>
      <c r="AP242" s="17">
        <f>SUM(AP237:AP241)</f>
        <v>0.125</v>
      </c>
      <c r="AQ242" s="17">
        <f>AQ237</f>
        <v>95.923427213132527</v>
      </c>
      <c r="AR242" s="17">
        <f>AR237</f>
        <v>24.183831823810063</v>
      </c>
      <c r="AS242" s="17">
        <f>AQ242/$L$43</f>
        <v>98.890131147559302</v>
      </c>
      <c r="AT242" s="20">
        <f>AT237</f>
        <v>144.31218266050612</v>
      </c>
      <c r="AU242" s="41">
        <f>AU237</f>
        <v>228.4977572611518</v>
      </c>
      <c r="AV242" s="17">
        <f>(1-AW242/AU242)*100</f>
        <v>0.65211171713427385</v>
      </c>
      <c r="AW242" s="20">
        <f>AW241</f>
        <v>227.00769661266281</v>
      </c>
      <c r="AX242" s="16" t="s">
        <v>97</v>
      </c>
      <c r="AY242" s="17">
        <f>SUM(AY237:AY241)</f>
        <v>95.499999999999986</v>
      </c>
      <c r="AZ242" s="17">
        <f>SUM(AZ237:AZ241)</f>
        <v>23.934556125756231</v>
      </c>
      <c r="BA242" s="17">
        <f>SUM(BA237:BA241)</f>
        <v>98.453608247422665</v>
      </c>
      <c r="BB242" s="17">
        <f>BB237</f>
        <v>95.731070203264295</v>
      </c>
      <c r="BC242" s="17">
        <f>BC237</f>
        <v>24.070589390581194</v>
      </c>
      <c r="BD242" s="17">
        <f t="shared" si="374"/>
        <v>98.691824951818859</v>
      </c>
      <c r="BE242" s="20">
        <f>BE237</f>
        <v>144.09997295261601</v>
      </c>
      <c r="BF242" s="17">
        <f>SUM(BF237:BF241)</f>
        <v>0.125</v>
      </c>
      <c r="BG242" s="17">
        <f>BG237</f>
        <v>95.924182863770284</v>
      </c>
      <c r="BH242" s="17">
        <f>BH237</f>
        <v>24.184276682653266</v>
      </c>
      <c r="BI242" s="17">
        <f>BG242/$L$43</f>
        <v>98.890910168835347</v>
      </c>
      <c r="BJ242" s="20">
        <f>BJ237</f>
        <v>144.44170474086513</v>
      </c>
      <c r="BK242" s="41">
        <f>BK237</f>
        <v>228.29480332211537</v>
      </c>
      <c r="BL242" s="17">
        <f>(1-BM242/BK242)*100</f>
        <v>0.65327423454533129</v>
      </c>
      <c r="BM242" s="20">
        <f>BM241</f>
        <v>226.80341219320604</v>
      </c>
      <c r="BN242" s="16" t="s">
        <v>97</v>
      </c>
      <c r="BO242" s="17">
        <f>SUM(BO237:BO241)</f>
        <v>95.499999999999986</v>
      </c>
      <c r="BP242" s="17">
        <f>SUM(BP237:BP241)</f>
        <v>23.934556125756231</v>
      </c>
      <c r="BQ242" s="17">
        <f>SUM(BQ237:BQ241)</f>
        <v>98.453608247422665</v>
      </c>
      <c r="BR242" s="17">
        <f>BR237</f>
        <v>95.731276284809056</v>
      </c>
      <c r="BS242" s="17">
        <f>BS237</f>
        <v>24.070710712780929</v>
      </c>
      <c r="BT242" s="17">
        <f t="shared" si="377"/>
        <v>98.692037407019654</v>
      </c>
      <c r="BU242" s="20">
        <f>BU237</f>
        <v>144.16440146446436</v>
      </c>
      <c r="BV242" s="17">
        <f>SUM(BV237:BV241)</f>
        <v>0.125</v>
      </c>
      <c r="BW242" s="17">
        <f>BW237</f>
        <v>95.924561669050405</v>
      </c>
      <c r="BX242" s="17">
        <f>BX237</f>
        <v>24.184499688987529</v>
      </c>
      <c r="BY242" s="17">
        <f>BW242/$L$43</f>
        <v>98.891300689742692</v>
      </c>
      <c r="BZ242" s="20">
        <f>BZ237</f>
        <v>144.50659115175495</v>
      </c>
      <c r="CA242" s="41">
        <f>CA237</f>
        <v>228.19326732646184</v>
      </c>
      <c r="CB242" s="17">
        <f>(1-CC242/CA242)*100</f>
        <v>0.65385699919124907</v>
      </c>
      <c r="CC242" s="20">
        <f>CC241</f>
        <v>226.70120967636456</v>
      </c>
      <c r="CD242" s="16" t="s">
        <v>97</v>
      </c>
      <c r="CE242" s="17">
        <f>SUM(CE237:CE241)</f>
        <v>95.499999999999986</v>
      </c>
      <c r="CF242" s="17">
        <f>SUM(CF237:CF241)</f>
        <v>23.934556125756231</v>
      </c>
      <c r="CG242" s="17">
        <f>SUM(CG237:CG241)</f>
        <v>98.453608247422665</v>
      </c>
      <c r="CH242" s="17">
        <f>CH237</f>
        <v>95.731482907703111</v>
      </c>
      <c r="CI242" s="17">
        <f>CI237</f>
        <v>24.070832353678238</v>
      </c>
      <c r="CJ242" s="17">
        <f t="shared" si="380"/>
        <v>98.69225042031249</v>
      </c>
      <c r="CK242" s="20">
        <f>CK237</f>
        <v>144.22897065744175</v>
      </c>
      <c r="CL242" s="17">
        <f>SUM(CL237:CL241)</f>
        <v>0.125</v>
      </c>
      <c r="CM242" s="17">
        <f>CM237</f>
        <v>95.924941470288331</v>
      </c>
      <c r="CN242" s="17">
        <f>CN237</f>
        <v>24.184723281651795</v>
      </c>
      <c r="CO242" s="17">
        <f>CM242/$L$43</f>
        <v>98.891692237410652</v>
      </c>
      <c r="CP242" s="20">
        <f>CP237</f>
        <v>144.57161965288955</v>
      </c>
      <c r="CQ242" s="41">
        <f>CQ237</f>
        <v>228.0916008539331</v>
      </c>
      <c r="CR242" s="17">
        <f>(1-CS242/CQ242)*100</f>
        <v>0.65444129493114067</v>
      </c>
      <c r="CS242" s="20">
        <f>CS241</f>
        <v>226.59887522767545</v>
      </c>
      <c r="CT242" s="16" t="s">
        <v>97</v>
      </c>
      <c r="CU242" s="17">
        <f>SUM(CU237:CU241)</f>
        <v>95.499999999999986</v>
      </c>
      <c r="CV242" s="17">
        <f>SUM(CV237:CV241)</f>
        <v>23.934556125756231</v>
      </c>
      <c r="CW242" s="17">
        <f>SUM(CW237:CW241)</f>
        <v>98.453608247422665</v>
      </c>
      <c r="CX242" s="17">
        <f>CX237</f>
        <v>95.73210338423506</v>
      </c>
      <c r="CY242" s="17">
        <f>CY237</f>
        <v>24.071197634217203</v>
      </c>
      <c r="CZ242" s="17">
        <f t="shared" si="383"/>
        <v>98.692890086840265</v>
      </c>
      <c r="DA242" s="20">
        <f>DA237</f>
        <v>144.42269666791097</v>
      </c>
      <c r="DB242" s="17">
        <f>SUM(DB237:DB241)</f>
        <v>0.125</v>
      </c>
      <c r="DC242" s="17">
        <f>DC237</f>
        <v>95.926081996644399</v>
      </c>
      <c r="DD242" s="17">
        <f>DD237</f>
        <v>24.185394720554957</v>
      </c>
      <c r="DE242" s="17">
        <f>DC242/$L$43</f>
        <v>98.892868037777731</v>
      </c>
      <c r="DF242" s="20">
        <f>DF237</f>
        <v>144.76672617953321</v>
      </c>
      <c r="DG242" s="41">
        <f>DG237</f>
        <v>227.78711925447811</v>
      </c>
      <c r="DH242" s="17">
        <f>(1-DI242/DG242)*100</f>
        <v>0.65619590253901405</v>
      </c>
      <c r="DI242" s="20">
        <f>DI241</f>
        <v>226.29238951141858</v>
      </c>
      <c r="DJ242" s="16" t="s">
        <v>97</v>
      </c>
      <c r="DK242" s="17">
        <f>SUM(DK237:DK241)</f>
        <v>95.499999999999986</v>
      </c>
      <c r="DL242" s="17">
        <f>SUM(DL237:DL241)</f>
        <v>23.934556125756231</v>
      </c>
      <c r="DM242" s="17">
        <f>SUM(DM237:DM241)</f>
        <v>98.453608247422665</v>
      </c>
      <c r="DN242" s="17">
        <f>DN237</f>
        <v>95.732518365038999</v>
      </c>
      <c r="DO242" s="17">
        <f>DO237</f>
        <v>24.071441937432425</v>
      </c>
      <c r="DP242" s="17">
        <f t="shared" si="386"/>
        <v>98.693317902102066</v>
      </c>
      <c r="DQ242" s="20">
        <f>DQ237</f>
        <v>144.55211930079574</v>
      </c>
      <c r="DR242" s="17">
        <f>SUM(DR237:DR241)</f>
        <v>0.125</v>
      </c>
      <c r="DS242" s="17">
        <f>DS237</f>
        <v>95.926844796346472</v>
      </c>
      <c r="DT242" s="17">
        <f>DT237</f>
        <v>24.185843788121499</v>
      </c>
      <c r="DU242" s="17">
        <f>DS242/$L$43</f>
        <v>98.893654429223176</v>
      </c>
      <c r="DV242" s="20">
        <f>DV237</f>
        <v>144.89707315295567</v>
      </c>
      <c r="DW242" s="41">
        <f>DW237</f>
        <v>227.58415990828664</v>
      </c>
      <c r="DX242" s="17">
        <f>(1-DY242/DW242)*100</f>
        <v>0.65736940260163745</v>
      </c>
      <c r="DY242" s="20">
        <f>DY241</f>
        <v>226.08809127588157</v>
      </c>
      <c r="DZ242" s="16" t="s">
        <v>97</v>
      </c>
      <c r="EA242" s="17">
        <f>SUM(EA237:EA241)</f>
        <v>95.499999999999986</v>
      </c>
      <c r="EB242" s="17">
        <f>SUM(EB237:EB241)</f>
        <v>23.934556125756231</v>
      </c>
      <c r="EC242" s="17">
        <f>SUM(EC237:EC241)</f>
        <v>98.453608247422665</v>
      </c>
      <c r="ED242" s="17">
        <f>ED237</f>
        <v>95.732726394198963</v>
      </c>
      <c r="EE242" s="17">
        <f>EE237</f>
        <v>24.071564406212083</v>
      </c>
      <c r="EF242" s="17">
        <f t="shared" si="389"/>
        <v>98.693532365153573</v>
      </c>
      <c r="EG242" s="20">
        <f>EG237</f>
        <v>144.61695555880908</v>
      </c>
      <c r="EH242" s="17">
        <f>SUM(EH237:EH241)</f>
        <v>0.125</v>
      </c>
      <c r="EI242" s="17">
        <f>EI237</f>
        <v>95.927227187865384</v>
      </c>
      <c r="EJ242" s="17">
        <f>EJ237</f>
        <v>24.186068905709249</v>
      </c>
      <c r="EK242" s="17">
        <f>EI242/$L$43</f>
        <v>98.89404864728391</v>
      </c>
      <c r="EL242" s="20">
        <f>EL237</f>
        <v>144.96237309401513</v>
      </c>
      <c r="EM242" s="41">
        <f>EM237</f>
        <v>227.4826212085471</v>
      </c>
      <c r="EN242" s="17">
        <f>(1-EO242/EM242)*100</f>
        <v>0.65795767653130666</v>
      </c>
      <c r="EO242" s="20">
        <f>EO241</f>
        <v>225.98588183953083</v>
      </c>
    </row>
    <row r="243" spans="2:145" hidden="1" outlineLevel="1">
      <c r="C243" s="6"/>
      <c r="D243" s="6"/>
      <c r="E243" s="6"/>
      <c r="S243" s="6"/>
      <c r="T243" s="6"/>
      <c r="U243" s="55"/>
      <c r="V243" s="37"/>
      <c r="W243" s="37"/>
      <c r="X243" s="37"/>
      <c r="AI243" s="6"/>
      <c r="AJ243" s="6"/>
      <c r="AK243" s="6"/>
      <c r="AY243" s="6"/>
      <c r="AZ243" s="6"/>
      <c r="BA243" s="6"/>
      <c r="BO243" s="6"/>
      <c r="BP243" s="6"/>
      <c r="BQ243" s="6"/>
      <c r="CE243" s="6"/>
      <c r="CF243" s="6"/>
      <c r="CG243" s="6"/>
      <c r="CU243" s="6"/>
      <c r="CV243" s="6"/>
      <c r="CW243" s="6"/>
      <c r="DK243" s="6"/>
      <c r="DL243" s="6"/>
      <c r="DM243" s="6"/>
      <c r="EA243" s="6"/>
      <c r="EB243" s="6"/>
      <c r="EC243" s="6"/>
    </row>
    <row r="244" spans="2:145" hidden="1" outlineLevel="1">
      <c r="B244" t="s">
        <v>53</v>
      </c>
      <c r="C244" s="14">
        <f>$C$90</f>
        <v>19.099999999999998</v>
      </c>
      <c r="D244" s="14">
        <f>C244*$L$45</f>
        <v>4.786911225151246</v>
      </c>
      <c r="E244" s="14">
        <f>C244/$L$43</f>
        <v>19.690721649484534</v>
      </c>
      <c r="F244" s="14">
        <f>C244</f>
        <v>19.099999999999998</v>
      </c>
      <c r="G244" s="14">
        <f>D244</f>
        <v>4.786911225151246</v>
      </c>
      <c r="H244" s="14">
        <f>F244/$L$43</f>
        <v>19.690721649484534</v>
      </c>
      <c r="I244" s="19">
        <f>1000*H244/3/O244</f>
        <v>28.534434883089638</v>
      </c>
      <c r="J244" s="21">
        <f>$AA$17/1000</f>
        <v>2.5000000000000001E-2</v>
      </c>
      <c r="K244" s="14">
        <f>(3*J244*$K$71*I244^2)/1000+F244</f>
        <v>19.107572189959104</v>
      </c>
      <c r="L244" s="14">
        <f>(3*J244*$L$71*I244^2)/1000+G244</f>
        <v>4.7913690466594288</v>
      </c>
      <c r="M244" s="14">
        <f>IF(I244&lt;0,-SQRT(K244^2+L244^2),SQRT(K244^2+L244^2))</f>
        <v>19.699150548584186</v>
      </c>
      <c r="N244" s="19">
        <f>1000*M244/3/O244</f>
        <v>28.546649461954573</v>
      </c>
      <c r="O244" s="40">
        <f>H$213</f>
        <v>230.02291477134816</v>
      </c>
      <c r="P244" s="14">
        <f>($K$71*$L$43+$L$71*$L$44)*100*SQRT(3)*(I244+N244)/2*J244/(O244*SQRT(3))</f>
        <v>4.28148178354818E-2</v>
      </c>
      <c r="Q244" s="19">
        <f>O244*(1-P244/100)</f>
        <v>229.92443087940893</v>
      </c>
      <c r="R244" t="s">
        <v>53</v>
      </c>
      <c r="S244" s="14">
        <f>$C$90</f>
        <v>19.099999999999998</v>
      </c>
      <c r="T244" s="14">
        <f>S244*$L$45</f>
        <v>4.786911225151246</v>
      </c>
      <c r="U244" s="19">
        <f>S244/$L$43</f>
        <v>19.690721649484534</v>
      </c>
      <c r="V244" s="19">
        <f>S244</f>
        <v>19.099999999999998</v>
      </c>
      <c r="W244" s="19">
        <f>T244</f>
        <v>4.786911225151246</v>
      </c>
      <c r="X244" s="19">
        <f>V244/$L$43</f>
        <v>19.690721649484534</v>
      </c>
      <c r="Y244" s="19">
        <f>1000*X244/3/AE244</f>
        <v>28.635767893752909</v>
      </c>
      <c r="Z244" s="21">
        <f>$AA$17/1000</f>
        <v>2.5000000000000001E-2</v>
      </c>
      <c r="AA244" s="14">
        <f>(3*Z244*$K$71*Y244^2)/1000+V244</f>
        <v>19.10762606698664</v>
      </c>
      <c r="AB244" s="14">
        <f>(3*Z244*$L$71*Y244^2)/1000+W244</f>
        <v>4.791400764586931</v>
      </c>
      <c r="AC244" s="14">
        <f>IF(Y244&lt;0,-SQRT(AA244^2+AB244^2),SQRT(AA244^2+AB244^2))</f>
        <v>19.69921052231971</v>
      </c>
      <c r="AD244" s="19">
        <f>1000*AC244/3/AE244</f>
        <v>28.648113068120555</v>
      </c>
      <c r="AE244" s="40">
        <f>X$213</f>
        <v>229.20893574477535</v>
      </c>
      <c r="AF244" s="14">
        <f>($K$71*$L$43+$L$71*$L$44)*100*SQRT(3)*(Y244+AD244)/2*Z244/(AE244*SQRT(3))</f>
        <v>4.3119515982716121E-2</v>
      </c>
      <c r="AG244" s="19">
        <f>AE244*(1-AF244/100)</f>
        <v>229.11010196109308</v>
      </c>
      <c r="AH244" t="s">
        <v>53</v>
      </c>
      <c r="AI244" s="14">
        <f>$C$90</f>
        <v>19.099999999999998</v>
      </c>
      <c r="AJ244" s="14">
        <f>AI244*$L$45</f>
        <v>4.786911225151246</v>
      </c>
      <c r="AK244" s="14">
        <f>AI244/$L$43</f>
        <v>19.690721649484534</v>
      </c>
      <c r="AL244" s="14">
        <f>AI244</f>
        <v>19.099999999999998</v>
      </c>
      <c r="AM244" s="14">
        <f>AJ244</f>
        <v>4.786911225151246</v>
      </c>
      <c r="AN244" s="14">
        <f>AL244/$L$43</f>
        <v>19.690721649484534</v>
      </c>
      <c r="AO244" s="19">
        <f>1000*AN244/3/AU244</f>
        <v>28.72489411640025</v>
      </c>
      <c r="AP244" s="21">
        <f>$AA$17/1000</f>
        <v>2.5000000000000001E-2</v>
      </c>
      <c r="AQ244" s="14">
        <f>(3*AP244*$K$71*AO244^2)/1000+AL244</f>
        <v>19.107673611740584</v>
      </c>
      <c r="AR244" s="14">
        <f>(3*AP244*$L$71*AO244^2)/1000+AM244</f>
        <v>4.7914287546436869</v>
      </c>
      <c r="AS244" s="14">
        <f>IF(AO244&lt;0,-SQRT(AQ244^2+AR244^2),SQRT(AQ244^2+AR244^2))</f>
        <v>19.699263447236643</v>
      </c>
      <c r="AT244" s="19">
        <f>1000*AS244/3/AU244</f>
        <v>28.737354921055388</v>
      </c>
      <c r="AU244" s="40">
        <f>AN$213</f>
        <v>228.4977572611518</v>
      </c>
      <c r="AV244" s="14">
        <f>($K$71*$L$43+$L$71*$L$44)*100*SQRT(3)*(AO244+AT244)/2*AP244/(AU244*SQRT(3))</f>
        <v>4.3388403124643128E-2</v>
      </c>
      <c r="AW244" s="19">
        <f>AU244*(1-AV244/100)</f>
        <v>228.39861573310057</v>
      </c>
      <c r="AX244" t="s">
        <v>53</v>
      </c>
      <c r="AY244" s="14">
        <f>$C$90</f>
        <v>19.099999999999998</v>
      </c>
      <c r="AZ244" s="14">
        <f>AY244*$L$45</f>
        <v>4.786911225151246</v>
      </c>
      <c r="BA244" s="14">
        <f>AY244/$L$43</f>
        <v>19.690721649484534</v>
      </c>
      <c r="BB244" s="14">
        <f>AY244</f>
        <v>19.099999999999998</v>
      </c>
      <c r="BC244" s="14">
        <f>AZ244</f>
        <v>4.786911225151246</v>
      </c>
      <c r="BD244" s="14">
        <f>BB244/$L$43</f>
        <v>19.690721649484534</v>
      </c>
      <c r="BE244" s="19">
        <f>1000*BD244/3/BK244</f>
        <v>28.750430529513878</v>
      </c>
      <c r="BF244" s="21">
        <f>$AA$17/1000</f>
        <v>2.5000000000000001E-2</v>
      </c>
      <c r="BG244" s="14">
        <f>(3*BF244*$K$71*BE244^2)/1000+BB244</f>
        <v>19.107687261477381</v>
      </c>
      <c r="BH244" s="14">
        <f>(3*BF244*$L$71*BE244^2)/1000+BC244</f>
        <v>4.7914367903758333</v>
      </c>
      <c r="BI244" s="14">
        <f>IF(BE244&lt;0,-SQRT(BG244^2+BH244^2),SQRT(BG244^2+BH244^2))</f>
        <v>19.699278641579546</v>
      </c>
      <c r="BJ244" s="19">
        <f>1000*BI244/3/BK244</f>
        <v>28.762924597082783</v>
      </c>
      <c r="BK244" s="40">
        <f>BD$213</f>
        <v>228.29480332211537</v>
      </c>
      <c r="BL244" s="14">
        <f>($K$71*$L$43+$L$71*$L$44)*100*SQRT(3)*(BE244+BJ244)/2*BF244/(BK244*SQRT(3))</f>
        <v>4.3465598708946271E-2</v>
      </c>
      <c r="BM244" s="19">
        <f>BK244*(1-BL244/100)</f>
        <v>228.19557361903</v>
      </c>
      <c r="BN244" t="s">
        <v>53</v>
      </c>
      <c r="BO244" s="14">
        <f>$C$90</f>
        <v>19.099999999999998</v>
      </c>
      <c r="BP244" s="14">
        <f>BO244*$L$45</f>
        <v>4.786911225151246</v>
      </c>
      <c r="BQ244" s="14">
        <f>BO244/$L$43</f>
        <v>19.690721649484534</v>
      </c>
      <c r="BR244" s="14">
        <f>BO244</f>
        <v>19.099999999999998</v>
      </c>
      <c r="BS244" s="14">
        <f>BP244</f>
        <v>4.786911225151246</v>
      </c>
      <c r="BT244" s="14">
        <f>BR244/$L$43</f>
        <v>19.690721649484534</v>
      </c>
      <c r="BU244" s="19">
        <f>1000*BT244/3/CA244</f>
        <v>28.76322321013712</v>
      </c>
      <c r="BV244" s="21">
        <f>$AA$17/1000</f>
        <v>2.5000000000000001E-2</v>
      </c>
      <c r="BW244" s="14">
        <f>(3*BV244*$K$71*BU244^2)/1000+BR244</f>
        <v>19.107694103987754</v>
      </c>
      <c r="BX244" s="14">
        <f>(3*BV244*$L$71*BU244^2)/1000+BS244</f>
        <v>4.7914408186279092</v>
      </c>
      <c r="BY244" s="14">
        <f>IF(BU244&lt;0,-SQRT(BW244^2+BX244^2),SQRT(BW244^2+BX244^2))</f>
        <v>19.699286258389719</v>
      </c>
      <c r="BZ244" s="19">
        <f>1000*BY244/3/CA244</f>
        <v>28.775733963274181</v>
      </c>
      <c r="CA244" s="40">
        <f>BT$213</f>
        <v>228.19326732646184</v>
      </c>
      <c r="CB244" s="14">
        <f>($K$71*$L$43+$L$71*$L$44)*100*SQRT(3)*(BU244+BZ244)/2*BV244/(CA244*SQRT(3))</f>
        <v>4.3504296297055135E-2</v>
      </c>
      <c r="CC244" s="19">
        <f>CA244*(1-CB244/100)</f>
        <v>228.09399345131419</v>
      </c>
      <c r="CD244" t="s">
        <v>53</v>
      </c>
      <c r="CE244" s="14">
        <f>$C$90</f>
        <v>19.099999999999998</v>
      </c>
      <c r="CF244" s="14">
        <f>CE244*$L$45</f>
        <v>4.786911225151246</v>
      </c>
      <c r="CG244" s="14">
        <f>CE244/$L$43</f>
        <v>19.690721649484534</v>
      </c>
      <c r="CH244" s="14">
        <f>CE244</f>
        <v>19.099999999999998</v>
      </c>
      <c r="CI244" s="14">
        <f>CF244</f>
        <v>4.786911225151246</v>
      </c>
      <c r="CJ244" s="14">
        <f>CH244/$L$43</f>
        <v>19.690721649484534</v>
      </c>
      <c r="CK244" s="19">
        <f>1000*CJ244/3/CQ244</f>
        <v>28.776043741149149</v>
      </c>
      <c r="CL244" s="21">
        <f>$AA$17/1000</f>
        <v>2.5000000000000001E-2</v>
      </c>
      <c r="CM244" s="14">
        <f>(3*CL244*$K$71*CK244^2)/1000+CH244</f>
        <v>19.107700964448547</v>
      </c>
      <c r="CN244" s="14">
        <f>(3*CL244*$L$71*CK244^2)/1000+CI244</f>
        <v>4.7914448574475701</v>
      </c>
      <c r="CO244" s="14">
        <f>IF(CK244&lt;0,-SQRT(CM244^2+CN244^2),SQRT(CM244^2+CN244^2))</f>
        <v>19.699293895181846</v>
      </c>
      <c r="CP244" s="19">
        <f>1000*CO244/3/CQ244</f>
        <v>28.788571231077494</v>
      </c>
      <c r="CQ244" s="40">
        <f>CJ$213</f>
        <v>228.0916008539331</v>
      </c>
      <c r="CR244" s="14">
        <f>($K$71*$L$43+$L$71*$L$44)*100*SQRT(3)*(CK244+CP244)/2*CL244/(CQ244*SQRT(3))</f>
        <v>4.3543095418179453E-2</v>
      </c>
      <c r="CS244" s="19">
        <f>CQ244*(1-CR244/100)</f>
        <v>227.99228271053244</v>
      </c>
      <c r="CT244" t="s">
        <v>53</v>
      </c>
      <c r="CU244" s="14">
        <f>$C$90</f>
        <v>19.099999999999998</v>
      </c>
      <c r="CV244" s="14">
        <f>CU244*$L$45</f>
        <v>4.786911225151246</v>
      </c>
      <c r="CW244" s="14">
        <f>CU244/$L$43</f>
        <v>19.690721649484534</v>
      </c>
      <c r="CX244" s="14">
        <f>CU244</f>
        <v>19.099999999999998</v>
      </c>
      <c r="CY244" s="14">
        <f>CV244</f>
        <v>4.786911225151246</v>
      </c>
      <c r="CZ244" s="14">
        <f>CX244/$L$43</f>
        <v>19.690721649484534</v>
      </c>
      <c r="DA244" s="19">
        <f>1000*CZ244/3/DG244</f>
        <v>28.81450849654431</v>
      </c>
      <c r="DB244" s="21">
        <f>$AA$17/1000</f>
        <v>2.5000000000000001E-2</v>
      </c>
      <c r="DC244" s="14">
        <f>(3*DB244*$K$71*DA244^2)/1000+CX244</f>
        <v>19.107721565869046</v>
      </c>
      <c r="DD244" s="14">
        <f>(3*DB244*$L$71*DA244^2)/1000+CY244</f>
        <v>4.7914569857031841</v>
      </c>
      <c r="DE244" s="14">
        <f>IF(DA244&lt;0,-SQRT(DC244^2+DD244^2),SQRT(DC244^2+DD244^2))</f>
        <v>19.699316827865399</v>
      </c>
      <c r="DF244" s="19">
        <f>1000*DE244/3/DG244</f>
        <v>28.827086290537512</v>
      </c>
      <c r="DG244" s="40">
        <f>CZ$213</f>
        <v>227.78711925447811</v>
      </c>
      <c r="DH244" s="14">
        <f>($K$71*$L$43+$L$71*$L$44)*100*SQRT(3)*(DA244+DF244)/2*DB244/(DG244*SQRT(3))</f>
        <v>4.3659606196876172E-2</v>
      </c>
      <c r="DI244" s="19">
        <f>DG244*(1-DH244/100)</f>
        <v>227.68766829524441</v>
      </c>
      <c r="DJ244" t="s">
        <v>53</v>
      </c>
      <c r="DK244" s="14">
        <f>$C$90</f>
        <v>19.099999999999998</v>
      </c>
      <c r="DL244" s="14">
        <f>DK244*$L$45</f>
        <v>4.786911225151246</v>
      </c>
      <c r="DM244" s="14">
        <f>DK244/$L$43</f>
        <v>19.690721649484534</v>
      </c>
      <c r="DN244" s="14">
        <f>DK244</f>
        <v>19.099999999999998</v>
      </c>
      <c r="DO244" s="14">
        <f>DL244</f>
        <v>4.786911225151246</v>
      </c>
      <c r="DP244" s="14">
        <f>DN244/$L$43</f>
        <v>19.690721649484534</v>
      </c>
      <c r="DQ244" s="19">
        <f>1000*DP244/3/DW244</f>
        <v>28.840205248935355</v>
      </c>
      <c r="DR244" s="21">
        <f>$AA$17/1000</f>
        <v>2.5000000000000001E-2</v>
      </c>
      <c r="DS244" s="14">
        <f>(3*DR244*$K$71*DQ244^2)/1000+DN244</f>
        <v>19.107735344180846</v>
      </c>
      <c r="DT244" s="14">
        <f>(3*DR244*$L$71*DQ244^2)/1000+DO244</f>
        <v>4.7914650971286799</v>
      </c>
      <c r="DU244" s="14">
        <f>IF(DQ244&lt;0,-SQRT(DS244^2+DT244^2),SQRT(DS244^2+DT244^2))</f>
        <v>19.699332165336475</v>
      </c>
      <c r="DV244" s="19">
        <f>1000*DU244/3/DW244</f>
        <v>28.852816723968608</v>
      </c>
      <c r="DW244" s="40">
        <f>DP$213</f>
        <v>227.58415990828664</v>
      </c>
      <c r="DX244" s="14">
        <f>($K$71*$L$43+$L$71*$L$44)*100*SQRT(3)*(DQ244+DV244)/2*DR244/(DW244*SQRT(3))</f>
        <v>4.373752914382726E-2</v>
      </c>
      <c r="DY244" s="19">
        <f>DW244*(1-DX244/100)</f>
        <v>227.48462022002002</v>
      </c>
      <c r="DZ244" t="s">
        <v>53</v>
      </c>
      <c r="EA244" s="14">
        <f>$C$90</f>
        <v>19.099999999999998</v>
      </c>
      <c r="EB244" s="14">
        <f>EA244*$L$45</f>
        <v>4.786911225151246</v>
      </c>
      <c r="EC244" s="14">
        <f>EA244/$L$43</f>
        <v>19.690721649484534</v>
      </c>
      <c r="ED244" s="14">
        <f>EA244</f>
        <v>19.099999999999998</v>
      </c>
      <c r="EE244" s="14">
        <f>EB244</f>
        <v>4.786911225151246</v>
      </c>
      <c r="EF244" s="14">
        <f>ED244/$L$43</f>
        <v>19.690721649484534</v>
      </c>
      <c r="EG244" s="19">
        <f>1000*EF244/3/EM244</f>
        <v>28.853078306778812</v>
      </c>
      <c r="EH244" s="21">
        <f>$AA$17/1000</f>
        <v>2.5000000000000001E-2</v>
      </c>
      <c r="EI244" s="14">
        <f>(3*EH244*$K$71*EG244^2)/1000+ED244</f>
        <v>19.107742251188323</v>
      </c>
      <c r="EJ244" s="14">
        <f>(3*EH244*$L$71*EG244^2)/1000+EE244</f>
        <v>4.7914691633508255</v>
      </c>
      <c r="EK244" s="14">
        <f>IF(EG244&lt;0,-SQRT(EI244^2+EJ244^2),SQRT(EI244^2+EJ244^2))</f>
        <v>19.699339853944075</v>
      </c>
      <c r="EL244" s="19">
        <f>1000*EK244/3/EM244</f>
        <v>28.865706677265244</v>
      </c>
      <c r="EM244" s="40">
        <f>EF$213</f>
        <v>227.4826212085471</v>
      </c>
      <c r="EN244" s="14">
        <f>($K$71*$L$43+$L$71*$L$44)*100*SQRT(3)*(EG244+EL244)/2*EH244/(EM244*SQRT(3))</f>
        <v>4.3776591599361432E-2</v>
      </c>
      <c r="EO244" s="19">
        <f>EM244*(1-EN244/100)</f>
        <v>227.3830370705011</v>
      </c>
    </row>
    <row r="245" spans="2:145" hidden="1" outlineLevel="1">
      <c r="B245" s="16" t="s">
        <v>96</v>
      </c>
      <c r="C245" s="17">
        <f>SUM(C244)</f>
        <v>19.099999999999998</v>
      </c>
      <c r="D245" s="17">
        <f>SUM(D244)</f>
        <v>4.786911225151246</v>
      </c>
      <c r="E245" s="17">
        <f>SUM(E244)</f>
        <v>19.690721649484534</v>
      </c>
      <c r="F245" s="17">
        <f>F244</f>
        <v>19.099999999999998</v>
      </c>
      <c r="G245" s="17">
        <f>G240</f>
        <v>9.5782802718106748</v>
      </c>
      <c r="H245" s="17">
        <f>F245/$L$43</f>
        <v>19.690721649484534</v>
      </c>
      <c r="I245" s="20">
        <f>I244</f>
        <v>28.534434883089638</v>
      </c>
      <c r="J245" s="17">
        <f>SUM(J244)</f>
        <v>2.5000000000000001E-2</v>
      </c>
      <c r="K245" s="17">
        <f>K244</f>
        <v>19.107572189959104</v>
      </c>
      <c r="L245" s="17">
        <f>L244</f>
        <v>4.7913690466594288</v>
      </c>
      <c r="M245" s="17">
        <f>K245/$L$43</f>
        <v>19.698528030885676</v>
      </c>
      <c r="N245" s="20">
        <f>N244</f>
        <v>28.546649461954573</v>
      </c>
      <c r="O245" s="41">
        <f>O244</f>
        <v>230.02291477134816</v>
      </c>
      <c r="P245" s="17">
        <f>(1-Q245/O245)*100</f>
        <v>4.2814817835479246E-2</v>
      </c>
      <c r="Q245" s="20">
        <f>Q244</f>
        <v>229.92443087940893</v>
      </c>
      <c r="R245" s="16" t="s">
        <v>96</v>
      </c>
      <c r="S245" s="17">
        <f>SUM(S244)</f>
        <v>19.099999999999998</v>
      </c>
      <c r="T245" s="17">
        <f>SUM(T244)</f>
        <v>4.786911225151246</v>
      </c>
      <c r="U245" s="20">
        <f>SUM(U244)</f>
        <v>19.690721649484534</v>
      </c>
      <c r="V245" s="20">
        <f>V244</f>
        <v>19.099999999999998</v>
      </c>
      <c r="W245" s="20">
        <f>W240</f>
        <v>9.578311989738177</v>
      </c>
      <c r="X245" s="20">
        <f>V245/$L$43</f>
        <v>19.690721649484534</v>
      </c>
      <c r="Y245" s="20">
        <f>Y244</f>
        <v>28.635767893752909</v>
      </c>
      <c r="Z245" s="17">
        <f>SUM(Z244)</f>
        <v>2.5000000000000001E-2</v>
      </c>
      <c r="AA245" s="17">
        <f>AA244</f>
        <v>19.10762606698664</v>
      </c>
      <c r="AB245" s="17">
        <f>AB244</f>
        <v>4.791400764586931</v>
      </c>
      <c r="AC245" s="17">
        <f>AA245/$L$43</f>
        <v>19.698583574213032</v>
      </c>
      <c r="AD245" s="20">
        <f>AD244</f>
        <v>28.648113068120555</v>
      </c>
      <c r="AE245" s="41">
        <f>AE244</f>
        <v>229.20893574477535</v>
      </c>
      <c r="AF245" s="17">
        <f>(1-AG245/AE245)*100</f>
        <v>4.3119515982714685E-2</v>
      </c>
      <c r="AG245" s="20">
        <f>AG244</f>
        <v>229.11010196109308</v>
      </c>
      <c r="AH245" s="16" t="s">
        <v>96</v>
      </c>
      <c r="AI245" s="17">
        <f>SUM(AI244)</f>
        <v>19.099999999999998</v>
      </c>
      <c r="AJ245" s="17">
        <f>SUM(AJ244)</f>
        <v>4.786911225151246</v>
      </c>
      <c r="AK245" s="17">
        <f>SUM(AK244)</f>
        <v>19.690721649484534</v>
      </c>
      <c r="AL245" s="17">
        <f>AL244</f>
        <v>19.099999999999998</v>
      </c>
      <c r="AM245" s="17">
        <f>AM240</f>
        <v>9.5783399797949329</v>
      </c>
      <c r="AN245" s="17">
        <f>AL245/$L$43</f>
        <v>19.690721649484534</v>
      </c>
      <c r="AO245" s="20">
        <f>AO244</f>
        <v>28.72489411640025</v>
      </c>
      <c r="AP245" s="17">
        <f>SUM(AP244)</f>
        <v>2.5000000000000001E-2</v>
      </c>
      <c r="AQ245" s="17">
        <f>AQ244</f>
        <v>19.107673611740584</v>
      </c>
      <c r="AR245" s="17">
        <f>AR244</f>
        <v>4.7914287546436869</v>
      </c>
      <c r="AS245" s="17">
        <f>AQ245/$L$43</f>
        <v>19.698632589423283</v>
      </c>
      <c r="AT245" s="20">
        <f>AT244</f>
        <v>28.737354921055388</v>
      </c>
      <c r="AU245" s="41">
        <f>AU244</f>
        <v>228.4977572611518</v>
      </c>
      <c r="AV245" s="17">
        <f>(1-AW245/AU245)*100</f>
        <v>4.3388403124644537E-2</v>
      </c>
      <c r="AW245" s="20">
        <f>AW244</f>
        <v>228.39861573310057</v>
      </c>
      <c r="AX245" s="16" t="s">
        <v>96</v>
      </c>
      <c r="AY245" s="17">
        <f>SUM(AY244)</f>
        <v>19.099999999999998</v>
      </c>
      <c r="AZ245" s="17">
        <f>SUM(AZ244)</f>
        <v>4.786911225151246</v>
      </c>
      <c r="BA245" s="17">
        <f>SUM(BA244)</f>
        <v>19.690721649484534</v>
      </c>
      <c r="BB245" s="17">
        <f>BB244</f>
        <v>19.099999999999998</v>
      </c>
      <c r="BC245" s="17">
        <f>BC240</f>
        <v>9.5783480155270802</v>
      </c>
      <c r="BD245" s="17">
        <f>BB245/$L$43</f>
        <v>19.690721649484534</v>
      </c>
      <c r="BE245" s="20">
        <f>BE244</f>
        <v>28.750430529513878</v>
      </c>
      <c r="BF245" s="17">
        <f>SUM(BF244)</f>
        <v>2.5000000000000001E-2</v>
      </c>
      <c r="BG245" s="17">
        <f>BG244</f>
        <v>19.107687261477381</v>
      </c>
      <c r="BH245" s="17">
        <f>BH244</f>
        <v>4.7914367903758333</v>
      </c>
      <c r="BI245" s="17">
        <f>BG245/$L$43</f>
        <v>19.698646661316889</v>
      </c>
      <c r="BJ245" s="20">
        <f>BJ244</f>
        <v>28.762924597082783</v>
      </c>
      <c r="BK245" s="41">
        <f>BK244</f>
        <v>228.29480332211537</v>
      </c>
      <c r="BL245" s="17">
        <f>(1-BM245/BK245)*100</f>
        <v>4.3465598708947173E-2</v>
      </c>
      <c r="BM245" s="20">
        <f>BM244</f>
        <v>228.19557361903</v>
      </c>
      <c r="BN245" s="16" t="s">
        <v>96</v>
      </c>
      <c r="BO245" s="17">
        <f>SUM(BO244)</f>
        <v>19.099999999999998</v>
      </c>
      <c r="BP245" s="17">
        <f>SUM(BP244)</f>
        <v>4.786911225151246</v>
      </c>
      <c r="BQ245" s="17">
        <f>SUM(BQ244)</f>
        <v>19.690721649484534</v>
      </c>
      <c r="BR245" s="17">
        <f>BR244</f>
        <v>19.099999999999998</v>
      </c>
      <c r="BS245" s="17">
        <f>BS240</f>
        <v>9.5783520437791552</v>
      </c>
      <c r="BT245" s="17">
        <f>BR245/$L$43</f>
        <v>19.690721649484534</v>
      </c>
      <c r="BU245" s="20">
        <f>BU244</f>
        <v>28.76322321013712</v>
      </c>
      <c r="BV245" s="17">
        <f>SUM(BV244)</f>
        <v>2.5000000000000001E-2</v>
      </c>
      <c r="BW245" s="17">
        <f>BW244</f>
        <v>19.107694103987754</v>
      </c>
      <c r="BX245" s="17">
        <f>BX244</f>
        <v>4.7914408186279092</v>
      </c>
      <c r="BY245" s="17">
        <f>BW245/$L$43</f>
        <v>19.698653715451293</v>
      </c>
      <c r="BZ245" s="20">
        <f>BZ244</f>
        <v>28.775733963274181</v>
      </c>
      <c r="CA245" s="41">
        <f>CA244</f>
        <v>228.19326732646184</v>
      </c>
      <c r="CB245" s="17">
        <f>(1-CC245/CA245)*100</f>
        <v>4.3504296297058875E-2</v>
      </c>
      <c r="CC245" s="20">
        <f>CC244</f>
        <v>228.09399345131419</v>
      </c>
      <c r="CD245" s="16" t="s">
        <v>96</v>
      </c>
      <c r="CE245" s="17">
        <f>SUM(CE244)</f>
        <v>19.099999999999998</v>
      </c>
      <c r="CF245" s="17">
        <f>SUM(CF244)</f>
        <v>4.786911225151246</v>
      </c>
      <c r="CG245" s="17">
        <f>SUM(CG244)</f>
        <v>19.690721649484534</v>
      </c>
      <c r="CH245" s="17">
        <f>CH244</f>
        <v>19.099999999999998</v>
      </c>
      <c r="CI245" s="17">
        <f>CI240</f>
        <v>9.5783560825988161</v>
      </c>
      <c r="CJ245" s="17">
        <f>CH245/$L$43</f>
        <v>19.690721649484534</v>
      </c>
      <c r="CK245" s="20">
        <f>CK244</f>
        <v>28.776043741149149</v>
      </c>
      <c r="CL245" s="17">
        <f>SUM(CL244)</f>
        <v>2.5000000000000001E-2</v>
      </c>
      <c r="CM245" s="17">
        <f>CM244</f>
        <v>19.107700964448547</v>
      </c>
      <c r="CN245" s="17">
        <f>CN244</f>
        <v>4.7914448574475701</v>
      </c>
      <c r="CO245" s="17">
        <f>CM245/$L$43</f>
        <v>19.698660788091285</v>
      </c>
      <c r="CP245" s="20">
        <f>CP244</f>
        <v>28.788571231077494</v>
      </c>
      <c r="CQ245" s="41">
        <f>CQ244</f>
        <v>228.0916008539331</v>
      </c>
      <c r="CR245" s="17">
        <f>(1-CS245/CQ245)*100</f>
        <v>4.3543095418174804E-2</v>
      </c>
      <c r="CS245" s="20">
        <f>CS244</f>
        <v>227.99228271053244</v>
      </c>
      <c r="CT245" s="16" t="s">
        <v>96</v>
      </c>
      <c r="CU245" s="17">
        <f>SUM(CU244)</f>
        <v>19.099999999999998</v>
      </c>
      <c r="CV245" s="17">
        <f>SUM(CV244)</f>
        <v>4.786911225151246</v>
      </c>
      <c r="CW245" s="17">
        <f>SUM(CW244)</f>
        <v>19.690721649484534</v>
      </c>
      <c r="CX245" s="17">
        <f>CX244</f>
        <v>19.099999999999998</v>
      </c>
      <c r="CY245" s="17">
        <f>CY240</f>
        <v>9.5783682108544301</v>
      </c>
      <c r="CZ245" s="17">
        <f>CX245/$L$43</f>
        <v>19.690721649484534</v>
      </c>
      <c r="DA245" s="20">
        <f>DA244</f>
        <v>28.81450849654431</v>
      </c>
      <c r="DB245" s="17">
        <f>SUM(DB244)</f>
        <v>2.5000000000000001E-2</v>
      </c>
      <c r="DC245" s="17">
        <f>DC244</f>
        <v>19.107721565869046</v>
      </c>
      <c r="DD245" s="17">
        <f>DD244</f>
        <v>4.7914569857031841</v>
      </c>
      <c r="DE245" s="17">
        <f>DC245/$L$43</f>
        <v>19.698682026669118</v>
      </c>
      <c r="DF245" s="20">
        <f>DF244</f>
        <v>28.827086290537512</v>
      </c>
      <c r="DG245" s="41">
        <f>DG244</f>
        <v>227.78711925447811</v>
      </c>
      <c r="DH245" s="17">
        <f>(1-DI245/DG245)*100</f>
        <v>4.3659606196877476E-2</v>
      </c>
      <c r="DI245" s="20">
        <f>DI244</f>
        <v>227.68766829524441</v>
      </c>
      <c r="DJ245" s="16" t="s">
        <v>96</v>
      </c>
      <c r="DK245" s="17">
        <f>SUM(DK244)</f>
        <v>19.099999999999998</v>
      </c>
      <c r="DL245" s="17">
        <f>SUM(DL244)</f>
        <v>4.786911225151246</v>
      </c>
      <c r="DM245" s="17">
        <f>SUM(DM244)</f>
        <v>19.690721649484534</v>
      </c>
      <c r="DN245" s="17">
        <f>DN244</f>
        <v>19.099999999999998</v>
      </c>
      <c r="DO245" s="17">
        <f>DO240</f>
        <v>9.5783763222799259</v>
      </c>
      <c r="DP245" s="17">
        <f>DN245/$L$43</f>
        <v>19.690721649484534</v>
      </c>
      <c r="DQ245" s="20">
        <f>DQ244</f>
        <v>28.840205248935355</v>
      </c>
      <c r="DR245" s="17">
        <f>SUM(DR244)</f>
        <v>2.5000000000000001E-2</v>
      </c>
      <c r="DS245" s="17">
        <f>DS244</f>
        <v>19.107735344180846</v>
      </c>
      <c r="DT245" s="17">
        <f>DT244</f>
        <v>4.7914650971286799</v>
      </c>
      <c r="DU245" s="17">
        <f>DS245/$L$43</f>
        <v>19.698696231114273</v>
      </c>
      <c r="DV245" s="20">
        <f>DV244</f>
        <v>28.852816723968608</v>
      </c>
      <c r="DW245" s="41">
        <f>DW244</f>
        <v>227.58415990828664</v>
      </c>
      <c r="DX245" s="17">
        <f>(1-DY245/DW245)*100</f>
        <v>4.3737529143828002E-2</v>
      </c>
      <c r="DY245" s="20">
        <f>DY244</f>
        <v>227.48462022002002</v>
      </c>
      <c r="DZ245" s="16" t="s">
        <v>96</v>
      </c>
      <c r="EA245" s="17">
        <f>SUM(EA244)</f>
        <v>19.099999999999998</v>
      </c>
      <c r="EB245" s="17">
        <f>SUM(EB244)</f>
        <v>4.786911225151246</v>
      </c>
      <c r="EC245" s="17">
        <f>SUM(EC244)</f>
        <v>19.690721649484534</v>
      </c>
      <c r="ED245" s="17">
        <f>ED244</f>
        <v>19.099999999999998</v>
      </c>
      <c r="EE245" s="17">
        <f>EE240</f>
        <v>9.5783803885020724</v>
      </c>
      <c r="EF245" s="17">
        <f>ED245/$L$43</f>
        <v>19.690721649484534</v>
      </c>
      <c r="EG245" s="20">
        <f>EG244</f>
        <v>28.853078306778812</v>
      </c>
      <c r="EH245" s="17">
        <f>SUM(EH244)</f>
        <v>2.5000000000000001E-2</v>
      </c>
      <c r="EI245" s="17">
        <f>EI244</f>
        <v>19.107742251188323</v>
      </c>
      <c r="EJ245" s="17">
        <f>EJ244</f>
        <v>4.7914691633508255</v>
      </c>
      <c r="EK245" s="17">
        <f>EI245/$L$43</f>
        <v>19.698703351740541</v>
      </c>
      <c r="EL245" s="20">
        <f>EL244</f>
        <v>28.865706677265244</v>
      </c>
      <c r="EM245" s="41">
        <f>EM244</f>
        <v>227.4826212085471</v>
      </c>
      <c r="EN245" s="17">
        <f>(1-EO245/EM245)*100</f>
        <v>4.3776591599364867E-2</v>
      </c>
      <c r="EO245" s="20">
        <f>EO244</f>
        <v>227.3830370705011</v>
      </c>
    </row>
    <row r="246" spans="2:145" hidden="1" outlineLevel="1">
      <c r="B246" s="48"/>
      <c r="C246" s="51"/>
      <c r="D246" s="51"/>
      <c r="E246" s="51"/>
      <c r="F246" s="51"/>
      <c r="G246" s="51"/>
      <c r="H246" s="51"/>
      <c r="I246" s="52"/>
      <c r="J246" s="51"/>
      <c r="K246" s="51"/>
      <c r="L246" s="51"/>
      <c r="M246" s="51"/>
      <c r="N246" s="52"/>
      <c r="O246" s="53"/>
      <c r="P246" s="51"/>
      <c r="Q246" s="52"/>
      <c r="R246" s="48"/>
      <c r="S246" s="51"/>
      <c r="T246" s="51"/>
      <c r="U246" s="51"/>
      <c r="V246" s="51"/>
      <c r="W246" s="51"/>
      <c r="X246" s="51"/>
      <c r="Y246" s="52"/>
      <c r="Z246" s="51"/>
      <c r="AA246" s="51"/>
      <c r="AB246" s="51"/>
      <c r="AC246" s="51"/>
      <c r="AD246" s="52"/>
      <c r="AE246" s="53"/>
      <c r="AF246" s="51"/>
      <c r="AG246" s="52"/>
      <c r="AH246" s="48"/>
      <c r="AI246" s="51"/>
      <c r="AJ246" s="51"/>
      <c r="AK246" s="51"/>
      <c r="AL246" s="51"/>
      <c r="AM246" s="51"/>
      <c r="AN246" s="51"/>
      <c r="AO246" s="52"/>
      <c r="AP246" s="51"/>
      <c r="AQ246" s="51"/>
      <c r="AR246" s="51"/>
      <c r="AS246" s="51"/>
      <c r="AT246" s="52"/>
      <c r="AU246" s="53"/>
      <c r="AV246" s="51"/>
      <c r="AW246" s="52"/>
      <c r="AX246" s="48"/>
      <c r="AY246" s="51"/>
      <c r="AZ246" s="51"/>
      <c r="BA246" s="51"/>
      <c r="BB246" s="51"/>
      <c r="BC246" s="51"/>
      <c r="BD246" s="51"/>
      <c r="BE246" s="52"/>
      <c r="BF246" s="51"/>
      <c r="BG246" s="51"/>
      <c r="BH246" s="51"/>
      <c r="BI246" s="51"/>
      <c r="BJ246" s="52"/>
      <c r="BK246" s="53"/>
      <c r="BL246" s="51"/>
      <c r="BM246" s="52"/>
      <c r="BN246" s="48"/>
      <c r="BO246" s="51"/>
      <c r="BP246" s="51"/>
      <c r="BQ246" s="51"/>
      <c r="BR246" s="51"/>
      <c r="BS246" s="51"/>
      <c r="BT246" s="51"/>
      <c r="BU246" s="52"/>
      <c r="BV246" s="51"/>
      <c r="BW246" s="51"/>
      <c r="BX246" s="51"/>
      <c r="BY246" s="51"/>
      <c r="BZ246" s="52"/>
      <c r="CA246" s="53"/>
      <c r="CB246" s="51"/>
      <c r="CC246" s="52"/>
      <c r="CD246" s="48"/>
      <c r="CE246" s="51"/>
      <c r="CF246" s="51"/>
      <c r="CG246" s="51"/>
      <c r="CH246" s="51"/>
      <c r="CI246" s="51"/>
      <c r="CJ246" s="51"/>
      <c r="CK246" s="52"/>
      <c r="CL246" s="51"/>
      <c r="CM246" s="51"/>
      <c r="CN246" s="51"/>
      <c r="CO246" s="51"/>
      <c r="CP246" s="52"/>
      <c r="CQ246" s="53"/>
      <c r="CR246" s="51"/>
      <c r="CS246" s="52"/>
      <c r="CT246" s="48"/>
      <c r="CU246" s="51"/>
      <c r="CV246" s="51"/>
      <c r="CW246" s="51"/>
      <c r="CX246" s="51"/>
      <c r="CY246" s="51"/>
      <c r="CZ246" s="51"/>
      <c r="DA246" s="52"/>
      <c r="DB246" s="51"/>
      <c r="DC246" s="51"/>
      <c r="DD246" s="51"/>
      <c r="DE246" s="51"/>
      <c r="DF246" s="52"/>
      <c r="DG246" s="53"/>
      <c r="DH246" s="51"/>
      <c r="DI246" s="52"/>
      <c r="DJ246" s="48"/>
      <c r="DK246" s="51"/>
      <c r="DL246" s="51"/>
      <c r="DM246" s="51"/>
      <c r="DN246" s="51"/>
      <c r="DO246" s="51"/>
      <c r="DP246" s="51"/>
      <c r="DQ246" s="52"/>
      <c r="DR246" s="51"/>
      <c r="DS246" s="51"/>
      <c r="DT246" s="51"/>
      <c r="DU246" s="51"/>
      <c r="DV246" s="52"/>
      <c r="DW246" s="53"/>
      <c r="DX246" s="51"/>
      <c r="DY246" s="52"/>
      <c r="DZ246" s="48"/>
      <c r="EA246" s="51"/>
      <c r="EB246" s="51"/>
      <c r="EC246" s="51"/>
      <c r="ED246" s="51"/>
      <c r="EE246" s="51"/>
      <c r="EF246" s="51"/>
      <c r="EG246" s="52"/>
      <c r="EH246" s="51"/>
      <c r="EI246" s="51"/>
      <c r="EJ246" s="51"/>
      <c r="EK246" s="51"/>
      <c r="EL246" s="52"/>
      <c r="EM246" s="53"/>
      <c r="EN246" s="51"/>
      <c r="EO246" s="52"/>
    </row>
    <row r="247" spans="2:145" hidden="1" outlineLevel="1">
      <c r="B247" s="49" t="s">
        <v>177</v>
      </c>
      <c r="C247" s="54" t="s">
        <v>176</v>
      </c>
      <c r="D247" s="50">
        <f>M221+M228+M235+M242+M245</f>
        <v>415.23590027406237</v>
      </c>
      <c r="E247" s="51"/>
      <c r="F247" s="51"/>
      <c r="G247" s="51"/>
      <c r="H247" s="51"/>
      <c r="I247" s="52"/>
      <c r="J247" s="51"/>
      <c r="K247" s="51"/>
      <c r="L247" s="51"/>
      <c r="M247" s="51"/>
      <c r="N247" s="52"/>
      <c r="O247" s="53"/>
      <c r="P247" s="51"/>
      <c r="Q247" s="52"/>
      <c r="R247" s="49" t="s">
        <v>178</v>
      </c>
      <c r="S247" s="54" t="s">
        <v>176</v>
      </c>
      <c r="T247" s="50">
        <f>AC221+AC228+AC235+AC242+AC245</f>
        <v>415.24825450127491</v>
      </c>
      <c r="U247" s="51"/>
      <c r="V247" s="51"/>
      <c r="W247" s="51"/>
      <c r="X247" s="51"/>
      <c r="Y247" s="52"/>
      <c r="Z247" s="51"/>
      <c r="AA247" s="51"/>
      <c r="AB247" s="51"/>
      <c r="AC247" s="51"/>
      <c r="AD247" s="52"/>
      <c r="AE247" s="53"/>
      <c r="AF247" s="51"/>
      <c r="AG247" s="52"/>
      <c r="AH247" s="49" t="s">
        <v>179</v>
      </c>
      <c r="AI247" s="54" t="s">
        <v>176</v>
      </c>
      <c r="AJ247" s="50">
        <f>AS221+AS228+AS235+AS242+AS245</f>
        <v>415.25915717966052</v>
      </c>
      <c r="AK247" s="51"/>
      <c r="AL247" s="51"/>
      <c r="AM247" s="51"/>
      <c r="AN247" s="51"/>
      <c r="AO247" s="52"/>
      <c r="AP247" s="51"/>
      <c r="AQ247" s="51"/>
      <c r="AR247" s="51"/>
      <c r="AS247" s="51"/>
      <c r="AT247" s="52"/>
      <c r="AU247" s="53"/>
      <c r="AV247" s="51"/>
      <c r="AW247" s="52"/>
      <c r="AX247" s="49" t="s">
        <v>180</v>
      </c>
      <c r="AY247" s="54" t="s">
        <v>176</v>
      </c>
      <c r="AZ247" s="50">
        <f>BI221+BI228+BI235+BI242+BI245</f>
        <v>415.26228733665829</v>
      </c>
      <c r="BA247" s="51"/>
      <c r="BB247" s="51"/>
      <c r="BC247" s="51"/>
      <c r="BD247" s="51"/>
      <c r="BE247" s="52"/>
      <c r="BF247" s="51"/>
      <c r="BG247" s="51"/>
      <c r="BH247" s="51"/>
      <c r="BI247" s="51"/>
      <c r="BJ247" s="52"/>
      <c r="BK247" s="53"/>
      <c r="BL247" s="51"/>
      <c r="BM247" s="52"/>
      <c r="BN247" s="49" t="s">
        <v>181</v>
      </c>
      <c r="BO247" s="54" t="s">
        <v>176</v>
      </c>
      <c r="BP247" s="50">
        <f>BY221+BY228+BY235+BY242+BY245</f>
        <v>415.26385647442208</v>
      </c>
      <c r="BQ247" s="51"/>
      <c r="BR247" s="51"/>
      <c r="BS247" s="51"/>
      <c r="BT247" s="51"/>
      <c r="BU247" s="52"/>
      <c r="BV247" s="51"/>
      <c r="BW247" s="51"/>
      <c r="BX247" s="51"/>
      <c r="BY247" s="51"/>
      <c r="BZ247" s="52"/>
      <c r="CA247" s="53"/>
      <c r="CB247" s="51"/>
      <c r="CC247" s="52"/>
      <c r="CD247" s="49" t="s">
        <v>182</v>
      </c>
      <c r="CE247" s="54" t="s">
        <v>176</v>
      </c>
      <c r="CF247" s="50">
        <f>CO221+CO228+CO235+CO242+CO245</f>
        <v>415.26542973773388</v>
      </c>
      <c r="CG247" s="51"/>
      <c r="CH247" s="51"/>
      <c r="CI247" s="51"/>
      <c r="CJ247" s="51"/>
      <c r="CK247" s="52"/>
      <c r="CL247" s="51"/>
      <c r="CM247" s="51"/>
      <c r="CN247" s="51"/>
      <c r="CO247" s="51"/>
      <c r="CP247" s="52"/>
      <c r="CQ247" s="53"/>
      <c r="CR247" s="51"/>
      <c r="CS247" s="52"/>
      <c r="CT247" s="49" t="s">
        <v>183</v>
      </c>
      <c r="CU247" s="54" t="s">
        <v>176</v>
      </c>
      <c r="CV247" s="50">
        <f>DE221+DE228+DE235+DE242+DE245</f>
        <v>415.27015417778006</v>
      </c>
      <c r="CW247" s="51"/>
      <c r="CX247" s="51"/>
      <c r="CY247" s="51"/>
      <c r="CZ247" s="51"/>
      <c r="DA247" s="52"/>
      <c r="DB247" s="51"/>
      <c r="DC247" s="51"/>
      <c r="DD247" s="51"/>
      <c r="DE247" s="51"/>
      <c r="DF247" s="52"/>
      <c r="DG247" s="53"/>
      <c r="DH247" s="51"/>
      <c r="DI247" s="52"/>
      <c r="DJ247" s="49" t="s">
        <v>184</v>
      </c>
      <c r="DK247" s="54" t="s">
        <v>176</v>
      </c>
      <c r="DL247" s="50">
        <f>DU221+DU228+DU235+DU242+DU245</f>
        <v>415.273313948007</v>
      </c>
      <c r="DM247" s="51"/>
      <c r="DN247" s="51"/>
      <c r="DO247" s="51"/>
      <c r="DP247" s="51"/>
      <c r="DQ247" s="52"/>
      <c r="DR247" s="51"/>
      <c r="DS247" s="51"/>
      <c r="DT247" s="51"/>
      <c r="DU247" s="51"/>
      <c r="DV247" s="52"/>
      <c r="DW247" s="53"/>
      <c r="DX247" s="51"/>
      <c r="DY247" s="52"/>
      <c r="DZ247" s="49" t="s">
        <v>185</v>
      </c>
      <c r="EA247" s="54" t="s">
        <v>176</v>
      </c>
      <c r="EB247" s="50">
        <f>EK221+EK228+EK235+EK242+EK245</f>
        <v>415.2748979408762</v>
      </c>
      <c r="EC247" s="51"/>
      <c r="ED247" s="51"/>
      <c r="EE247" s="51"/>
      <c r="EF247" s="51"/>
      <c r="EG247" s="52"/>
      <c r="EH247" s="51"/>
      <c r="EI247" s="51"/>
      <c r="EJ247" s="51"/>
      <c r="EK247" s="51"/>
      <c r="EL247" s="52"/>
      <c r="EM247" s="53"/>
      <c r="EN247" s="51"/>
      <c r="EO247" s="52"/>
    </row>
    <row r="248" spans="2:145" hidden="1" outlineLevel="1">
      <c r="E248" s="6"/>
    </row>
    <row r="249" spans="2:145" hidden="1" outlineLevel="1">
      <c r="C249" s="5" t="s">
        <v>152</v>
      </c>
      <c r="E249" s="6"/>
    </row>
    <row r="250" spans="2:145" hidden="1" outlineLevel="1">
      <c r="C250" s="5"/>
      <c r="E250" s="6"/>
    </row>
    <row r="251" spans="2:145" hidden="1" outlineLevel="1">
      <c r="B251" s="29" t="s">
        <v>8</v>
      </c>
      <c r="C251" s="14">
        <f>D247</f>
        <v>415.23590027406237</v>
      </c>
      <c r="D251" t="s">
        <v>150</v>
      </c>
      <c r="E251" s="29" t="s">
        <v>14</v>
      </c>
      <c r="F251" s="14">
        <f>CF247</f>
        <v>415.26542973773388</v>
      </c>
      <c r="G251" t="s">
        <v>150</v>
      </c>
    </row>
    <row r="252" spans="2:145" hidden="1" outlineLevel="1">
      <c r="B252" s="29" t="s">
        <v>9</v>
      </c>
      <c r="C252" s="14">
        <f>T247</f>
        <v>415.24825450127491</v>
      </c>
      <c r="D252" t="s">
        <v>150</v>
      </c>
      <c r="E252" s="29" t="s">
        <v>15</v>
      </c>
      <c r="F252" s="14">
        <f>CV247</f>
        <v>415.27015417778006</v>
      </c>
      <c r="G252" t="s">
        <v>150</v>
      </c>
    </row>
    <row r="253" spans="2:145" hidden="1" outlineLevel="1">
      <c r="B253" s="29" t="s">
        <v>10</v>
      </c>
      <c r="C253" s="14">
        <f>AJ247</f>
        <v>415.25915717966052</v>
      </c>
      <c r="D253" t="s">
        <v>150</v>
      </c>
      <c r="E253" s="29" t="s">
        <v>16</v>
      </c>
      <c r="F253" s="14">
        <f>DL247</f>
        <v>415.273313948007</v>
      </c>
      <c r="G253" t="s">
        <v>150</v>
      </c>
    </row>
    <row r="254" spans="2:145" hidden="1" outlineLevel="1">
      <c r="B254" s="29" t="s">
        <v>12</v>
      </c>
      <c r="C254" s="14">
        <f>AZ247</f>
        <v>415.26228733665829</v>
      </c>
      <c r="D254" t="s">
        <v>150</v>
      </c>
      <c r="E254" s="29" t="s">
        <v>17</v>
      </c>
      <c r="F254" s="14">
        <f>EB247</f>
        <v>415.2748979408762</v>
      </c>
      <c r="G254" t="s">
        <v>150</v>
      </c>
    </row>
    <row r="255" spans="2:145" hidden="1" outlineLevel="1">
      <c r="B255" s="29" t="s">
        <v>13</v>
      </c>
      <c r="C255" s="14">
        <f>BP247</f>
        <v>415.26385647442208</v>
      </c>
      <c r="D255" t="s">
        <v>150</v>
      </c>
      <c r="E255" s="6"/>
    </row>
    <row r="256" spans="2:145" hidden="1" outlineLevel="1">
      <c r="C256" s="5"/>
      <c r="E256" s="6"/>
    </row>
    <row r="257" spans="2:17" ht="17" hidden="1" outlineLevel="1">
      <c r="C257" s="15" t="s">
        <v>164</v>
      </c>
      <c r="D257" s="29" t="s">
        <v>159</v>
      </c>
      <c r="E257" s="29" t="s">
        <v>106</v>
      </c>
      <c r="F257" s="105" t="s">
        <v>167</v>
      </c>
      <c r="G257" s="168" t="s">
        <v>359</v>
      </c>
      <c r="H257" s="168" t="s">
        <v>360</v>
      </c>
      <c r="I257" s="168" t="s">
        <v>361</v>
      </c>
      <c r="J257" s="29" t="s">
        <v>161</v>
      </c>
      <c r="K257" s="171" t="s">
        <v>168</v>
      </c>
      <c r="L257" s="171" t="s">
        <v>105</v>
      </c>
      <c r="M257" s="171" t="s">
        <v>169</v>
      </c>
      <c r="N257" s="168" t="s">
        <v>362</v>
      </c>
      <c r="O257" s="168" t="s">
        <v>363</v>
      </c>
      <c r="P257" s="168" t="s">
        <v>364</v>
      </c>
      <c r="Q257" s="168" t="s">
        <v>365</v>
      </c>
    </row>
    <row r="258" spans="2:17" hidden="1" outlineLevel="1">
      <c r="B258" s="29" t="s">
        <v>109</v>
      </c>
      <c r="C258" s="14">
        <f>C251+F259</f>
        <v>3741.8226624180752</v>
      </c>
      <c r="D258" s="14">
        <f>1000*C258/3/$E$75</f>
        <v>216.03423214069178</v>
      </c>
      <c r="E258" s="25">
        <f t="shared" ref="E258:E266" si="409">$G$4/1000</f>
        <v>0.42199999999999999</v>
      </c>
      <c r="F258" s="14">
        <f t="shared" ref="F258:F265" si="410">IF(D258&lt;0,-SQRT((N258+G258)^2+(P258+H258-I258)^2),SQRT((N258+G258)^2+(P258+H258-I258)^2))</f>
        <v>3748.9706667884379</v>
      </c>
      <c r="G258" s="165">
        <f>(3*E258*$K$70*D258^2)/1000</f>
        <v>7.3856524315098477</v>
      </c>
      <c r="H258" s="165">
        <f>+(3*E258*$L$70*D258^2)/1000</f>
        <v>5.790351506303721</v>
      </c>
      <c r="I258" s="165">
        <f>3*$K$258^2/($N$70/E258)/1000</f>
        <v>5.8333092391855299</v>
      </c>
      <c r="J258" s="14">
        <f t="shared" ref="J258:J266" si="411">1000*F258/3/$K$130</f>
        <v>216.4469223654315</v>
      </c>
      <c r="K258" s="35">
        <f>F270</f>
        <v>5773.5026918962585</v>
      </c>
      <c r="L258" s="39">
        <f t="shared" ref="L258:L266" si="412">($K$70*$L$43+$L$70*$L$44)*100*SQRT(3)*(D258+J258)/2*E258/$K258</f>
        <v>0.39715618175434414</v>
      </c>
      <c r="M258" s="35">
        <f t="shared" ref="M258:M266" si="413">K258*(1-L258/100)</f>
        <v>5750.5728690516389</v>
      </c>
      <c r="N258" s="165">
        <f>C251*$L$43+O259</f>
        <v>3638.6685289070406</v>
      </c>
      <c r="O258" s="165">
        <f t="shared" ref="O258:O265" si="414">N258+G258</f>
        <v>3646.0541813385503</v>
      </c>
      <c r="P258" s="165">
        <f>C251*$L$44+P259+H259-I259</f>
        <v>872.43619887119848</v>
      </c>
      <c r="Q258" s="165">
        <f t="shared" ref="Q258:Q265" si="415">P258+H258-I258</f>
        <v>872.39324113831674</v>
      </c>
    </row>
    <row r="259" spans="2:17" hidden="1" outlineLevel="1">
      <c r="B259" s="29" t="s">
        <v>110</v>
      </c>
      <c r="C259" s="14">
        <f>C252+F260</f>
        <v>3321.2499552340973</v>
      </c>
      <c r="D259" s="14">
        <f>1000*C259/3/$E$75</f>
        <v>191.75245557004385</v>
      </c>
      <c r="E259" s="25">
        <f t="shared" si="409"/>
        <v>0.42199999999999999</v>
      </c>
      <c r="F259" s="14">
        <f t="shared" si="410"/>
        <v>3326.5867621440129</v>
      </c>
      <c r="G259" s="165">
        <f t="shared" ref="G259:G266" si="416">(3*E259*$K$70*D259^2)/1000</f>
        <v>5.8186949173626656</v>
      </c>
      <c r="H259" s="165">
        <f t="shared" ref="H259:H266" si="417">+(3*E259*$L$70*D259^2)/1000</f>
        <v>4.5618568152123302</v>
      </c>
      <c r="I259" s="165">
        <f t="shared" ref="I259:I266" si="418">3*$K$258^2/($N$70/E259)/1000</f>
        <v>5.8333092391855299</v>
      </c>
      <c r="J259" s="14">
        <f t="shared" si="411"/>
        <v>192.0605762606491</v>
      </c>
      <c r="K259" s="35">
        <f>M258</f>
        <v>5750.5728690516389</v>
      </c>
      <c r="L259" s="39">
        <f t="shared" si="412"/>
        <v>0.35386867275113892</v>
      </c>
      <c r="M259" s="35">
        <f t="shared" si="413"/>
        <v>5730.2233931643386</v>
      </c>
      <c r="N259" s="165">
        <f>C252*$L$43+O260</f>
        <v>3230.0710107238374</v>
      </c>
      <c r="O259" s="165">
        <f t="shared" si="414"/>
        <v>3235.8897056412002</v>
      </c>
      <c r="P259" s="165">
        <f>C252*$L$44+P260+H260-I260</f>
        <v>772.76176279546166</v>
      </c>
      <c r="Q259" s="165">
        <f t="shared" si="415"/>
        <v>771.49031037148848</v>
      </c>
    </row>
    <row r="260" spans="2:17" hidden="1" outlineLevel="1">
      <c r="B260" s="29" t="s">
        <v>111</v>
      </c>
      <c r="C260" s="14">
        <f>C253+F263+F261</f>
        <v>2902.2541445750253</v>
      </c>
      <c r="D260" s="14">
        <f>1000*C260/3/$E$75</f>
        <v>167.56172116270977</v>
      </c>
      <c r="E260" s="25">
        <f t="shared" si="409"/>
        <v>0.42199999999999999</v>
      </c>
      <c r="F260" s="14">
        <f t="shared" si="410"/>
        <v>2906.0017007328224</v>
      </c>
      <c r="G260" s="165">
        <f t="shared" si="416"/>
        <v>4.4431742356432853</v>
      </c>
      <c r="H260" s="165">
        <f t="shared" si="417"/>
        <v>3.4834486007443357</v>
      </c>
      <c r="I260" s="165">
        <f t="shared" si="418"/>
        <v>5.8333092391855299</v>
      </c>
      <c r="J260" s="14">
        <f t="shared" si="411"/>
        <v>167.77808641836052</v>
      </c>
      <c r="K260" s="35">
        <f t="shared" ref="K260:K262" si="419">M259</f>
        <v>5730.2233931643386</v>
      </c>
      <c r="L260" s="39">
        <f t="shared" si="412"/>
        <v>0.3102752035448989</v>
      </c>
      <c r="M260" s="35">
        <f t="shared" si="413"/>
        <v>5712.443930867621</v>
      </c>
      <c r="N260" s="165">
        <f>C253*$L$43+O261+O263</f>
        <v>2822.8370296219573</v>
      </c>
      <c r="O260" s="165">
        <f t="shared" si="414"/>
        <v>2827.2802038576006</v>
      </c>
      <c r="P260" s="165">
        <f>C253*$L$44+P261+H261-I261+P263+H263-I263</f>
        <v>674.16273156082877</v>
      </c>
      <c r="Q260" s="165">
        <f t="shared" si="415"/>
        <v>671.81287092238756</v>
      </c>
    </row>
    <row r="261" spans="2:17" hidden="1" outlineLevel="1">
      <c r="B261" s="31" t="s">
        <v>128</v>
      </c>
      <c r="C261" s="32">
        <f>C254+F262</f>
        <v>829.25163965468892</v>
      </c>
      <c r="D261" s="32">
        <f>1000*C261/3/$E$75</f>
        <v>47.876865738057312</v>
      </c>
      <c r="E261" s="33">
        <f t="shared" si="409"/>
        <v>0.42199999999999999</v>
      </c>
      <c r="F261" s="32">
        <f t="shared" si="410"/>
        <v>828.29063457459654</v>
      </c>
      <c r="G261" s="166">
        <f t="shared" si="416"/>
        <v>0.36273974368641959</v>
      </c>
      <c r="H261" s="166">
        <f t="shared" si="417"/>
        <v>0.28438795905015302</v>
      </c>
      <c r="I261" s="166">
        <f t="shared" si="418"/>
        <v>5.8333092391855299</v>
      </c>
      <c r="J261" s="17">
        <f t="shared" si="411"/>
        <v>47.821382083888913</v>
      </c>
      <c r="K261" s="46">
        <f t="shared" si="419"/>
        <v>5712.443930867621</v>
      </c>
      <c r="L261" s="38">
        <f t="shared" si="412"/>
        <v>8.8820977312284444E-2</v>
      </c>
      <c r="M261" s="46">
        <f t="shared" si="413"/>
        <v>5707.3700823398076</v>
      </c>
      <c r="N261" s="166">
        <f>+C254*$L$43+O262</f>
        <v>805.70132374393347</v>
      </c>
      <c r="O261" s="166">
        <f t="shared" si="414"/>
        <v>806.06406348761993</v>
      </c>
      <c r="P261" s="166">
        <f>C254*$L$44+P262+H262-I262</f>
        <v>196.14299484438354</v>
      </c>
      <c r="Q261" s="166">
        <f t="shared" si="415"/>
        <v>190.59407356424816</v>
      </c>
    </row>
    <row r="262" spans="2:17" hidden="1" outlineLevel="1">
      <c r="B262" s="34" t="s">
        <v>129</v>
      </c>
      <c r="C262" s="43">
        <f>C255</f>
        <v>415.26385647442208</v>
      </c>
      <c r="D262" s="43">
        <f>1000*C262/3/$E$75</f>
        <v>23.975269932022968</v>
      </c>
      <c r="E262" s="44">
        <f t="shared" si="409"/>
        <v>0.42199999999999999</v>
      </c>
      <c r="F262" s="172">
        <f t="shared" si="410"/>
        <v>413.98935231803063</v>
      </c>
      <c r="G262" s="167">
        <f t="shared" si="416"/>
        <v>9.0964247185589958E-2</v>
      </c>
      <c r="H262" s="167">
        <f t="shared" si="417"/>
        <v>7.1315969793502534E-2</v>
      </c>
      <c r="I262" s="167">
        <f t="shared" si="418"/>
        <v>5.8333092391855299</v>
      </c>
      <c r="J262" s="170">
        <f t="shared" si="411"/>
        <v>23.901686400245378</v>
      </c>
      <c r="K262" s="35">
        <f t="shared" si="419"/>
        <v>5707.3700823398076</v>
      </c>
      <c r="L262" s="39">
        <f t="shared" si="412"/>
        <v>4.447582478717528E-2</v>
      </c>
      <c r="M262" s="35">
        <f t="shared" si="413"/>
        <v>5704.831682422031</v>
      </c>
      <c r="N262" s="167">
        <f>C255*$L$43</f>
        <v>402.80594078018942</v>
      </c>
      <c r="O262" s="167">
        <f t="shared" si="414"/>
        <v>402.896905027375</v>
      </c>
      <c r="P262" s="167">
        <f t="shared" ref="P262" si="420">C262*$L$44</f>
        <v>100.95268478943963</v>
      </c>
      <c r="Q262" s="167">
        <f t="shared" si="415"/>
        <v>95.190691520047608</v>
      </c>
    </row>
    <row r="263" spans="2:17" hidden="1" outlineLevel="1">
      <c r="B263" s="29" t="s">
        <v>112</v>
      </c>
      <c r="C263" s="17">
        <f>F251+F264</f>
        <v>1658.4099631590793</v>
      </c>
      <c r="D263" s="17">
        <f>1000*C263/3/$K$130</f>
        <v>95.748343865665177</v>
      </c>
      <c r="E263" s="26">
        <f t="shared" si="409"/>
        <v>0.42199999999999999</v>
      </c>
      <c r="F263" s="14">
        <f t="shared" si="410"/>
        <v>1658.7043528207682</v>
      </c>
      <c r="G263" s="165">
        <f t="shared" si="416"/>
        <v>1.450795702115045</v>
      </c>
      <c r="H263" s="165">
        <f t="shared" si="417"/>
        <v>1.1374238304581954</v>
      </c>
      <c r="I263" s="165">
        <f t="shared" si="418"/>
        <v>5.8333092391855299</v>
      </c>
      <c r="J263" s="169">
        <f t="shared" si="411"/>
        <v>95.765340460707449</v>
      </c>
      <c r="K263" s="46">
        <f>M260</f>
        <v>5712.443930867621</v>
      </c>
      <c r="L263" s="38">
        <f t="shared" si="412"/>
        <v>0.17775072164533184</v>
      </c>
      <c r="M263" s="46">
        <f t="shared" si="413"/>
        <v>5702.2900205569185</v>
      </c>
      <c r="N263" s="165">
        <f>F251*$L$43+O264</f>
        <v>1612.5207879679515</v>
      </c>
      <c r="O263" s="165">
        <f t="shared" si="414"/>
        <v>1613.9715836700666</v>
      </c>
      <c r="P263" s="165">
        <f>F251*$L$44+P264+H264-I264</f>
        <v>387.31300103752488</v>
      </c>
      <c r="Q263" s="165">
        <f t="shared" si="415"/>
        <v>382.61711562879754</v>
      </c>
    </row>
    <row r="264" spans="2:17" hidden="1" outlineLevel="1">
      <c r="B264" s="29" t="s">
        <v>113</v>
      </c>
      <c r="C264" s="14">
        <f>F252+F265</f>
        <v>1243.5828827115079</v>
      </c>
      <c r="D264" s="14">
        <f>1000*C264/3/$K$130</f>
        <v>71.79829120930998</v>
      </c>
      <c r="E264" s="25">
        <f t="shared" si="409"/>
        <v>0.42199999999999999</v>
      </c>
      <c r="F264" s="14">
        <f t="shared" si="410"/>
        <v>1243.1445334213454</v>
      </c>
      <c r="G264" s="165">
        <f t="shared" si="416"/>
        <v>0.81577789870629103</v>
      </c>
      <c r="H264" s="165">
        <f t="shared" si="417"/>
        <v>0.63956987258573228</v>
      </c>
      <c r="I264" s="165">
        <f t="shared" si="418"/>
        <v>5.8333092391855299</v>
      </c>
      <c r="J264" s="14">
        <f t="shared" si="411"/>
        <v>71.772983101242531</v>
      </c>
      <c r="K264" s="35">
        <f t="shared" ref="K264:K266" si="421">M263</f>
        <v>5702.2900205569185</v>
      </c>
      <c r="L264" s="39">
        <f t="shared" si="412"/>
        <v>0.13349093190310526</v>
      </c>
      <c r="M264" s="35">
        <f t="shared" si="413"/>
        <v>5694.6779804686594</v>
      </c>
      <c r="N264" s="165">
        <f>F252*$L$43+O265</f>
        <v>1208.8975432236434</v>
      </c>
      <c r="O264" s="165">
        <f t="shared" si="414"/>
        <v>1209.7133211223497</v>
      </c>
      <c r="P264" s="165">
        <f>F252*$L$44+P265+H265-I265</f>
        <v>291.55367314664039</v>
      </c>
      <c r="Q264" s="165">
        <f t="shared" si="415"/>
        <v>286.35993378004059</v>
      </c>
    </row>
    <row r="265" spans="2:17" hidden="1" outlineLevel="1">
      <c r="B265" s="29" t="s">
        <v>114</v>
      </c>
      <c r="C265" s="14">
        <f>F253+F266</f>
        <v>829.27371229802475</v>
      </c>
      <c r="D265" s="14">
        <f>1000*C265/3/$K$130</f>
        <v>47.878140102714482</v>
      </c>
      <c r="E265" s="25">
        <f t="shared" si="409"/>
        <v>0.42199999999999999</v>
      </c>
      <c r="F265" s="14">
        <f t="shared" si="410"/>
        <v>828.31272853372775</v>
      </c>
      <c r="G265" s="165">
        <f t="shared" si="416"/>
        <v>0.36275905442675854</v>
      </c>
      <c r="H265" s="165">
        <f t="shared" si="417"/>
        <v>0.28440309867057872</v>
      </c>
      <c r="I265" s="165">
        <f t="shared" si="418"/>
        <v>5.8333092391855299</v>
      </c>
      <c r="J265" s="14">
        <f t="shared" si="411"/>
        <v>47.822657679214103</v>
      </c>
      <c r="K265" s="35">
        <f t="shared" si="421"/>
        <v>5694.6779804686594</v>
      </c>
      <c r="L265" s="39">
        <f t="shared" si="412"/>
        <v>8.9100450317997654E-2</v>
      </c>
      <c r="M265" s="35">
        <f t="shared" si="413"/>
        <v>5689.6039967439019</v>
      </c>
      <c r="N265" s="165">
        <f>F253*$L$43+O266</f>
        <v>805.72273461677014</v>
      </c>
      <c r="O265" s="165">
        <f t="shared" si="414"/>
        <v>806.0854936711969</v>
      </c>
      <c r="P265" s="165">
        <f>F253*$L$44+P266+H266-I266</f>
        <v>196.14836349507229</v>
      </c>
      <c r="Q265" s="165">
        <f t="shared" si="415"/>
        <v>190.59945735455733</v>
      </c>
    </row>
    <row r="266" spans="2:17" hidden="1" outlineLevel="1">
      <c r="B266" s="29" t="s">
        <v>115</v>
      </c>
      <c r="C266" s="14">
        <f>F254</f>
        <v>415.2748979408762</v>
      </c>
      <c r="D266" s="14">
        <f>1000*C266/3/$K$130</f>
        <v>23.975907411385919</v>
      </c>
      <c r="E266" s="25">
        <f t="shared" si="409"/>
        <v>0.42199999999999999</v>
      </c>
      <c r="F266" s="14">
        <f>IF(D266&lt;0,-SQRT((N266+G266)^2+(P266+H266-I266)^2),SQRT((N266+G266)^2+(P266+H266-I266)^2))</f>
        <v>414.0003983500178</v>
      </c>
      <c r="G266" s="165">
        <f t="shared" si="416"/>
        <v>9.0969084553547172E-2</v>
      </c>
      <c r="H266" s="165">
        <f t="shared" si="417"/>
        <v>7.1319762289981006E-2</v>
      </c>
      <c r="I266" s="165">
        <f t="shared" si="418"/>
        <v>5.8333092391855299</v>
      </c>
      <c r="J266" s="14">
        <f t="shared" si="411"/>
        <v>23.902324143199504</v>
      </c>
      <c r="K266" s="35">
        <f t="shared" si="421"/>
        <v>5689.6039967439019</v>
      </c>
      <c r="L266" s="39">
        <f t="shared" si="412"/>
        <v>4.46158912035012E-2</v>
      </c>
      <c r="M266" s="35">
        <f t="shared" si="413"/>
        <v>5687.0655292148049</v>
      </c>
      <c r="N266" s="165">
        <f>C266*$L$43</f>
        <v>402.81665100264991</v>
      </c>
      <c r="O266" s="165">
        <f>N266+G266</f>
        <v>402.90762008720344</v>
      </c>
      <c r="P266" s="165">
        <f>C266*$L$44</f>
        <v>100.95536902421031</v>
      </c>
      <c r="Q266" s="165">
        <f>P266+H266-I266</f>
        <v>95.193379547314763</v>
      </c>
    </row>
    <row r="267" spans="2:17" hidden="1" outlineLevel="1">
      <c r="B267" s="24" t="s">
        <v>135</v>
      </c>
      <c r="C267" s="17">
        <f>C258</f>
        <v>3741.8226624180752</v>
      </c>
      <c r="D267" s="45" t="s">
        <v>117</v>
      </c>
      <c r="E267" s="26">
        <f>SUM(E258:E266)</f>
        <v>3.7980000000000005</v>
      </c>
      <c r="F267" s="17">
        <f>F258</f>
        <v>3748.9706667884379</v>
      </c>
      <c r="G267" s="166">
        <f>SUM(G258:G266)</f>
        <v>20.821527315189446</v>
      </c>
      <c r="H267" s="166">
        <f>SUM(H258:H266)</f>
        <v>16.32407741510853</v>
      </c>
      <c r="I267" s="166">
        <f>SUM(I258:I266)</f>
        <v>52.499783152669778</v>
      </c>
      <c r="J267" s="17">
        <f>J258</f>
        <v>216.4469223654315</v>
      </c>
      <c r="K267" s="46">
        <f>K258</f>
        <v>5773.5026918962585</v>
      </c>
      <c r="L267" s="38">
        <f>SUM(L258:L266)</f>
        <v>1.6395548552197778</v>
      </c>
      <c r="M267" s="46">
        <f>M266</f>
        <v>5687.0655292148049</v>
      </c>
      <c r="N267" s="166">
        <f>N258</f>
        <v>3638.6685289070406</v>
      </c>
      <c r="O267" s="166">
        <f>O258</f>
        <v>3646.0541813385503</v>
      </c>
      <c r="P267" s="166">
        <f>P258</f>
        <v>872.43619887119848</v>
      </c>
      <c r="Q267" s="166">
        <f>Q258</f>
        <v>872.39324113831674</v>
      </c>
    </row>
    <row r="268" spans="2:17" hidden="1" outlineLevel="1"/>
    <row r="269" spans="2:17" hidden="1" outlineLevel="1">
      <c r="B269" s="23" t="s">
        <v>153</v>
      </c>
      <c r="C269" s="5"/>
      <c r="D269" s="56">
        <f>F267</f>
        <v>3748.9706667884379</v>
      </c>
      <c r="E269" s="23" t="s">
        <v>150</v>
      </c>
      <c r="F269" s="35">
        <f>$E$74</f>
        <v>10000</v>
      </c>
      <c r="G269" t="s">
        <v>100</v>
      </c>
      <c r="H269" t="s">
        <v>157</v>
      </c>
    </row>
    <row r="270" spans="2:17" ht="17" hidden="1" outlineLevel="1">
      <c r="C270" s="29" t="s">
        <v>91</v>
      </c>
      <c r="D270" s="56">
        <f>1000*D269/3/F270</f>
        <v>216.4469223654315</v>
      </c>
      <c r="E270" t="s">
        <v>155</v>
      </c>
      <c r="F270" s="35">
        <f>$E$75</f>
        <v>5773.5026918962585</v>
      </c>
      <c r="G270" t="s">
        <v>100</v>
      </c>
      <c r="H270" t="s">
        <v>158</v>
      </c>
    </row>
    <row r="271" spans="2:17" collapsed="1"/>
    <row r="272" spans="2:17">
      <c r="C272" s="139" t="s">
        <v>264</v>
      </c>
    </row>
    <row r="273" spans="2:145" outlineLevel="1"/>
    <row r="274" spans="2:145" outlineLevel="1">
      <c r="C274" s="5" t="s">
        <v>170</v>
      </c>
      <c r="E274" s="6"/>
    </row>
    <row r="275" spans="2:145" outlineLevel="1">
      <c r="E275" s="6"/>
      <c r="G275" s="5" t="s">
        <v>175</v>
      </c>
    </row>
    <row r="276" spans="2:145" outlineLevel="1">
      <c r="C276" s="36" t="s">
        <v>29</v>
      </c>
      <c r="D276" t="s">
        <v>173</v>
      </c>
      <c r="G276" s="29" t="s">
        <v>146</v>
      </c>
      <c r="H276" s="28">
        <f>SQRT(3)*H277</f>
        <v>398.4113752729827</v>
      </c>
      <c r="I276" t="s">
        <v>100</v>
      </c>
      <c r="S276" s="36" t="s">
        <v>30</v>
      </c>
      <c r="T276" t="s">
        <v>173</v>
      </c>
      <c r="W276" s="29" t="s">
        <v>146</v>
      </c>
      <c r="X276" s="47">
        <f>SQRT(3)*X277</f>
        <v>397.00152222721459</v>
      </c>
      <c r="Y276" t="s">
        <v>100</v>
      </c>
      <c r="AI276" s="36" t="s">
        <v>31</v>
      </c>
      <c r="AJ276" t="s">
        <v>173</v>
      </c>
      <c r="AM276" s="29" t="s">
        <v>146</v>
      </c>
      <c r="AN276" s="28">
        <f>SQRT(3)*AN277</f>
        <v>395.76972494604775</v>
      </c>
      <c r="AO276" t="s">
        <v>100</v>
      </c>
      <c r="AY276" s="36" t="s">
        <v>32</v>
      </c>
      <c r="AZ276" t="s">
        <v>173</v>
      </c>
      <c r="BC276" s="29" t="s">
        <v>146</v>
      </c>
      <c r="BD276" s="28">
        <f>SQRT(3)*BD277</f>
        <v>395.41819840844454</v>
      </c>
      <c r="BE276" t="s">
        <v>100</v>
      </c>
      <c r="BO276" s="36" t="s">
        <v>33</v>
      </c>
      <c r="BP276" t="s">
        <v>173</v>
      </c>
      <c r="BS276" s="29" t="s">
        <v>146</v>
      </c>
      <c r="BT276" s="28">
        <f>SQRT(3)*BT277</f>
        <v>395.24233290334377</v>
      </c>
      <c r="BU276" t="s">
        <v>100</v>
      </c>
      <c r="CE276" s="36" t="s">
        <v>34</v>
      </c>
      <c r="CF276" t="s">
        <v>173</v>
      </c>
      <c r="CI276" s="29" t="s">
        <v>146</v>
      </c>
      <c r="CJ276" s="28">
        <f>SQRT(3)*CJ277</f>
        <v>395.06624140390238</v>
      </c>
      <c r="CK276" t="s">
        <v>100</v>
      </c>
      <c r="CU276" s="36" t="s">
        <v>35</v>
      </c>
      <c r="CV276" t="s">
        <v>173</v>
      </c>
      <c r="CY276" s="29" t="s">
        <v>146</v>
      </c>
      <c r="CZ276" s="28">
        <f>SQRT(3)*CZ277</f>
        <v>394.53886379661776</v>
      </c>
      <c r="DA276" t="s">
        <v>100</v>
      </c>
      <c r="DK276" s="36" t="s">
        <v>36</v>
      </c>
      <c r="DL276" t="s">
        <v>173</v>
      </c>
      <c r="DO276" s="29" t="s">
        <v>146</v>
      </c>
      <c r="DP276" s="28">
        <f>SQRT(3)*DP277</f>
        <v>394.18732789229546</v>
      </c>
      <c r="DQ276" t="s">
        <v>100</v>
      </c>
      <c r="EA276" s="36" t="s">
        <v>37</v>
      </c>
      <c r="EB276" t="s">
        <v>173</v>
      </c>
      <c r="EE276" s="29" t="s">
        <v>146</v>
      </c>
      <c r="EF276" s="28">
        <f>SQRT(3)*EF277</f>
        <v>394.01145770294505</v>
      </c>
      <c r="EG276" t="s">
        <v>100</v>
      </c>
    </row>
    <row r="277" spans="2:145" ht="17" outlineLevel="1">
      <c r="C277" s="36"/>
      <c r="D277" s="4">
        <f>$E$74/$M$74</f>
        <v>25</v>
      </c>
      <c r="E277" t="s">
        <v>174</v>
      </c>
      <c r="G277" s="29" t="s">
        <v>160</v>
      </c>
      <c r="H277" s="28">
        <f>1000*M258/D277/1000</f>
        <v>230.02291476206557</v>
      </c>
      <c r="I277" t="s">
        <v>100</v>
      </c>
      <c r="S277" s="36"/>
      <c r="T277" s="4">
        <f>$E$74/$M$74</f>
        <v>25</v>
      </c>
      <c r="U277" t="s">
        <v>174</v>
      </c>
      <c r="W277" s="29" t="s">
        <v>160</v>
      </c>
      <c r="X277" s="47">
        <f>1000*M259/T277/1000</f>
        <v>229.20893572657354</v>
      </c>
      <c r="Y277" t="s">
        <v>100</v>
      </c>
      <c r="AI277" s="36"/>
      <c r="AJ277" s="4">
        <f>$E$74/$M$74</f>
        <v>25</v>
      </c>
      <c r="AK277" t="s">
        <v>174</v>
      </c>
      <c r="AM277" s="29" t="s">
        <v>160</v>
      </c>
      <c r="AN277" s="28">
        <f>1000*M260/AJ277/1000</f>
        <v>228.49775723470484</v>
      </c>
      <c r="AO277" t="s">
        <v>100</v>
      </c>
      <c r="AY277" s="36"/>
      <c r="AZ277" s="4">
        <f>$E$74/$M$74</f>
        <v>25</v>
      </c>
      <c r="BA277" t="s">
        <v>174</v>
      </c>
      <c r="BC277" s="29" t="s">
        <v>160</v>
      </c>
      <c r="BD277" s="28">
        <f>1000*M261/AZ277/1000</f>
        <v>228.29480329359231</v>
      </c>
      <c r="BE277" t="s">
        <v>100</v>
      </c>
      <c r="BO277" s="36"/>
      <c r="BP277" s="4">
        <f>$E$74/$M$74</f>
        <v>25</v>
      </c>
      <c r="BQ277" t="s">
        <v>174</v>
      </c>
      <c r="BS277" s="29" t="s">
        <v>160</v>
      </c>
      <c r="BT277" s="28">
        <f>1000*M262/BP277/1000</f>
        <v>228.19326729688123</v>
      </c>
      <c r="BU277" t="s">
        <v>100</v>
      </c>
      <c r="CE277" s="36"/>
      <c r="CF277" s="4">
        <f>$E$74/$M$74</f>
        <v>25</v>
      </c>
      <c r="CG277" t="s">
        <v>174</v>
      </c>
      <c r="CI277" s="29" t="s">
        <v>160</v>
      </c>
      <c r="CJ277" s="28">
        <f>1000*M263/CF277/1000</f>
        <v>228.09160082227672</v>
      </c>
      <c r="CK277" t="s">
        <v>100</v>
      </c>
      <c r="CU277" s="36"/>
      <c r="CV277" s="4">
        <f>$E$74/$M$74</f>
        <v>25</v>
      </c>
      <c r="CW277" t="s">
        <v>174</v>
      </c>
      <c r="CY277" s="29" t="s">
        <v>160</v>
      </c>
      <c r="CZ277" s="28">
        <f>1000*M264/CV277/1000</f>
        <v>227.78711921874637</v>
      </c>
      <c r="DA277" t="s">
        <v>100</v>
      </c>
      <c r="DK277" s="36"/>
      <c r="DL277" s="4">
        <f>$E$74/$M$74</f>
        <v>25</v>
      </c>
      <c r="DM277" t="s">
        <v>174</v>
      </c>
      <c r="DO277" s="29" t="s">
        <v>160</v>
      </c>
      <c r="DP277" s="28">
        <f>1000*M265/DL277/1000</f>
        <v>227.58415986975606</v>
      </c>
      <c r="DQ277" t="s">
        <v>100</v>
      </c>
      <c r="EA277" s="36"/>
      <c r="EB277" s="4">
        <f>$E$74/$M$74</f>
        <v>25</v>
      </c>
      <c r="EC277" t="s">
        <v>174</v>
      </c>
      <c r="EE277" s="29" t="s">
        <v>160</v>
      </c>
      <c r="EF277" s="28">
        <f>1000*M266/EB277/1000</f>
        <v>227.48262116859217</v>
      </c>
      <c r="EG277" t="s">
        <v>100</v>
      </c>
    </row>
    <row r="278" spans="2:145" outlineLevel="1">
      <c r="E278" s="6"/>
      <c r="U278" s="6"/>
      <c r="AK278" s="6"/>
      <c r="BB278" s="6"/>
      <c r="BS278" s="6"/>
      <c r="CJ278" s="6"/>
      <c r="DA278" s="6"/>
      <c r="DR278" s="6"/>
      <c r="EI278" s="6"/>
    </row>
    <row r="279" spans="2:145" ht="17" outlineLevel="1">
      <c r="C279" s="29" t="s">
        <v>88</v>
      </c>
      <c r="D279" s="29" t="s">
        <v>89</v>
      </c>
      <c r="E279" s="29" t="s">
        <v>90</v>
      </c>
      <c r="F279" s="29" t="s">
        <v>162</v>
      </c>
      <c r="G279" t="s">
        <v>163</v>
      </c>
      <c r="H279" s="15" t="s">
        <v>164</v>
      </c>
      <c r="I279" s="29" t="s">
        <v>159</v>
      </c>
      <c r="J279" s="29" t="s">
        <v>106</v>
      </c>
      <c r="K279" s="107" t="s">
        <v>165</v>
      </c>
      <c r="L279" s="107" t="s">
        <v>166</v>
      </c>
      <c r="M279" s="15" t="s">
        <v>167</v>
      </c>
      <c r="N279" s="29" t="s">
        <v>161</v>
      </c>
      <c r="O279" s="29" t="s">
        <v>168</v>
      </c>
      <c r="P279" s="29" t="s">
        <v>105</v>
      </c>
      <c r="Q279" s="29" t="s">
        <v>169</v>
      </c>
      <c r="S279" s="29" t="s">
        <v>88</v>
      </c>
      <c r="T279" s="29" t="s">
        <v>89</v>
      </c>
      <c r="U279" s="29" t="s">
        <v>90</v>
      </c>
      <c r="V279" s="29" t="s">
        <v>162</v>
      </c>
      <c r="W279" t="s">
        <v>163</v>
      </c>
      <c r="X279" s="15" t="s">
        <v>164</v>
      </c>
      <c r="Y279" s="29" t="s">
        <v>159</v>
      </c>
      <c r="Z279" s="29" t="s">
        <v>106</v>
      </c>
      <c r="AA279" s="107" t="s">
        <v>165</v>
      </c>
      <c r="AB279" s="107" t="s">
        <v>166</v>
      </c>
      <c r="AC279" s="15" t="s">
        <v>167</v>
      </c>
      <c r="AD279" s="29" t="s">
        <v>161</v>
      </c>
      <c r="AE279" s="29" t="s">
        <v>168</v>
      </c>
      <c r="AF279" s="29" t="s">
        <v>105</v>
      </c>
      <c r="AG279" s="29" t="s">
        <v>169</v>
      </c>
      <c r="AI279" s="29" t="s">
        <v>88</v>
      </c>
      <c r="AJ279" s="29" t="s">
        <v>89</v>
      </c>
      <c r="AK279" s="29" t="s">
        <v>90</v>
      </c>
      <c r="AL279" s="29" t="s">
        <v>162</v>
      </c>
      <c r="AM279" t="s">
        <v>163</v>
      </c>
      <c r="AN279" s="15" t="s">
        <v>164</v>
      </c>
      <c r="AO279" s="29" t="s">
        <v>159</v>
      </c>
      <c r="AP279" s="29" t="s">
        <v>106</v>
      </c>
      <c r="AQ279" s="107" t="s">
        <v>165</v>
      </c>
      <c r="AR279" s="107" t="s">
        <v>166</v>
      </c>
      <c r="AS279" s="15" t="s">
        <v>167</v>
      </c>
      <c r="AT279" s="29" t="s">
        <v>161</v>
      </c>
      <c r="AU279" s="29" t="s">
        <v>168</v>
      </c>
      <c r="AV279" s="29" t="s">
        <v>105</v>
      </c>
      <c r="AW279" s="29" t="s">
        <v>169</v>
      </c>
      <c r="AY279" s="29" t="s">
        <v>88</v>
      </c>
      <c r="AZ279" s="29" t="s">
        <v>89</v>
      </c>
      <c r="BA279" s="29" t="s">
        <v>90</v>
      </c>
      <c r="BB279" s="29" t="s">
        <v>162</v>
      </c>
      <c r="BC279" t="s">
        <v>163</v>
      </c>
      <c r="BD279" s="15" t="s">
        <v>164</v>
      </c>
      <c r="BE279" s="29" t="s">
        <v>159</v>
      </c>
      <c r="BF279" s="29" t="s">
        <v>106</v>
      </c>
      <c r="BG279" s="107" t="s">
        <v>165</v>
      </c>
      <c r="BH279" s="107" t="s">
        <v>166</v>
      </c>
      <c r="BI279" s="15" t="s">
        <v>167</v>
      </c>
      <c r="BJ279" s="29" t="s">
        <v>161</v>
      </c>
      <c r="BK279" s="29" t="s">
        <v>168</v>
      </c>
      <c r="BL279" s="29" t="s">
        <v>105</v>
      </c>
      <c r="BM279" s="29" t="s">
        <v>169</v>
      </c>
      <c r="BO279" s="29" t="s">
        <v>88</v>
      </c>
      <c r="BP279" s="29" t="s">
        <v>89</v>
      </c>
      <c r="BQ279" s="29" t="s">
        <v>90</v>
      </c>
      <c r="BR279" s="29" t="s">
        <v>162</v>
      </c>
      <c r="BS279" t="s">
        <v>163</v>
      </c>
      <c r="BT279" s="15" t="s">
        <v>164</v>
      </c>
      <c r="BU279" s="29" t="s">
        <v>159</v>
      </c>
      <c r="BV279" s="29" t="s">
        <v>106</v>
      </c>
      <c r="BW279" s="107" t="s">
        <v>165</v>
      </c>
      <c r="BX279" s="107" t="s">
        <v>166</v>
      </c>
      <c r="BY279" s="15" t="s">
        <v>167</v>
      </c>
      <c r="BZ279" s="29" t="s">
        <v>161</v>
      </c>
      <c r="CA279" s="29" t="s">
        <v>168</v>
      </c>
      <c r="CB279" s="29" t="s">
        <v>105</v>
      </c>
      <c r="CC279" s="29" t="s">
        <v>169</v>
      </c>
      <c r="CE279" s="29" t="s">
        <v>88</v>
      </c>
      <c r="CF279" s="29" t="s">
        <v>89</v>
      </c>
      <c r="CG279" s="29" t="s">
        <v>90</v>
      </c>
      <c r="CH279" s="29" t="s">
        <v>162</v>
      </c>
      <c r="CI279" t="s">
        <v>163</v>
      </c>
      <c r="CJ279" s="15" t="s">
        <v>164</v>
      </c>
      <c r="CK279" s="29" t="s">
        <v>159</v>
      </c>
      <c r="CL279" s="29" t="s">
        <v>106</v>
      </c>
      <c r="CM279" s="107" t="s">
        <v>165</v>
      </c>
      <c r="CN279" s="107" t="s">
        <v>166</v>
      </c>
      <c r="CO279" s="15" t="s">
        <v>167</v>
      </c>
      <c r="CP279" s="29" t="s">
        <v>161</v>
      </c>
      <c r="CQ279" s="29" t="s">
        <v>168</v>
      </c>
      <c r="CR279" s="29" t="s">
        <v>105</v>
      </c>
      <c r="CS279" s="29" t="s">
        <v>169</v>
      </c>
      <c r="CU279" s="29" t="s">
        <v>88</v>
      </c>
      <c r="CV279" s="29" t="s">
        <v>89</v>
      </c>
      <c r="CW279" s="29" t="s">
        <v>90</v>
      </c>
      <c r="CX279" s="29" t="s">
        <v>162</v>
      </c>
      <c r="CY279" t="s">
        <v>163</v>
      </c>
      <c r="CZ279" s="15" t="s">
        <v>164</v>
      </c>
      <c r="DA279" s="29" t="s">
        <v>159</v>
      </c>
      <c r="DB279" s="29" t="s">
        <v>106</v>
      </c>
      <c r="DC279" s="107" t="s">
        <v>165</v>
      </c>
      <c r="DD279" s="107" t="s">
        <v>166</v>
      </c>
      <c r="DE279" s="15" t="s">
        <v>167</v>
      </c>
      <c r="DF279" s="29" t="s">
        <v>161</v>
      </c>
      <c r="DG279" s="29" t="s">
        <v>168</v>
      </c>
      <c r="DH279" s="29" t="s">
        <v>105</v>
      </c>
      <c r="DI279" s="29" t="s">
        <v>169</v>
      </c>
      <c r="DK279" s="29" t="s">
        <v>88</v>
      </c>
      <c r="DL279" s="29" t="s">
        <v>89</v>
      </c>
      <c r="DM279" s="29" t="s">
        <v>90</v>
      </c>
      <c r="DN279" s="29" t="s">
        <v>162</v>
      </c>
      <c r="DO279" t="s">
        <v>163</v>
      </c>
      <c r="DP279" s="15" t="s">
        <v>164</v>
      </c>
      <c r="DQ279" s="29" t="s">
        <v>159</v>
      </c>
      <c r="DR279" s="29" t="s">
        <v>106</v>
      </c>
      <c r="DS279" s="107" t="s">
        <v>165</v>
      </c>
      <c r="DT279" s="107" t="s">
        <v>166</v>
      </c>
      <c r="DU279" s="15" t="s">
        <v>167</v>
      </c>
      <c r="DV279" s="29" t="s">
        <v>161</v>
      </c>
      <c r="DW279" s="29" t="s">
        <v>168</v>
      </c>
      <c r="DX279" s="29" t="s">
        <v>105</v>
      </c>
      <c r="DY279" s="29" t="s">
        <v>169</v>
      </c>
      <c r="EA279" s="29" t="s">
        <v>88</v>
      </c>
      <c r="EB279" s="29" t="s">
        <v>89</v>
      </c>
      <c r="EC279" s="29" t="s">
        <v>90</v>
      </c>
      <c r="ED279" s="29" t="s">
        <v>162</v>
      </c>
      <c r="EE279" t="s">
        <v>163</v>
      </c>
      <c r="EF279" s="15" t="s">
        <v>164</v>
      </c>
      <c r="EG279" s="29" t="s">
        <v>159</v>
      </c>
      <c r="EH279" s="29" t="s">
        <v>106</v>
      </c>
      <c r="EI279" s="107" t="s">
        <v>165</v>
      </c>
      <c r="EJ279" s="107" t="s">
        <v>166</v>
      </c>
      <c r="EK279" s="15" t="s">
        <v>167</v>
      </c>
      <c r="EL279" s="29" t="s">
        <v>161</v>
      </c>
      <c r="EM279" s="29" t="s">
        <v>168</v>
      </c>
      <c r="EN279" s="29" t="s">
        <v>105</v>
      </c>
      <c r="EO279" s="29" t="s">
        <v>169</v>
      </c>
    </row>
    <row r="280" spans="2:145" outlineLevel="1">
      <c r="B280" t="s">
        <v>18</v>
      </c>
      <c r="C280" s="14">
        <f>$C$90</f>
        <v>19.099999999999998</v>
      </c>
      <c r="D280" s="14">
        <f>C280*$L$45</f>
        <v>4.786911225151246</v>
      </c>
      <c r="E280" s="14">
        <f>C280/$L$43</f>
        <v>19.690721649484534</v>
      </c>
      <c r="F280" s="14">
        <f>C280+K281</f>
        <v>95.727604606879595</v>
      </c>
      <c r="G280" s="14">
        <f t="shared" ref="F280:G283" si="422">D280+L281</f>
        <v>24.068549160451489</v>
      </c>
      <c r="H280" s="14">
        <f t="shared" ref="H280:H285" si="423">F280/$L$43</f>
        <v>98.688252172040819</v>
      </c>
      <c r="I280" s="19">
        <f>1000*H280/3/O280</f>
        <v>143.01220420310935</v>
      </c>
      <c r="J280" s="21">
        <f>$AA$17/1000</f>
        <v>2.5000000000000001E-2</v>
      </c>
      <c r="K280" s="14">
        <f>(3*J280*$K$71*I280^2)/1000+F280</f>
        <v>95.917812769004186</v>
      </c>
      <c r="L280" s="14">
        <f>(3*J280*$L$71*I280^2)/1000+G280</f>
        <v>24.180526546218388</v>
      </c>
      <c r="M280" s="14">
        <f t="shared" ref="M280:M284" si="424">IF(I280&lt;0,-SQRT(K280^2+L280^2),SQRT(K280^2+L280^2))</f>
        <v>98.918778148752494</v>
      </c>
      <c r="N280" s="19">
        <f>1000*M280/3/O280</f>
        <v>143.34626653910189</v>
      </c>
      <c r="O280" s="40">
        <f>H$277</f>
        <v>230.02291476206557</v>
      </c>
      <c r="P280" s="14">
        <f>($K$71*$L$43+$L$71*$L$44)*100*SQRT(3)*(I280+N280)/2*J280/(O280*SQRT(3))</f>
        <v>0.21478894281086189</v>
      </c>
      <c r="Q280" s="19">
        <f>O280*(1-P280/100)</f>
        <v>229.5288509752254</v>
      </c>
      <c r="R280" t="s">
        <v>18</v>
      </c>
      <c r="S280" s="14">
        <f>$C$90</f>
        <v>19.099999999999998</v>
      </c>
      <c r="T280" s="14">
        <f>S280*$L$45</f>
        <v>4.786911225151246</v>
      </c>
      <c r="U280" s="19">
        <f>S280/$L$43</f>
        <v>19.690721649484534</v>
      </c>
      <c r="V280" s="19">
        <f t="shared" ref="V280:W283" si="425">S280+AA281</f>
        <v>95.729227190168089</v>
      </c>
      <c r="W280" s="19">
        <f t="shared" si="425"/>
        <v>24.069504390935844</v>
      </c>
      <c r="X280" s="19">
        <f t="shared" ref="X280:X285" si="426">V280/$L$43</f>
        <v>98.689924938317617</v>
      </c>
      <c r="Y280" s="19">
        <f>1000*X280/3/AE280</f>
        <v>143.52250945987868</v>
      </c>
      <c r="Z280" s="21">
        <f>$AA$17/1000</f>
        <v>2.5000000000000001E-2</v>
      </c>
      <c r="AA280" s="14">
        <f>(3*Z280*$K$71*Y280^2)/1000+V280</f>
        <v>95.920795199879535</v>
      </c>
      <c r="AB280" s="14">
        <f>(3*Z280*$L$71*Y280^2)/1000+W280</f>
        <v>24.182282332136939</v>
      </c>
      <c r="AC280" s="14">
        <f t="shared" ref="AC280:AC284" si="427">IF(Y280&lt;0,-SQRT(AA280^2+AB280^2),SQRT(AA280^2+AB280^2))</f>
        <v>98.922099303282153</v>
      </c>
      <c r="AD280" s="19">
        <f>1000*AC280/3/AE280</f>
        <v>143.86015534939364</v>
      </c>
      <c r="AE280" s="40">
        <f>X$277</f>
        <v>229.20893572657354</v>
      </c>
      <c r="AF280" s="14">
        <f>($K$71*$L$43+$L$71*$L$44)*100*SQRT(3)*(Y280+AD280)/2*Z280/(AE280*SQRT(3))</f>
        <v>0.21632265833438641</v>
      </c>
      <c r="AG280" s="19">
        <f>AE280*(1-AF280/100)</f>
        <v>228.71310486366986</v>
      </c>
      <c r="AH280" t="s">
        <v>18</v>
      </c>
      <c r="AI280" s="14">
        <f>$C$90</f>
        <v>19.099999999999998</v>
      </c>
      <c r="AJ280" s="14">
        <f>AI280*$L$45</f>
        <v>4.786911225151246</v>
      </c>
      <c r="AK280" s="14">
        <f>AI280/$L$43</f>
        <v>19.690721649484534</v>
      </c>
      <c r="AL280" s="14">
        <f t="shared" ref="AL280:AM283" si="428">AI280+AQ281</f>
        <v>95.730659105051629</v>
      </c>
      <c r="AM280" s="14">
        <f t="shared" si="428"/>
        <v>24.070347373085021</v>
      </c>
      <c r="AN280" s="14">
        <f t="shared" ref="AN280:AN285" si="429">AL280/$L$43</f>
        <v>98.691401139228489</v>
      </c>
      <c r="AO280" s="19">
        <f>1000*AN280/3/AU280</f>
        <v>143.97136370702049</v>
      </c>
      <c r="AP280" s="21">
        <f>$AA$17/1000</f>
        <v>2.5000000000000001E-2</v>
      </c>
      <c r="AQ280" s="14">
        <f>(3*AP280*$K$71*AO280^2)/1000+AL280</f>
        <v>95.923427213230866</v>
      </c>
      <c r="AR280" s="14">
        <f>(3*AP280*$L$71*AO280^2)/1000+AM280</f>
        <v>24.183831823867955</v>
      </c>
      <c r="AS280" s="14">
        <f t="shared" ref="AS280:AS284" si="430">IF(AO280&lt;0,-SQRT(AQ280^2+AR280^2),SQRT(AQ280^2+AR280^2))</f>
        <v>98.92503025027149</v>
      </c>
      <c r="AT280" s="19">
        <f>1000*AS280/3/AU280</f>
        <v>144.31218267736898</v>
      </c>
      <c r="AU280" s="40">
        <f>AN$277</f>
        <v>228.49775723470484</v>
      </c>
      <c r="AV280" s="14">
        <f>($K$71*$L$43+$L$71*$L$44)*100*SQRT(3)*(AO280+AT280)/2*AP280/(AU280*SQRT(3))</f>
        <v>0.21767617758960631</v>
      </c>
      <c r="AW280" s="19">
        <f>AU280*(1-AV280/100)</f>
        <v>228.00037205087835</v>
      </c>
      <c r="AX280" t="s">
        <v>18</v>
      </c>
      <c r="AY280" s="14">
        <f>$C$90</f>
        <v>19.099999999999998</v>
      </c>
      <c r="AZ280" s="14">
        <f>AY280*$L$45</f>
        <v>4.786911225151246</v>
      </c>
      <c r="BA280" s="14">
        <f>AY280/$L$43</f>
        <v>19.690721649484534</v>
      </c>
      <c r="BB280" s="14">
        <f t="shared" ref="BB280:BC283" si="431">AY280+BG281</f>
        <v>95.731070203322147</v>
      </c>
      <c r="BC280" s="14">
        <f t="shared" si="431"/>
        <v>24.070589390615254</v>
      </c>
      <c r="BD280" s="14">
        <f t="shared" ref="BD280:BD285" si="432">BB280/$L$43</f>
        <v>98.691824951878502</v>
      </c>
      <c r="BE280" s="19">
        <f>1000*BD280/3/BK280</f>
        <v>144.09997297070689</v>
      </c>
      <c r="BF280" s="21">
        <f>$AA$17/1000</f>
        <v>2.5000000000000001E-2</v>
      </c>
      <c r="BG280" s="14">
        <f>(3*BF280*$K$71*BE280^2)/1000+BB280</f>
        <v>95.924182863876624</v>
      </c>
      <c r="BH280" s="14">
        <f>(3*BF280*$L$71*BE280^2)/1000+BC280</f>
        <v>24.184276682715872</v>
      </c>
      <c r="BI280" s="14">
        <f t="shared" ref="BI280:BI284" si="433">IF(BE280&lt;0,-SQRT(BG280^2+BH280^2),SQRT(BG280^2+BH280^2))</f>
        <v>98.925871726099018</v>
      </c>
      <c r="BJ280" s="19">
        <f>1000*BI280/3/BK280</f>
        <v>144.44170475908456</v>
      </c>
      <c r="BK280" s="40">
        <f>BD$277</f>
        <v>228.29480329359231</v>
      </c>
      <c r="BL280" s="14">
        <f>($K$71*$L$43+$L$71*$L$44)*100*SQRT(3)*(BE280+BJ280)/2*BF280/(BK280*SQRT(3))</f>
        <v>0.21806477380722941</v>
      </c>
      <c r="BM280" s="19">
        <f>BK280*(1-BL280/100)</f>
        <v>227.79697274717648</v>
      </c>
      <c r="BN280" t="s">
        <v>18</v>
      </c>
      <c r="BO280" s="14">
        <f>$C$90</f>
        <v>19.099999999999998</v>
      </c>
      <c r="BP280" s="14">
        <f>BO280*$L$45</f>
        <v>4.786911225151246</v>
      </c>
      <c r="BQ280" s="14">
        <f>BO280/$L$43</f>
        <v>19.690721649484534</v>
      </c>
      <c r="BR280" s="14">
        <f t="shared" ref="BR280:BS283" si="434">BO280+BW281</f>
        <v>95.731276284869153</v>
      </c>
      <c r="BS280" s="14">
        <f t="shared" si="434"/>
        <v>24.070710712816293</v>
      </c>
      <c r="BT280" s="14">
        <f t="shared" ref="BT280:BT285" si="435">BR280/$L$43</f>
        <v>98.6920374070816</v>
      </c>
      <c r="BU280" s="19">
        <f>1000*BT280/3/CA280</f>
        <v>144.16440148324284</v>
      </c>
      <c r="BV280" s="21">
        <f>$AA$17/1000</f>
        <v>2.5000000000000001E-2</v>
      </c>
      <c r="BW280" s="14">
        <f>(3*BV280*$K$71*BU280^2)/1000+BR280</f>
        <v>95.924561669160852</v>
      </c>
      <c r="BX280" s="14">
        <f>(3*BV280*$L$71*BU280^2)/1000+BS280</f>
        <v>24.184499689052537</v>
      </c>
      <c r="BY280" s="14">
        <f t="shared" ref="BY280:BY284" si="436">IF(BU280&lt;0,-SQRT(BW280^2+BX280^2),SQRT(BW280^2+BX280^2))</f>
        <v>98.926293555507414</v>
      </c>
      <c r="BZ280" s="19">
        <f>1000*BY280/3/CA280</f>
        <v>144.50659117066695</v>
      </c>
      <c r="CA280" s="40">
        <f>BT$277</f>
        <v>228.19326729688123</v>
      </c>
      <c r="CB280" s="14">
        <f>($K$71*$L$43+$L$71*$L$44)*100*SQRT(3)*(BU280+BZ280)/2*BV280/(CA280*SQRT(3))</f>
        <v>0.21825957603923873</v>
      </c>
      <c r="CC280" s="19">
        <f>CA280*(1-CB280/100)</f>
        <v>227.69521363912898</v>
      </c>
      <c r="CD280" t="s">
        <v>18</v>
      </c>
      <c r="CE280" s="14">
        <f>$C$90</f>
        <v>19.099999999999998</v>
      </c>
      <c r="CF280" s="14">
        <f>CE280*$L$45</f>
        <v>4.786911225151246</v>
      </c>
      <c r="CG280" s="14">
        <f>CE280/$L$43</f>
        <v>19.690721649484534</v>
      </c>
      <c r="CH280" s="14">
        <f t="shared" ref="CH280:CI283" si="437">CE280+CM281</f>
        <v>95.7314829077675</v>
      </c>
      <c r="CI280" s="14">
        <f t="shared" si="437"/>
        <v>24.070832353716138</v>
      </c>
      <c r="CJ280" s="14">
        <f t="shared" ref="CJ280:CJ285" si="438">CH280/$L$43</f>
        <v>98.692250420378869</v>
      </c>
      <c r="CK280" s="19">
        <f>1000*CJ280/3/CQ280</f>
        <v>144.22897067755599</v>
      </c>
      <c r="CL280" s="21">
        <f>$AA$17/1000</f>
        <v>2.5000000000000001E-2</v>
      </c>
      <c r="CM280" s="14">
        <f>(3*CL280*$K$71*CK280^2)/1000+CH280</f>
        <v>95.924941470406679</v>
      </c>
      <c r="CN280" s="14">
        <f>(3*CL280*$L$71*CK280^2)/1000+CI280</f>
        <v>24.18472328172146</v>
      </c>
      <c r="CO280" s="14">
        <f t="shared" ref="CO280:CO284" si="439">IF(CK280&lt;0,-SQRT(CM280^2+CN280^2),SQRT(CM280^2+CN280^2))</f>
        <v>98.926716494152316</v>
      </c>
      <c r="CP280" s="19">
        <f>1000*CO280/3/CQ280</f>
        <v>144.57161967314696</v>
      </c>
      <c r="CQ280" s="40">
        <f>CJ$277</f>
        <v>228.09160082227672</v>
      </c>
      <c r="CR280" s="14">
        <f>($K$71*$L$43+$L$71*$L$44)*100*SQRT(3)*(CK280+CP280)/2*CL280/(CQ280*SQRT(3))</f>
        <v>0.21845489056566667</v>
      </c>
      <c r="CS280" s="19">
        <f>CQ280*(1-CR280/100)</f>
        <v>227.59332356531093</v>
      </c>
      <c r="CT280" t="s">
        <v>18</v>
      </c>
      <c r="CU280" s="14">
        <f>$C$90</f>
        <v>19.099999999999998</v>
      </c>
      <c r="CV280" s="14">
        <f>CU280*$L$45</f>
        <v>4.786911225151246</v>
      </c>
      <c r="CW280" s="14">
        <f>CU280/$L$43</f>
        <v>19.690721649484534</v>
      </c>
      <c r="CX280" s="14">
        <f t="shared" ref="CX280:CY283" si="440">CU280+DC281</f>
        <v>95.732103384308033</v>
      </c>
      <c r="CY280" s="14">
        <f t="shared" si="440"/>
        <v>24.071197634260155</v>
      </c>
      <c r="CZ280" s="14">
        <f t="shared" ref="CZ280:CZ285" si="441">CX280/$L$43</f>
        <v>98.692890086915497</v>
      </c>
      <c r="DA280" s="19">
        <f>1000*CZ280/3/DG280</f>
        <v>144.42269669067588</v>
      </c>
      <c r="DB280" s="21">
        <f>$AA$17/1000</f>
        <v>2.5000000000000001E-2</v>
      </c>
      <c r="DC280" s="14">
        <f>(3*DB280*$K$71*DA280^2)/1000+CX280</f>
        <v>95.926081996778521</v>
      </c>
      <c r="DD280" s="14">
        <f>(3*DB280*$L$71*DA280^2)/1000+CY280</f>
        <v>24.185394720633909</v>
      </c>
      <c r="DE280" s="14">
        <f t="shared" ref="DE280:DE284" si="442">IF(DA280&lt;0,-SQRT(DC280^2+DD280^2),SQRT(DC280^2+DD280^2))</f>
        <v>98.92798656116247</v>
      </c>
      <c r="DF280" s="19">
        <f>1000*DE280/3/DG280</f>
        <v>144.76672620246055</v>
      </c>
      <c r="DG280" s="40">
        <f>CZ$277</f>
        <v>227.78711921874637</v>
      </c>
      <c r="DH280" s="14">
        <f>($K$71*$L$43+$L$71*$L$44)*100*SQRT(3)*(DA280+DF280)/2*DB280/(DG280*SQRT(3))</f>
        <v>0.21904141216832526</v>
      </c>
      <c r="DI280" s="19">
        <f>DG280*(1-DH280/100)</f>
        <v>227.28817109607206</v>
      </c>
      <c r="DJ280" t="s">
        <v>18</v>
      </c>
      <c r="DK280" s="14">
        <f>$C$90</f>
        <v>19.099999999999998</v>
      </c>
      <c r="DL280" s="14">
        <f>DK280*$L$45</f>
        <v>4.786911225151246</v>
      </c>
      <c r="DM280" s="14">
        <f>DK280/$L$43</f>
        <v>19.690721649484534</v>
      </c>
      <c r="DN280" s="14">
        <f t="shared" ref="DN280:DO283" si="443">DK280+DS281</f>
        <v>95.732518365117883</v>
      </c>
      <c r="DO280" s="14">
        <f t="shared" si="443"/>
        <v>24.071441937478866</v>
      </c>
      <c r="DP280" s="14">
        <f t="shared" ref="DP280:DP285" si="444">DN280/$L$43</f>
        <v>98.693317902183381</v>
      </c>
      <c r="DQ280" s="19">
        <f>1000*DP280/3/DW280</f>
        <v>144.55211932538785</v>
      </c>
      <c r="DR280" s="21">
        <f>$AA$17/1000</f>
        <v>2.5000000000000001E-2</v>
      </c>
      <c r="DS280" s="14">
        <f>(3*DR280*$K$71*DQ280^2)/1000+DN280</f>
        <v>95.926844796491466</v>
      </c>
      <c r="DT280" s="14">
        <f>(3*DR280*$L$71*DQ280^2)/1000+DO280</f>
        <v>24.185843788206867</v>
      </c>
      <c r="DU280" s="14">
        <f t="shared" ref="DU280:DU284" si="445">IF(DQ280&lt;0,-SQRT(DS280^2+DT280^2),SQRT(DS280^2+DT280^2))</f>
        <v>98.928836000216378</v>
      </c>
      <c r="DV280" s="19">
        <f>1000*DU280/3/DW280</f>
        <v>144.8970731777236</v>
      </c>
      <c r="DW280" s="40">
        <f>DP$277</f>
        <v>227.58415986975606</v>
      </c>
      <c r="DX280" s="14">
        <f>($K$71*$L$43+$L$71*$L$44)*100*SQRT(3)*(DQ280+DV280)/2*DR280/(DW280*SQRT(3))</f>
        <v>0.21943368646647113</v>
      </c>
      <c r="DY280" s="19">
        <f>DW280*(1-DX280/100)</f>
        <v>227.08476355794011</v>
      </c>
      <c r="DZ280" t="s">
        <v>18</v>
      </c>
      <c r="EA280" s="14">
        <f>$C$90</f>
        <v>19.099999999999998</v>
      </c>
      <c r="EB280" s="14">
        <f>EA280*$L$45</f>
        <v>4.786911225151246</v>
      </c>
      <c r="EC280" s="14">
        <f>EA280/$L$43</f>
        <v>19.690721649484534</v>
      </c>
      <c r="ED280" s="14">
        <f t="shared" ref="ED280:EE283" si="446">EA280+EI281</f>
        <v>95.732726394280888</v>
      </c>
      <c r="EE280" s="14">
        <f t="shared" si="446"/>
        <v>24.071564406260308</v>
      </c>
      <c r="EF280" s="14">
        <f t="shared" ref="EF280:EF285" si="447">ED280/$L$43</f>
        <v>98.693532365238028</v>
      </c>
      <c r="EG280" s="19">
        <f>1000*EF280/3/EM280</f>
        <v>144.61695558433331</v>
      </c>
      <c r="EH280" s="21">
        <f>$AA$17/1000</f>
        <v>2.5000000000000001E-2</v>
      </c>
      <c r="EI280" s="14">
        <f>(3*EH280*$K$71*EG280^2)/1000+ED280</f>
        <v>95.927227188015962</v>
      </c>
      <c r="EJ280" s="14">
        <f>(3*EH280*$L$71*EG280^2)/1000+EE280</f>
        <v>24.186068905797892</v>
      </c>
      <c r="EK280" s="14">
        <f t="shared" ref="EK280:EK284" si="448">IF(EG280&lt;0,-SQRT(EI280^2+EJ280^2),SQRT(EI280^2+EJ280^2))</f>
        <v>98.929261824281454</v>
      </c>
      <c r="EL280" s="19">
        <f>1000*EK280/3/EM280</f>
        <v>144.96237311972195</v>
      </c>
      <c r="EM280" s="40">
        <f>EF$277</f>
        <v>227.48262116859217</v>
      </c>
      <c r="EN280" s="14">
        <f>($K$71*$L$43+$L$71*$L$44)*100*SQRT(3)*(EG280+EL280)/2*EH280/(EM280*SQRT(3))</f>
        <v>0.21963033376439961</v>
      </c>
      <c r="EO280" s="19">
        <f>EM280*(1-EN280/100)</f>
        <v>226.98300032846359</v>
      </c>
    </row>
    <row r="281" spans="2:145" outlineLevel="1">
      <c r="B281" t="s">
        <v>19</v>
      </c>
      <c r="C281" s="14">
        <f>$C$90</f>
        <v>19.099999999999998</v>
      </c>
      <c r="D281" s="14">
        <f>C281*$L$45</f>
        <v>4.786911225151246</v>
      </c>
      <c r="E281" s="14">
        <f>C281/$L$43</f>
        <v>19.690721649484534</v>
      </c>
      <c r="F281" s="14">
        <f t="shared" si="422"/>
        <v>76.506112786716869</v>
      </c>
      <c r="G281" s="14">
        <f t="shared" si="422"/>
        <v>19.210114525043146</v>
      </c>
      <c r="H281" s="14">
        <f t="shared" si="423"/>
        <v>78.872281223419449</v>
      </c>
      <c r="I281" s="19">
        <f>1000*H281/3/O280</f>
        <v>114.29626667848069</v>
      </c>
      <c r="J281" s="21">
        <f t="shared" ref="J281:J284" si="449">$AA$17/1000</f>
        <v>2.5000000000000001E-2</v>
      </c>
      <c r="K281" s="14">
        <f>(3*J281*$K$71*I281^2)/1000+F281</f>
        <v>76.627604606879601</v>
      </c>
      <c r="L281" s="14">
        <f>(3*J281*$L$71*I281^2)/1000+G281</f>
        <v>19.281637935300243</v>
      </c>
      <c r="M281" s="14">
        <f t="shared" si="424"/>
        <v>79.016272686430142</v>
      </c>
      <c r="N281" s="19">
        <f>1000*M281/3/O280</f>
        <v>114.50492916928752</v>
      </c>
      <c r="O281" s="19">
        <f>Q280</f>
        <v>229.5288509752254</v>
      </c>
      <c r="P281" s="14">
        <f>($K$71*$L$43+$L$71*$L$44)*100*SQRT(3)*(I281+N281)/2*J281/(O281*SQRT(3))</f>
        <v>0.17198635633053805</v>
      </c>
      <c r="Q281" s="19">
        <f>O281*(1-P281/100)</f>
        <v>229.13409266770577</v>
      </c>
      <c r="R281" t="s">
        <v>19</v>
      </c>
      <c r="S281" s="14">
        <f>$C$90</f>
        <v>19.099999999999998</v>
      </c>
      <c r="T281" s="14">
        <f>S281*$L$45</f>
        <v>4.786911225151246</v>
      </c>
      <c r="U281" s="19">
        <f>S281/$L$43</f>
        <v>19.690721649484534</v>
      </c>
      <c r="V281" s="19">
        <f t="shared" si="425"/>
        <v>76.506868524006137</v>
      </c>
      <c r="W281" s="19">
        <f t="shared" si="425"/>
        <v>19.210559434898929</v>
      </c>
      <c r="X281" s="19">
        <f t="shared" si="426"/>
        <v>78.873060334026945</v>
      </c>
      <c r="Y281" s="19">
        <f>1000*X281/3/AE280</f>
        <v>114.70329473849671</v>
      </c>
      <c r="Z281" s="21">
        <f t="shared" ref="Z281:Z284" si="450">$AA$17/1000</f>
        <v>2.5000000000000001E-2</v>
      </c>
      <c r="AA281" s="14">
        <f>(3*Z281*$K$71*Y281^2)/1000+V281</f>
        <v>76.629227190168095</v>
      </c>
      <c r="AB281" s="14">
        <f>(3*Z281*$L$71*Y281^2)/1000+W281</f>
        <v>19.282593165784597</v>
      </c>
      <c r="AC281" s="14">
        <f t="shared" si="427"/>
        <v>79.018079317075021</v>
      </c>
      <c r="AD281" s="19">
        <f>1000*AC281/3/AE280</f>
        <v>114.91419254168572</v>
      </c>
      <c r="AE281" s="19">
        <f>AG280</f>
        <v>228.71310486366986</v>
      </c>
      <c r="AF281" s="14">
        <f>($K$71*$L$43+$L$71*$L$44)*100*SQRT(3)*(Y281+AD281)/2*Z281/(AE281*SQRT(3))</f>
        <v>0.17321555863359417</v>
      </c>
      <c r="AG281" s="19">
        <f>AE281*(1-AF281/100)</f>
        <v>228.31693818141201</v>
      </c>
      <c r="AH281" t="s">
        <v>19</v>
      </c>
      <c r="AI281" s="14">
        <f>$C$90</f>
        <v>19.099999999999998</v>
      </c>
      <c r="AJ281" s="14">
        <f>AI281*$L$45</f>
        <v>4.786911225151246</v>
      </c>
      <c r="AK281" s="14">
        <f>AI281/$L$43</f>
        <v>19.690721649484534</v>
      </c>
      <c r="AL281" s="14">
        <f t="shared" si="428"/>
        <v>76.507535446596648</v>
      </c>
      <c r="AM281" s="14">
        <f t="shared" si="428"/>
        <v>19.21095205868205</v>
      </c>
      <c r="AN281" s="14">
        <f t="shared" si="429"/>
        <v>78.873747883089337</v>
      </c>
      <c r="AO281" s="19">
        <f>1000*AN281/3/AU280</f>
        <v>115.06130131228232</v>
      </c>
      <c r="AP281" s="21">
        <f t="shared" ref="AP281:AP284" si="451">$AA$17/1000</f>
        <v>2.5000000000000001E-2</v>
      </c>
      <c r="AQ281" s="14">
        <f>(3*AP281*$K$71*AO281^2)/1000+AL281</f>
        <v>76.630659105051635</v>
      </c>
      <c r="AR281" s="14">
        <f>(3*AP281*$L$71*AO281^2)/1000+AM281</f>
        <v>19.283436147933774</v>
      </c>
      <c r="AS281" s="14">
        <f t="shared" si="430"/>
        <v>79.019673655021322</v>
      </c>
      <c r="AT281" s="19">
        <f>1000*AS281/3/AU280</f>
        <v>115.27417834252542</v>
      </c>
      <c r="AU281" s="19">
        <f>AW280</f>
        <v>228.00037205087835</v>
      </c>
      <c r="AV281" s="14">
        <f>($K$71*$L$43+$L$71*$L$44)*100*SQRT(3)*(AO281+AT281)/2*AP281/(AU281*SQRT(3))</f>
        <v>0.17430035520992193</v>
      </c>
      <c r="AW281" s="19">
        <f>AU281*(1-AV281/100)</f>
        <v>227.60296659251372</v>
      </c>
      <c r="AX281" t="s">
        <v>19</v>
      </c>
      <c r="AY281" s="14">
        <f>$C$90</f>
        <v>19.099999999999998</v>
      </c>
      <c r="AZ281" s="14">
        <f>AY281*$L$45</f>
        <v>4.786911225151246</v>
      </c>
      <c r="BA281" s="14">
        <f>AY281/$L$43</f>
        <v>19.690721649484534</v>
      </c>
      <c r="BB281" s="14">
        <f t="shared" si="431"/>
        <v>76.507726916482937</v>
      </c>
      <c r="BC281" s="14">
        <f t="shared" si="431"/>
        <v>19.21106477885705</v>
      </c>
      <c r="BD281" s="14">
        <f t="shared" si="432"/>
        <v>78.873945274724676</v>
      </c>
      <c r="BE281" s="19">
        <f>1000*BD281/3/BK280</f>
        <v>115.16387895069018</v>
      </c>
      <c r="BF281" s="21">
        <f t="shared" ref="BF281:BF284" si="452">$AA$17/1000</f>
        <v>2.5000000000000001E-2</v>
      </c>
      <c r="BG281" s="14">
        <f>(3*BF281*$K$71*BE281^2)/1000+BB281</f>
        <v>76.631070203322153</v>
      </c>
      <c r="BH281" s="14">
        <f>(3*BF281*$L$71*BE281^2)/1000+BC281</f>
        <v>19.283678165464007</v>
      </c>
      <c r="BI281" s="14">
        <f t="shared" si="433"/>
        <v>79.020131384955832</v>
      </c>
      <c r="BJ281" s="19">
        <f>1000*BI281/3/BK280</f>
        <v>115.37732534853798</v>
      </c>
      <c r="BK281" s="19">
        <f>BM280</f>
        <v>227.79697274717648</v>
      </c>
      <c r="BL281" s="14">
        <f>($K$71*$L$43+$L$71*$L$44)*100*SQRT(3)*(BE281+BJ281)/2*BF281/(BK281*SQRT(3))</f>
        <v>0.17461180327996081</v>
      </c>
      <c r="BM281" s="19">
        <f>BK281*(1-BL281/100)</f>
        <v>227.3992123452455</v>
      </c>
      <c r="BN281" t="s">
        <v>19</v>
      </c>
      <c r="BO281" s="14">
        <f>$C$90</f>
        <v>19.099999999999998</v>
      </c>
      <c r="BP281" s="14">
        <f>BO281*$L$45</f>
        <v>4.786911225151246</v>
      </c>
      <c r="BQ281" s="14">
        <f>BO281/$L$43</f>
        <v>19.690721649484534</v>
      </c>
      <c r="BR281" s="14">
        <f t="shared" si="434"/>
        <v>76.507822899146689</v>
      </c>
      <c r="BS281" s="14">
        <f t="shared" si="434"/>
        <v>19.211121284780049</v>
      </c>
      <c r="BT281" s="14">
        <f t="shared" si="435"/>
        <v>78.874044225924422</v>
      </c>
      <c r="BU281" s="19">
        <f>1000*BT281/3/CA280</f>
        <v>115.2152663693749</v>
      </c>
      <c r="BV281" s="21">
        <f t="shared" ref="BV281:BV284" si="453">$AA$17/1000</f>
        <v>2.5000000000000001E-2</v>
      </c>
      <c r="BW281" s="14">
        <f>(3*BV281*$K$71*BU281^2)/1000+BR281</f>
        <v>76.631276284869159</v>
      </c>
      <c r="BX281" s="14">
        <f>(3*BV281*$L$71*BU281^2)/1000+BS281</f>
        <v>19.283799487665046</v>
      </c>
      <c r="BY281" s="14">
        <f t="shared" si="436"/>
        <v>79.020360842813304</v>
      </c>
      <c r="BZ281" s="19">
        <f>1000*BY281/3/CA280</f>
        <v>115.42899837911986</v>
      </c>
      <c r="CA281" s="19">
        <f>CC280</f>
        <v>227.69521363912898</v>
      </c>
      <c r="CB281" s="14">
        <f>($K$71*$L$43+$L$71*$L$44)*100*SQRT(3)*(BU281+BZ281)/2*BV281/(CA281*SQRT(3))</f>
        <v>0.17476793174057598</v>
      </c>
      <c r="CC281" s="19">
        <f>CA281*(1-CB281/100)</f>
        <v>227.29727542357961</v>
      </c>
      <c r="CD281" t="s">
        <v>19</v>
      </c>
      <c r="CE281" s="14">
        <f>$C$90</f>
        <v>19.099999999999998</v>
      </c>
      <c r="CF281" s="14">
        <f>CE281*$L$45</f>
        <v>4.786911225151246</v>
      </c>
      <c r="CG281" s="14">
        <f>CE281/$L$43</f>
        <v>19.690721649484534</v>
      </c>
      <c r="CH281" s="14">
        <f t="shared" si="437"/>
        <v>76.507919133776809</v>
      </c>
      <c r="CI281" s="14">
        <f t="shared" si="437"/>
        <v>19.211177939038112</v>
      </c>
      <c r="CJ281" s="14">
        <f t="shared" si="438"/>
        <v>78.874143436883315</v>
      </c>
      <c r="CK281" s="19">
        <f>1000*CJ281/3/CQ280</f>
        <v>115.26676585567638</v>
      </c>
      <c r="CL281" s="21">
        <f t="shared" ref="CL281:CL284" si="454">$AA$17/1000</f>
        <v>2.5000000000000001E-2</v>
      </c>
      <c r="CM281" s="14">
        <f>(3*CL281*$K$71*CK281^2)/1000+CH281</f>
        <v>76.631482907767506</v>
      </c>
      <c r="CN281" s="14">
        <f>(3*CL281*$L$71*CK281^2)/1000+CI281</f>
        <v>19.283921128564891</v>
      </c>
      <c r="CO281" s="14">
        <f t="shared" si="439"/>
        <v>79.020590903486507</v>
      </c>
      <c r="CP281" s="19">
        <f>1000*CO281/3/CQ280</f>
        <v>115.48078435537158</v>
      </c>
      <c r="CQ281" s="19">
        <f>CS280</f>
        <v>227.59332356531093</v>
      </c>
      <c r="CR281" s="14">
        <f>($K$71*$L$43+$L$71*$L$44)*100*SQRT(3)*(CK281+CP281)/2*CL281/(CQ281*SQRT(3))</f>
        <v>0.17492447104953604</v>
      </c>
      <c r="CS281" s="19">
        <f>CQ281*(1-CR281/100)</f>
        <v>227.19520714792026</v>
      </c>
      <c r="CT281" t="s">
        <v>19</v>
      </c>
      <c r="CU281" s="14">
        <f>$C$90</f>
        <v>19.099999999999998</v>
      </c>
      <c r="CV281" s="14">
        <f>CU281*$L$45</f>
        <v>4.786911225151246</v>
      </c>
      <c r="CW281" s="14">
        <f>CU281/$L$43</f>
        <v>19.690721649484534</v>
      </c>
      <c r="CX281" s="14">
        <f t="shared" si="440"/>
        <v>76.508208119757313</v>
      </c>
      <c r="CY281" s="14">
        <f t="shared" si="440"/>
        <v>19.211348067881467</v>
      </c>
      <c r="CZ281" s="14">
        <f t="shared" si="441"/>
        <v>78.874441360574551</v>
      </c>
      <c r="DA281" s="19">
        <f>1000*CZ281/3/DG280</f>
        <v>115.4212781815677</v>
      </c>
      <c r="DB281" s="21">
        <f t="shared" ref="DB281:DB284" si="455">$AA$17/1000</f>
        <v>2.5000000000000001E-2</v>
      </c>
      <c r="DC281" s="14">
        <f>(3*DB281*$K$71*DA281^2)/1000+CX281</f>
        <v>76.632103384308039</v>
      </c>
      <c r="DD281" s="14">
        <f>(3*DB281*$L$71*DA281^2)/1000+CY281</f>
        <v>19.284286409108908</v>
      </c>
      <c r="DE281" s="14">
        <f t="shared" si="442"/>
        <v>79.021281762648073</v>
      </c>
      <c r="DF281" s="19">
        <f>1000*DE281/3/DG280</f>
        <v>115.63615776237563</v>
      </c>
      <c r="DG281" s="19">
        <f>DI280</f>
        <v>227.28817109607206</v>
      </c>
      <c r="DH281" s="14">
        <f>($K$71*$L$43+$L$71*$L$44)*100*SQRT(3)*(DA281+DF281)/2*DB281/(DG281*SQRT(3))</f>
        <v>0.17539455380471497</v>
      </c>
      <c r="DI281" s="19">
        <f>DG281*(1-DH281/100)</f>
        <v>226.88952002252719</v>
      </c>
      <c r="DJ281" t="s">
        <v>19</v>
      </c>
      <c r="DK281" s="14">
        <f>$C$90</f>
        <v>19.099999999999998</v>
      </c>
      <c r="DL281" s="14">
        <f>DK281*$L$45</f>
        <v>4.786911225151246</v>
      </c>
      <c r="DM281" s="14">
        <f>DK281/$L$43</f>
        <v>19.690721649484534</v>
      </c>
      <c r="DN281" s="14">
        <f t="shared" si="443"/>
        <v>76.508401395572946</v>
      </c>
      <c r="DO281" s="14">
        <f t="shared" si="443"/>
        <v>19.211461851224545</v>
      </c>
      <c r="DP281" s="14">
        <f t="shared" si="444"/>
        <v>78.874640613992725</v>
      </c>
      <c r="DQ281" s="19">
        <f>1000*DP281/3/DW280</f>
        <v>115.52450261203273</v>
      </c>
      <c r="DR281" s="21">
        <f t="shared" ref="DR281:DR284" si="456">$AA$17/1000</f>
        <v>2.5000000000000001E-2</v>
      </c>
      <c r="DS281" s="14">
        <f>(3*DR281*$K$71*DQ281^2)/1000+DN281</f>
        <v>76.632518365117889</v>
      </c>
      <c r="DT281" s="14">
        <f>(3*DR281*$L$71*DQ281^2)/1000+DO281</f>
        <v>19.284530712327619</v>
      </c>
      <c r="DU281" s="14">
        <f t="shared" si="445"/>
        <v>79.021743816337278</v>
      </c>
      <c r="DV281" s="19">
        <f>1000*DU281/3/DW280</f>
        <v>115.73995873520745</v>
      </c>
      <c r="DW281" s="19">
        <f>DY280</f>
        <v>227.08476355794011</v>
      </c>
      <c r="DX281" s="14">
        <f>($K$71*$L$43+$L$71*$L$44)*100*SQRT(3)*(DQ281+DV281)/2*DR281/(DW281*SQRT(3))</f>
        <v>0.17570895338909373</v>
      </c>
      <c r="DY281" s="19">
        <f>DW281*(1-DX281/100)</f>
        <v>226.68575529658634</v>
      </c>
      <c r="DZ281" t="s">
        <v>19</v>
      </c>
      <c r="EA281" s="14">
        <f>$C$90</f>
        <v>19.099999999999998</v>
      </c>
      <c r="EB281" s="14">
        <f>EA281*$L$45</f>
        <v>4.786911225151246</v>
      </c>
      <c r="EC281" s="14">
        <f>EA281/$L$43</f>
        <v>19.690721649484534</v>
      </c>
      <c r="ED281" s="14">
        <f t="shared" si="446"/>
        <v>76.50849828414934</v>
      </c>
      <c r="EE281" s="14">
        <f t="shared" si="446"/>
        <v>19.211518890467094</v>
      </c>
      <c r="EF281" s="14">
        <f t="shared" si="447"/>
        <v>78.874740499123035</v>
      </c>
      <c r="EG281" s="19">
        <f>1000*EF281/3/EM280</f>
        <v>115.5762142677664</v>
      </c>
      <c r="EH281" s="21">
        <f t="shared" ref="EH281:EH284" si="457">$AA$17/1000</f>
        <v>2.5000000000000001E-2</v>
      </c>
      <c r="EI281" s="14">
        <f>(3*EH281*$K$71*EG281^2)/1000+ED281</f>
        <v>76.632726394280894</v>
      </c>
      <c r="EJ281" s="14">
        <f>(3*EH281*$L$71*EG281^2)/1000+EE281</f>
        <v>19.284653181109061</v>
      </c>
      <c r="EK281" s="14">
        <f t="shared" si="448"/>
        <v>79.021975443140974</v>
      </c>
      <c r="EL281" s="19">
        <f>1000*EK281/3/EM280</f>
        <v>115.79195960435752</v>
      </c>
      <c r="EM281" s="19">
        <f>EO280</f>
        <v>226.98300032846359</v>
      </c>
      <c r="EN281" s="14">
        <f>($K$71*$L$43+$L$71*$L$44)*100*SQRT(3)*(EG281+EL281)/2*EH281/(EM281*SQRT(3))</f>
        <v>0.17586656244838478</v>
      </c>
      <c r="EO281" s="19">
        <f>EM281*(1-EN281/100)</f>
        <v>226.58381312844369</v>
      </c>
    </row>
    <row r="282" spans="2:145" outlineLevel="1">
      <c r="B282" t="s">
        <v>20</v>
      </c>
      <c r="C282" s="14">
        <f>$C$90</f>
        <v>19.099999999999998</v>
      </c>
      <c r="D282" s="14">
        <f>C282*$L$45</f>
        <v>4.786911225151246</v>
      </c>
      <c r="E282" s="14">
        <f>C282/$L$43</f>
        <v>19.690721649484534</v>
      </c>
      <c r="F282" s="14">
        <f t="shared" si="422"/>
        <v>57.337872958959565</v>
      </c>
      <c r="G282" s="14">
        <f t="shared" si="422"/>
        <v>14.383029852905739</v>
      </c>
      <c r="H282" s="14">
        <f t="shared" si="423"/>
        <v>59.111209236040793</v>
      </c>
      <c r="I282" s="19">
        <f>1000*H282/3/O280</f>
        <v>85.659884939702778</v>
      </c>
      <c r="J282" s="21">
        <f t="shared" si="449"/>
        <v>2.5000000000000001E-2</v>
      </c>
      <c r="K282" s="14">
        <f>(3*J282*$K$71*I282^2)/1000+F282</f>
        <v>57.406112786716875</v>
      </c>
      <c r="L282" s="14">
        <f>(3*J282*$L$71*I282^2)/1000+G282</f>
        <v>14.423203299891899</v>
      </c>
      <c r="M282" s="14">
        <f t="shared" si="424"/>
        <v>59.190291253813506</v>
      </c>
      <c r="N282" s="19">
        <f>1000*M282/3/O280</f>
        <v>85.774485142113804</v>
      </c>
      <c r="O282" s="19">
        <f t="shared" ref="O282:O284" si="458">Q281</f>
        <v>229.13409266770577</v>
      </c>
      <c r="P282" s="14">
        <f>($K$71*$L$43+$L$71*$L$44)*100*SQRT(3)*(I282+N282)/2*J282/(O282*SQRT(3))</f>
        <v>0.12908660294350768</v>
      </c>
      <c r="Q282" s="19">
        <f>O282*(1-P282/100)</f>
        <v>228.83831125129561</v>
      </c>
      <c r="R282" t="s">
        <v>20</v>
      </c>
      <c r="S282" s="14">
        <f>$C$90</f>
        <v>19.099999999999998</v>
      </c>
      <c r="T282" s="14">
        <f>S282*$L$45</f>
        <v>4.786911225151246</v>
      </c>
      <c r="U282" s="19">
        <f>S282/$L$43</f>
        <v>19.690721649484534</v>
      </c>
      <c r="V282" s="19">
        <f t="shared" si="425"/>
        <v>57.338142515610002</v>
      </c>
      <c r="W282" s="19">
        <f t="shared" si="425"/>
        <v>14.383188543514471</v>
      </c>
      <c r="X282" s="19">
        <f t="shared" si="426"/>
        <v>59.111487129494847</v>
      </c>
      <c r="Y282" s="19">
        <f>1000*X282/3/AE280</f>
        <v>85.964489040121506</v>
      </c>
      <c r="Z282" s="21">
        <f t="shared" si="450"/>
        <v>2.5000000000000001E-2</v>
      </c>
      <c r="AA282" s="14">
        <f>(3*Z282*$K$71*Y282^2)/1000+V282</f>
        <v>57.406868524006143</v>
      </c>
      <c r="AB282" s="14">
        <f>(3*Z282*$L$71*Y282^2)/1000+W282</f>
        <v>14.423648209747684</v>
      </c>
      <c r="AC282" s="14">
        <f t="shared" si="427"/>
        <v>59.191132624837351</v>
      </c>
      <c r="AD282" s="19">
        <f>1000*AC282/3/AE280</f>
        <v>86.08031566949505</v>
      </c>
      <c r="AE282" s="19">
        <f t="shared" ref="AE282:AE284" si="459">AG281</f>
        <v>228.31693818141201</v>
      </c>
      <c r="AF282" s="14">
        <f>($K$71*$L$43+$L$71*$L$44)*100*SQRT(3)*(Y282+AD282)/2*Z282/(AE282*SQRT(3))</f>
        <v>0.13000989848846156</v>
      </c>
      <c r="AG282" s="19">
        <f>AE282*(1-AF282/100)</f>
        <v>228.02010356185039</v>
      </c>
      <c r="AH282" t="s">
        <v>20</v>
      </c>
      <c r="AI282" s="14">
        <f>$C$90</f>
        <v>19.099999999999998</v>
      </c>
      <c r="AJ282" s="14">
        <f>AI282*$L$45</f>
        <v>4.786911225151246</v>
      </c>
      <c r="AK282" s="14">
        <f>AI282/$L$43</f>
        <v>19.690721649484534</v>
      </c>
      <c r="AL282" s="14">
        <f t="shared" si="428"/>
        <v>57.338380391744579</v>
      </c>
      <c r="AM282" s="14">
        <f t="shared" si="428"/>
        <v>14.383328583496922</v>
      </c>
      <c r="AN282" s="14">
        <f t="shared" si="429"/>
        <v>59.111732362623279</v>
      </c>
      <c r="AO282" s="19">
        <f>1000*AN282/3/AU280</f>
        <v>86.232403442375713</v>
      </c>
      <c r="AP282" s="21">
        <f t="shared" si="451"/>
        <v>2.5000000000000001E-2</v>
      </c>
      <c r="AQ282" s="14">
        <f>(3*AP282*$K$71*AO282^2)/1000+AL282</f>
        <v>57.407535446596654</v>
      </c>
      <c r="AR282" s="14">
        <f>(3*AP282*$L$71*AO282^2)/1000+AM282</f>
        <v>14.424040833530803</v>
      </c>
      <c r="AS282" s="14">
        <f t="shared" si="430"/>
        <v>59.191875118293183</v>
      </c>
      <c r="AT282" s="19">
        <f>1000*AS282/3/AU280</f>
        <v>86.349315976718572</v>
      </c>
      <c r="AU282" s="19">
        <f t="shared" ref="AU282:AU284" si="460">AW281</f>
        <v>227.60296659251372</v>
      </c>
      <c r="AV282" s="14">
        <f>($K$71*$L$43+$L$71*$L$44)*100*SQRT(3)*(AO282+AT282)/2*AP282/(AU282*SQRT(3))</f>
        <v>0.1308247343223799</v>
      </c>
      <c r="AW282" s="19">
        <f>AU282*(1-AV282/100)</f>
        <v>227.30520561615921</v>
      </c>
      <c r="AX282" t="s">
        <v>20</v>
      </c>
      <c r="AY282" s="14">
        <f>$C$90</f>
        <v>19.099999999999998</v>
      </c>
      <c r="AZ282" s="14">
        <f>AY282*$L$45</f>
        <v>4.786911225151246</v>
      </c>
      <c r="BA282" s="14">
        <f>AY282/$L$43</f>
        <v>19.690721649484534</v>
      </c>
      <c r="BB282" s="14">
        <f t="shared" si="431"/>
        <v>57.338448684346233</v>
      </c>
      <c r="BC282" s="14">
        <f t="shared" si="431"/>
        <v>14.383368788012419</v>
      </c>
      <c r="BD282" s="14">
        <f t="shared" si="432"/>
        <v>59.111802767367251</v>
      </c>
      <c r="BE282" s="19">
        <f>1000*BD282/3/BK280</f>
        <v>86.309166794521275</v>
      </c>
      <c r="BF282" s="21">
        <f t="shared" si="452"/>
        <v>2.5000000000000001E-2</v>
      </c>
      <c r="BG282" s="14">
        <f>(3*BF282*$K$71*BE282^2)/1000+BB282</f>
        <v>57.407726916482943</v>
      </c>
      <c r="BH282" s="14">
        <f>(3*BF282*$L$71*BE282^2)/1000+BC282</f>
        <v>14.424153553705805</v>
      </c>
      <c r="BI282" s="14">
        <f t="shared" si="433"/>
        <v>59.192088284316881</v>
      </c>
      <c r="BJ282" s="19">
        <f>1000*BI282/3/BK280</f>
        <v>86.426391709837432</v>
      </c>
      <c r="BK282" s="19">
        <f t="shared" ref="BK282:BK284" si="461">BM281</f>
        <v>227.3992123452455</v>
      </c>
      <c r="BL282" s="14">
        <f>($K$71*$L$43+$L$71*$L$44)*100*SQRT(3)*(BE282+BJ282)/2*BF282/(BK282*SQRT(3))</f>
        <v>0.13105867736637697</v>
      </c>
      <c r="BM282" s="19">
        <f>BK282*(1-BL282/100)</f>
        <v>227.10118594520426</v>
      </c>
      <c r="BN282" t="s">
        <v>20</v>
      </c>
      <c r="BO282" s="14">
        <f>$C$90</f>
        <v>19.099999999999998</v>
      </c>
      <c r="BP282" s="14">
        <f>BO282*$L$45</f>
        <v>4.786911225151246</v>
      </c>
      <c r="BQ282" s="14">
        <f>BO282/$L$43</f>
        <v>19.690721649484534</v>
      </c>
      <c r="BR282" s="14">
        <f t="shared" si="434"/>
        <v>57.338482918943114</v>
      </c>
      <c r="BS282" s="14">
        <f t="shared" si="434"/>
        <v>14.383388942250892</v>
      </c>
      <c r="BT282" s="14">
        <f t="shared" si="435"/>
        <v>59.111838060766097</v>
      </c>
      <c r="BU282" s="19">
        <f>1000*BT282/3/CA280</f>
        <v>86.347622143559462</v>
      </c>
      <c r="BV282" s="21">
        <f t="shared" si="453"/>
        <v>2.5000000000000001E-2</v>
      </c>
      <c r="BW282" s="14">
        <f>(3*BV282*$K$71*BU282^2)/1000+BR282</f>
        <v>57.407822899146694</v>
      </c>
      <c r="BX282" s="14">
        <f>(3*BV282*$L$71*BU282^2)/1000+BS282</f>
        <v>14.424210059628804</v>
      </c>
      <c r="BY282" s="14">
        <f t="shared" si="436"/>
        <v>59.19219514314441</v>
      </c>
      <c r="BZ282" s="19">
        <f>1000*BY282/3/CA280</f>
        <v>86.465003758027763</v>
      </c>
      <c r="CA282" s="19">
        <f t="shared" ref="CA282:CA284" si="462">CC281</f>
        <v>227.29727542357961</v>
      </c>
      <c r="CB282" s="14">
        <f>($K$71*$L$43+$L$71*$L$44)*100*SQRT(3)*(BU282+BZ282)/2*BV282/(CA282*SQRT(3))</f>
        <v>0.1311759529133886</v>
      </c>
      <c r="CC282" s="19">
        <f>CA282*(1-CB282/100)</f>
        <v>226.99911605659656</v>
      </c>
      <c r="CD282" t="s">
        <v>20</v>
      </c>
      <c r="CE282" s="14">
        <f>$C$90</f>
        <v>19.099999999999998</v>
      </c>
      <c r="CF282" s="14">
        <f>CE282*$L$45</f>
        <v>4.786911225151246</v>
      </c>
      <c r="CG282" s="14">
        <f>CE282/$L$43</f>
        <v>19.690721649484534</v>
      </c>
      <c r="CH282" s="14">
        <f t="shared" si="437"/>
        <v>57.338517243369935</v>
      </c>
      <c r="CI282" s="14">
        <f t="shared" si="437"/>
        <v>14.383409149373136</v>
      </c>
      <c r="CJ282" s="14">
        <f t="shared" si="438"/>
        <v>59.111873446773131</v>
      </c>
      <c r="CK282" s="19">
        <f>1000*CJ282/3/CQ280</f>
        <v>86.386161281510226</v>
      </c>
      <c r="CL282" s="21">
        <f t="shared" si="454"/>
        <v>2.5000000000000001E-2</v>
      </c>
      <c r="CM282" s="14">
        <f>(3*CL282*$K$71*CK282^2)/1000+CH282</f>
        <v>57.407919133776815</v>
      </c>
      <c r="CN282" s="14">
        <f>(3*CL282*$L$71*CK282^2)/1000+CI282</f>
        <v>14.424266713886865</v>
      </c>
      <c r="CO282" s="14">
        <f t="shared" si="439"/>
        <v>59.192302282506319</v>
      </c>
      <c r="CP282" s="19">
        <f>1000*CO282/3/CQ280</f>
        <v>86.503700076513681</v>
      </c>
      <c r="CQ282" s="19">
        <f t="shared" ref="CQ282:CQ284" si="463">CS281</f>
        <v>227.19520714792026</v>
      </c>
      <c r="CR282" s="14">
        <f>($K$71*$L$43+$L$71*$L$44)*100*SQRT(3)*(CK282+CP282)/2*CL282/(CQ282*SQRT(3))</f>
        <v>0.13129353723064674</v>
      </c>
      <c r="CS282" s="19">
        <f>CQ282*(1-CR282/100)</f>
        <v>226.89691452403724</v>
      </c>
      <c r="CT282" t="s">
        <v>20</v>
      </c>
      <c r="CU282" s="14">
        <f>$C$90</f>
        <v>19.099999999999998</v>
      </c>
      <c r="CV282" s="14">
        <f>CU282*$L$45</f>
        <v>4.786911225151246</v>
      </c>
      <c r="CW282" s="14">
        <f>CU282/$L$43</f>
        <v>19.690721649484534</v>
      </c>
      <c r="CX282" s="14">
        <f t="shared" si="440"/>
        <v>57.338620317023398</v>
      </c>
      <c r="CY282" s="14">
        <f t="shared" si="440"/>
        <v>14.383469829830418</v>
      </c>
      <c r="CZ282" s="14">
        <f t="shared" si="441"/>
        <v>59.111979708271548</v>
      </c>
      <c r="DA282" s="19">
        <f>1000*CZ282/3/DG280</f>
        <v>86.501788615925037</v>
      </c>
      <c r="DB282" s="21">
        <f t="shared" si="455"/>
        <v>2.5000000000000001E-2</v>
      </c>
      <c r="DC282" s="14">
        <f>(3*DB282*$K$71*DA282^2)/1000+CX282</f>
        <v>57.408208119757312</v>
      </c>
      <c r="DD282" s="14">
        <f>(3*DB282*$L$71*DA282^2)/1000+CY282</f>
        <v>14.424436842730222</v>
      </c>
      <c r="DE282" s="14">
        <f t="shared" si="442"/>
        <v>59.192624014747672</v>
      </c>
      <c r="DF282" s="19">
        <f>1000*DE282/3/DG280</f>
        <v>86.619799834400609</v>
      </c>
      <c r="DG282" s="19">
        <f t="shared" ref="DG282:DG284" si="464">DI281</f>
        <v>226.88952002252719</v>
      </c>
      <c r="DH282" s="14">
        <f>($K$71*$L$43+$L$71*$L$44)*100*SQRT(3)*(DA282+DF282)/2*DB282/(DG282*SQRT(3))</f>
        <v>0.13164664031518894</v>
      </c>
      <c r="DI282" s="19">
        <f>DG282*(1-DH282/100)</f>
        <v>226.59082759219029</v>
      </c>
      <c r="DJ282" t="s">
        <v>20</v>
      </c>
      <c r="DK282" s="14">
        <f>$C$90</f>
        <v>19.099999999999998</v>
      </c>
      <c r="DL282" s="14">
        <f>DK282*$L$45</f>
        <v>4.786911225151246</v>
      </c>
      <c r="DM282" s="14">
        <f>DK282/$L$43</f>
        <v>19.690721649484534</v>
      </c>
      <c r="DN282" s="14">
        <f t="shared" si="443"/>
        <v>57.33868925319122</v>
      </c>
      <c r="DO282" s="14">
        <f t="shared" si="443"/>
        <v>14.38351041321954</v>
      </c>
      <c r="DP282" s="14">
        <f t="shared" si="444"/>
        <v>59.112050776485795</v>
      </c>
      <c r="DQ282" s="19">
        <f>1000*DP282/3/DW280</f>
        <v>86.579034923922919</v>
      </c>
      <c r="DR282" s="21">
        <f t="shared" si="456"/>
        <v>2.5000000000000001E-2</v>
      </c>
      <c r="DS282" s="14">
        <f>(3*DR282*$K$71*DQ282^2)/1000+DN282</f>
        <v>57.408401395572945</v>
      </c>
      <c r="DT282" s="14">
        <f>(3*DR282*$L$71*DQ282^2)/1000+DO282</f>
        <v>14.4245506260733</v>
      </c>
      <c r="DU282" s="14">
        <f t="shared" si="445"/>
        <v>59.192839191572602</v>
      </c>
      <c r="DV282" s="19">
        <f>1000*DU282/3/DW280</f>
        <v>86.697362454762541</v>
      </c>
      <c r="DW282" s="19">
        <f t="shared" ref="DW282:DW284" si="465">DY281</f>
        <v>226.68575529658634</v>
      </c>
      <c r="DX282" s="14">
        <f>($K$71*$L$43+$L$71*$L$44)*100*SQRT(3)*(DQ282+DV282)/2*DR282/(DW282*SQRT(3))</f>
        <v>0.13188280266442895</v>
      </c>
      <c r="DY282" s="19">
        <f>DW282*(1-DX282/100)</f>
        <v>226.38679576926017</v>
      </c>
      <c r="DZ282" t="s">
        <v>20</v>
      </c>
      <c r="EA282" s="14">
        <f>$C$90</f>
        <v>19.099999999999998</v>
      </c>
      <c r="EB282" s="14">
        <f>EA282*$L$45</f>
        <v>4.786911225151246</v>
      </c>
      <c r="EC282" s="14">
        <f>EA282/$L$43</f>
        <v>19.690721649484534</v>
      </c>
      <c r="ED282" s="14">
        <f t="shared" si="446"/>
        <v>57.338723810620777</v>
      </c>
      <c r="EE282" s="14">
        <f t="shared" si="446"/>
        <v>14.383530757512744</v>
      </c>
      <c r="EF282" s="14">
        <f t="shared" si="447"/>
        <v>59.112086402701834</v>
      </c>
      <c r="EG282" s="19">
        <f>1000*EF282/3/EM280</f>
        <v>86.617732377444071</v>
      </c>
      <c r="EH282" s="21">
        <f t="shared" si="457"/>
        <v>2.5000000000000001E-2</v>
      </c>
      <c r="EI282" s="14">
        <f>(3*EH282*$K$71*EG282^2)/1000+ED282</f>
        <v>57.408498284149339</v>
      </c>
      <c r="EJ282" s="14">
        <f>(3*EH282*$L$71*EG282^2)/1000+EE282</f>
        <v>14.424607665315847</v>
      </c>
      <c r="EK282" s="14">
        <f t="shared" si="448"/>
        <v>59.192947059083536</v>
      </c>
      <c r="EL282" s="19">
        <f>1000*EK282/3/EM280</f>
        <v>86.736218580868197</v>
      </c>
      <c r="EM282" s="19">
        <f t="shared" ref="EM282:EM284" si="466">EO281</f>
        <v>226.58381312844369</v>
      </c>
      <c r="EN282" s="14">
        <f>($K$71*$L$43+$L$71*$L$44)*100*SQRT(3)*(EG282+EL282)/2*EH282/(EM282*SQRT(3))</f>
        <v>0.13200119150836367</v>
      </c>
      <c r="EO282" s="19">
        <f>EM282*(1-EN282/100)</f>
        <v>226.28471979534905</v>
      </c>
    </row>
    <row r="283" spans="2:145" outlineLevel="1">
      <c r="B283" t="s">
        <v>21</v>
      </c>
      <c r="C283" s="14">
        <f>$C$90</f>
        <v>19.099999999999998</v>
      </c>
      <c r="D283" s="14">
        <f>C283*$L$45</f>
        <v>4.786911225151246</v>
      </c>
      <c r="E283" s="14">
        <f>C283/$L$43</f>
        <v>19.690721649484534</v>
      </c>
      <c r="F283" s="14">
        <f t="shared" si="422"/>
        <v>38.207572189959713</v>
      </c>
      <c r="G283" s="14">
        <f t="shared" si="422"/>
        <v>9.5782802718110354</v>
      </c>
      <c r="H283" s="14">
        <f t="shared" si="423"/>
        <v>39.389249680370838</v>
      </c>
      <c r="I283" s="19">
        <f>1000*H283/3/O280</f>
        <v>57.080182237662221</v>
      </c>
      <c r="J283" s="21">
        <f t="shared" si="449"/>
        <v>2.5000000000000001E-2</v>
      </c>
      <c r="K283" s="14">
        <f>(3*J283*$K$71*I283^2)/1000+F283</f>
        <v>38.237872958959564</v>
      </c>
      <c r="L283" s="14">
        <f>(3*J283*$L$71*I283^2)/1000+G283</f>
        <v>9.5961186277544943</v>
      </c>
      <c r="M283" s="14">
        <f t="shared" si="424"/>
        <v>39.423602335954385</v>
      </c>
      <c r="N283" s="19">
        <f>1000*M283/3/O280</f>
        <v>57.129963735328914</v>
      </c>
      <c r="O283" s="19">
        <f>Q282</f>
        <v>228.83831125129561</v>
      </c>
      <c r="P283" s="14">
        <f>($K$71*$L$43+$L$71*$L$44)*100*SQRT(3)*(I283+N283)/2*J283/(O283*SQRT(3))</f>
        <v>8.6109078327706021E-2</v>
      </c>
      <c r="Q283" s="19">
        <f>O283*(1-P283/100)</f>
        <v>228.64126069061643</v>
      </c>
      <c r="R283" t="s">
        <v>21</v>
      </c>
      <c r="S283" s="14">
        <f>$C$90</f>
        <v>19.099999999999998</v>
      </c>
      <c r="T283" s="14">
        <f>S283*$L$45</f>
        <v>4.786911225151246</v>
      </c>
      <c r="U283" s="19">
        <f>S283/$L$43</f>
        <v>19.690721649484534</v>
      </c>
      <c r="V283" s="19">
        <f t="shared" si="425"/>
        <v>38.207626066987849</v>
      </c>
      <c r="W283" s="19">
        <f t="shared" si="425"/>
        <v>9.5783119897388893</v>
      </c>
      <c r="X283" s="19">
        <f t="shared" si="426"/>
        <v>39.389305223698813</v>
      </c>
      <c r="Y283" s="19">
        <f>1000*X283/3/AE280</f>
        <v>57.282969210076011</v>
      </c>
      <c r="Z283" s="21">
        <f t="shared" si="450"/>
        <v>2.5000000000000001E-2</v>
      </c>
      <c r="AA283" s="14">
        <f>(3*Z283*$K$71*Y283^2)/1000+V283</f>
        <v>38.238142515610008</v>
      </c>
      <c r="AB283" s="14">
        <f>(3*Z283*$L$71*Y283^2)/1000+W283</f>
        <v>9.5962773183632244</v>
      </c>
      <c r="AC283" s="14">
        <f t="shared" si="427"/>
        <v>39.423902412306091</v>
      </c>
      <c r="AD283" s="19">
        <f>1000*AC283/3/AE280</f>
        <v>57.333283113265992</v>
      </c>
      <c r="AE283" s="19">
        <f>AG282</f>
        <v>228.02010356185039</v>
      </c>
      <c r="AF283" s="14">
        <f>($K$71*$L$43+$L$71*$L$44)*100*SQRT(3)*(Y283+AD283)/2*Z283/(AE283*SQRT(3))</f>
        <v>8.672534849934764E-2</v>
      </c>
      <c r="AG283" s="19">
        <f>AE283*(1-AF283/100)</f>
        <v>227.82235233238779</v>
      </c>
      <c r="AH283" t="s">
        <v>21</v>
      </c>
      <c r="AI283" s="14">
        <f>$C$90</f>
        <v>19.099999999999998</v>
      </c>
      <c r="AJ283" s="14">
        <f>AI283*$L$45</f>
        <v>4.786911225151246</v>
      </c>
      <c r="AK283" s="14">
        <f>AI283/$L$43</f>
        <v>19.690721649484534</v>
      </c>
      <c r="AL283" s="14">
        <f t="shared" si="428"/>
        <v>38.207673611742358</v>
      </c>
      <c r="AM283" s="14">
        <f t="shared" si="428"/>
        <v>9.5783399797959792</v>
      </c>
      <c r="AN283" s="14">
        <f t="shared" si="429"/>
        <v>39.389354238909647</v>
      </c>
      <c r="AO283" s="19">
        <f>1000*AN283/3/AU280</f>
        <v>57.461328746508279</v>
      </c>
      <c r="AP283" s="21">
        <f t="shared" si="451"/>
        <v>2.5000000000000001E-2</v>
      </c>
      <c r="AQ283" s="14">
        <f>(3*AP283*$K$71*AO283^2)/1000+AL283</f>
        <v>38.238380391744577</v>
      </c>
      <c r="AR283" s="14">
        <f>(3*AP283*$L$71*AO283^2)/1000+AM283</f>
        <v>9.5964173583456756</v>
      </c>
      <c r="AS283" s="14">
        <f t="shared" si="430"/>
        <v>39.424167221379761</v>
      </c>
      <c r="AT283" s="19">
        <f>1000*AS283/3/AU280</f>
        <v>57.512114047994281</v>
      </c>
      <c r="AU283" s="19">
        <f>AW282</f>
        <v>227.30520561615921</v>
      </c>
      <c r="AV283" s="14">
        <f>($K$71*$L$43+$L$71*$L$44)*100*SQRT(3)*(AO283+AT283)/2*AP283/(AU283*SQRT(3))</f>
        <v>8.7269229719649427E-2</v>
      </c>
      <c r="AW283" s="19">
        <f>AU283*(1-AV283/100)</f>
        <v>227.10683811410533</v>
      </c>
      <c r="AX283" t="s">
        <v>21</v>
      </c>
      <c r="AY283" s="14">
        <f>$C$90</f>
        <v>19.099999999999998</v>
      </c>
      <c r="AZ283" s="14">
        <f>AY283*$L$45</f>
        <v>4.786911225151246</v>
      </c>
      <c r="BA283" s="14">
        <f>AY283/$L$43</f>
        <v>19.690721649484534</v>
      </c>
      <c r="BB283" s="14">
        <f t="shared" si="431"/>
        <v>38.207687261479293</v>
      </c>
      <c r="BC283" s="14">
        <f t="shared" si="431"/>
        <v>9.5783480155282099</v>
      </c>
      <c r="BD283" s="14">
        <f t="shared" si="432"/>
        <v>39.389368310803398</v>
      </c>
      <c r="BE283" s="19">
        <f>1000*BD283/3/BK280</f>
        <v>57.51243237915169</v>
      </c>
      <c r="BF283" s="21">
        <f t="shared" si="452"/>
        <v>2.5000000000000001E-2</v>
      </c>
      <c r="BG283" s="14">
        <f>(3*BF283*$K$71*BE283^2)/1000+BB283</f>
        <v>38.238448684346238</v>
      </c>
      <c r="BH283" s="14">
        <f>(3*BF283*$L$71*BE283^2)/1000+BC283</f>
        <v>9.5964575628611719</v>
      </c>
      <c r="BI283" s="14">
        <f t="shared" si="433"/>
        <v>39.424243246271395</v>
      </c>
      <c r="BJ283" s="19">
        <f>1000*BI283/3/BK280</f>
        <v>57.563353286336699</v>
      </c>
      <c r="BK283" s="19">
        <f>BM282</f>
        <v>227.10118594520426</v>
      </c>
      <c r="BL283" s="14">
        <f>($K$71*$L$43+$L$71*$L$44)*100*SQRT(3)*(BE283+BJ283)/2*BF283/(BK283*SQRT(3))</f>
        <v>8.7425381238881689E-2</v>
      </c>
      <c r="BM283" s="19">
        <f>BK283*(1-BL283/100)</f>
        <v>226.90264186759364</v>
      </c>
      <c r="BN283" t="s">
        <v>21</v>
      </c>
      <c r="BO283" s="14">
        <f>$C$90</f>
        <v>19.099999999999998</v>
      </c>
      <c r="BP283" s="14">
        <f>BO283*$L$45</f>
        <v>4.786911225151246</v>
      </c>
      <c r="BQ283" s="14">
        <f>BO283/$L$43</f>
        <v>19.690721649484534</v>
      </c>
      <c r="BR283" s="14">
        <f t="shared" si="434"/>
        <v>38.207694103989752</v>
      </c>
      <c r="BS283" s="14">
        <f t="shared" si="434"/>
        <v>9.5783520437803293</v>
      </c>
      <c r="BT283" s="14">
        <f t="shared" si="435"/>
        <v>39.389375364937891</v>
      </c>
      <c r="BU283" s="19">
        <f>1000*BT283/3/CA280</f>
        <v>57.538033193725511</v>
      </c>
      <c r="BV283" s="21">
        <f t="shared" si="453"/>
        <v>2.5000000000000001E-2</v>
      </c>
      <c r="BW283" s="14">
        <f>(3*BV283*$K$71*BU283^2)/1000+BR283</f>
        <v>38.238482918943113</v>
      </c>
      <c r="BX283" s="14">
        <f>(3*BV283*$L$71*BU283^2)/1000+BS283</f>
        <v>9.5964777170996474</v>
      </c>
      <c r="BY283" s="14">
        <f t="shared" si="436"/>
        <v>39.424281357015175</v>
      </c>
      <c r="BZ283" s="19">
        <f>1000*BY283/3/CA280</f>
        <v>57.589022124425604</v>
      </c>
      <c r="CA283" s="19">
        <f>CC282</f>
        <v>226.99911605659656</v>
      </c>
      <c r="CB283" s="14">
        <f>($K$71*$L$43+$L$71*$L$44)*100*SQRT(3)*(BU283+BZ283)/2*BV283/(CA283*SQRT(3))</f>
        <v>8.7503660056898289E-2</v>
      </c>
      <c r="CC283" s="19">
        <f>CA283*(1-CB283/100)</f>
        <v>226.80048352175024</v>
      </c>
      <c r="CD283" t="s">
        <v>21</v>
      </c>
      <c r="CE283" s="14">
        <f>$C$90</f>
        <v>19.099999999999998</v>
      </c>
      <c r="CF283" s="14">
        <f>CE283*$L$45</f>
        <v>4.786911225151246</v>
      </c>
      <c r="CG283" s="14">
        <f>CE283/$L$43</f>
        <v>19.690721649484534</v>
      </c>
      <c r="CH283" s="14">
        <f t="shared" si="437"/>
        <v>38.20770096445068</v>
      </c>
      <c r="CI283" s="14">
        <f t="shared" si="437"/>
        <v>9.5783560826000738</v>
      </c>
      <c r="CJ283" s="14">
        <f t="shared" si="438"/>
        <v>39.389382437578021</v>
      </c>
      <c r="CK283" s="19">
        <f>1000*CJ283/3/CQ280</f>
        <v>57.563689756773414</v>
      </c>
      <c r="CL283" s="21">
        <f t="shared" si="454"/>
        <v>2.5000000000000001E-2</v>
      </c>
      <c r="CM283" s="14">
        <f>(3*CL283*$K$71*CK283^2)/1000+CH283</f>
        <v>38.238517243369934</v>
      </c>
      <c r="CN283" s="14">
        <f>(3*CL283*$L$71*CK283^2)/1000+CI283</f>
        <v>9.5964979242218913</v>
      </c>
      <c r="CO283" s="14">
        <f t="shared" si="439"/>
        <v>39.424319567762929</v>
      </c>
      <c r="CP283" s="19">
        <f>1000*CO283/3/CQ280</f>
        <v>57.614746919858995</v>
      </c>
      <c r="CQ283" s="19">
        <f>CS282</f>
        <v>226.89691452403724</v>
      </c>
      <c r="CR283" s="14">
        <f>($K$71*$L$43+$L$71*$L$44)*100*SQRT(3)*(CK283+CP283)/2*CL283/(CQ283*SQRT(3))</f>
        <v>8.7582145058543379E-2</v>
      </c>
      <c r="CS283" s="19">
        <f>CQ283*(1-CR283/100)</f>
        <v>226.69819333922544</v>
      </c>
      <c r="CT283" t="s">
        <v>21</v>
      </c>
      <c r="CU283" s="14">
        <f>$C$90</f>
        <v>19.099999999999998</v>
      </c>
      <c r="CV283" s="14">
        <f>CU283*$L$45</f>
        <v>4.786911225151246</v>
      </c>
      <c r="CW283" s="14">
        <f>CU283/$L$43</f>
        <v>19.690721649484534</v>
      </c>
      <c r="CX283" s="14">
        <f t="shared" si="440"/>
        <v>38.207721565871466</v>
      </c>
      <c r="CY283" s="14">
        <f t="shared" si="440"/>
        <v>9.5783682108558565</v>
      </c>
      <c r="CZ283" s="14">
        <f t="shared" si="441"/>
        <v>39.389403676156149</v>
      </c>
      <c r="DA283" s="19">
        <f>1000*CZ283/3/DG280</f>
        <v>57.640665856863912</v>
      </c>
      <c r="DB283" s="21">
        <f t="shared" si="455"/>
        <v>2.5000000000000001E-2</v>
      </c>
      <c r="DC283" s="14">
        <f>(3*DB283*$K$71*DA283^2)/1000+CX283</f>
        <v>38.238620317023397</v>
      </c>
      <c r="DD283" s="14">
        <f>(3*DB283*$L$71*DA283^2)/1000+CY283</f>
        <v>9.5965586046791707</v>
      </c>
      <c r="DE283" s="14">
        <f t="shared" si="442"/>
        <v>39.424434311763008</v>
      </c>
      <c r="DF283" s="19">
        <f>1000*DE283/3/DG280</f>
        <v>57.69192809932813</v>
      </c>
      <c r="DG283" s="19">
        <f>DI282</f>
        <v>226.59082759219029</v>
      </c>
      <c r="DH283" s="14">
        <f>($K$71*$L$43+$L$71*$L$44)*100*SQRT(3)*(DA283+DF283)/2*DB283/(DG283*SQRT(3))</f>
        <v>8.7817834289325478E-2</v>
      </c>
      <c r="DI283" s="19">
        <f>DG283*(1-DH283/100)</f>
        <v>226.39184043470055</v>
      </c>
      <c r="DJ283" t="s">
        <v>21</v>
      </c>
      <c r="DK283" s="14">
        <f>$C$90</f>
        <v>19.099999999999998</v>
      </c>
      <c r="DL283" s="14">
        <f>DK283*$L$45</f>
        <v>4.786911225151246</v>
      </c>
      <c r="DM283" s="14">
        <f>DK283/$L$43</f>
        <v>19.690721649484534</v>
      </c>
      <c r="DN283" s="14">
        <f t="shared" si="443"/>
        <v>38.207735344183462</v>
      </c>
      <c r="DO283" s="14">
        <f t="shared" si="443"/>
        <v>9.5783763222814677</v>
      </c>
      <c r="DP283" s="14">
        <f t="shared" si="444"/>
        <v>39.389417880601506</v>
      </c>
      <c r="DQ283" s="19">
        <f>1000*DP283/3/DW280</f>
        <v>57.692090555487461</v>
      </c>
      <c r="DR283" s="21">
        <f t="shared" si="456"/>
        <v>2.5000000000000001E-2</v>
      </c>
      <c r="DS283" s="14">
        <f>(3*DR283*$K$71*DQ283^2)/1000+DN283</f>
        <v>38.238689253191225</v>
      </c>
      <c r="DT283" s="14">
        <f>(3*DR283*$L$71*DQ283^2)/1000+DO283</f>
        <v>9.5965991880682946</v>
      </c>
      <c r="DU283" s="14">
        <f t="shared" si="445"/>
        <v>39.424511053132356</v>
      </c>
      <c r="DV283" s="19">
        <f>1000*DU283/3/DW280</f>
        <v>57.743490108881886</v>
      </c>
      <c r="DW283" s="19">
        <f>DY282</f>
        <v>226.38679576926017</v>
      </c>
      <c r="DX283" s="14">
        <f>($K$71*$L$43+$L$71*$L$44)*100*SQRT(3)*(DQ283+DV283)/2*DR283/(DW283*SQRT(3))</f>
        <v>8.7975468358653303E-2</v>
      </c>
      <c r="DY283" s="19">
        <f>DW283*(1-DX283/100)</f>
        <v>226.18763092538001</v>
      </c>
      <c r="DZ283" t="s">
        <v>21</v>
      </c>
      <c r="EA283" s="14">
        <f>$C$90</f>
        <v>19.099999999999998</v>
      </c>
      <c r="EB283" s="14">
        <f>EA283*$L$45</f>
        <v>4.786911225151246</v>
      </c>
      <c r="EC283" s="14">
        <f>EA283/$L$43</f>
        <v>19.690721649484534</v>
      </c>
      <c r="ED283" s="14">
        <f t="shared" si="446"/>
        <v>38.207742251191043</v>
      </c>
      <c r="EE283" s="14">
        <f t="shared" si="446"/>
        <v>9.5783803885036729</v>
      </c>
      <c r="EF283" s="14">
        <f t="shared" si="447"/>
        <v>39.389425001227877</v>
      </c>
      <c r="EG283" s="19">
        <f>1000*EF283/3/EM280</f>
        <v>57.717852318977144</v>
      </c>
      <c r="EH283" s="21">
        <f t="shared" si="457"/>
        <v>2.5000000000000001E-2</v>
      </c>
      <c r="EI283" s="14">
        <f>(3*EH283*$K$71*EG283^2)/1000+ED283</f>
        <v>38.238723810620776</v>
      </c>
      <c r="EJ283" s="14">
        <f>(3*EH283*$L$71*EG283^2)/1000+EE283</f>
        <v>9.5966195323614993</v>
      </c>
      <c r="EK283" s="14">
        <f t="shared" si="448"/>
        <v>39.424549523283567</v>
      </c>
      <c r="EL283" s="19">
        <f>1000*EK283/3/EM280</f>
        <v>57.769320751855297</v>
      </c>
      <c r="EM283" s="19">
        <f>EO282</f>
        <v>226.28471979534905</v>
      </c>
      <c r="EN283" s="14">
        <f>($K$71*$L$43+$L$71*$L$44)*100*SQRT(3)*(EG283+EL283)/2*EH283/(EM283*SQRT(3))</f>
        <v>8.8054490888262088E-2</v>
      </c>
      <c r="EO283" s="19">
        <f>EM283*(1-EN283/100)</f>
        <v>226.08546593737532</v>
      </c>
    </row>
    <row r="284" spans="2:145" outlineLevel="1">
      <c r="B284" t="s">
        <v>22</v>
      </c>
      <c r="C284" s="14">
        <f>$C$90</f>
        <v>19.099999999999998</v>
      </c>
      <c r="D284" s="14">
        <f>C284*$L$45</f>
        <v>4.786911225151246</v>
      </c>
      <c r="E284" s="14">
        <f>C284/$L$43</f>
        <v>19.690721649484534</v>
      </c>
      <c r="F284" s="14">
        <f>C284</f>
        <v>19.099999999999998</v>
      </c>
      <c r="G284" s="14">
        <f>D284</f>
        <v>4.786911225151246</v>
      </c>
      <c r="H284" s="14">
        <f t="shared" si="423"/>
        <v>19.690721649484534</v>
      </c>
      <c r="I284" s="19">
        <f>1000*H284/3/O280</f>
        <v>28.534434884241147</v>
      </c>
      <c r="J284" s="21">
        <f t="shared" si="449"/>
        <v>2.5000000000000001E-2</v>
      </c>
      <c r="K284" s="14">
        <f>(3*J284*$K$71*I284^2)/1000+F284</f>
        <v>19.107572189959715</v>
      </c>
      <c r="L284" s="14">
        <f>(3*J284*$L$71*I284^2)/1000+G284</f>
        <v>4.7913690466597885</v>
      </c>
      <c r="M284" s="14">
        <f t="shared" si="424"/>
        <v>19.699150548584868</v>
      </c>
      <c r="N284" s="19">
        <f>1000*M284/3/O280</f>
        <v>28.546649463107567</v>
      </c>
      <c r="O284" s="19">
        <f t="shared" si="458"/>
        <v>228.64126069061643</v>
      </c>
      <c r="P284" s="14">
        <f>($K$71*$L$43+$L$71*$L$44)*100*SQRT(3)*(I284+N284)/2*J284/(O284*SQRT(3))</f>
        <v>4.3073543089170052E-2</v>
      </c>
      <c r="Q284" s="19">
        <f>O284*(1-P284/100)</f>
        <v>228.54277679867326</v>
      </c>
      <c r="R284" t="s">
        <v>22</v>
      </c>
      <c r="S284" s="14">
        <f>$C$90</f>
        <v>19.099999999999998</v>
      </c>
      <c r="T284" s="14">
        <f>S284*$L$45</f>
        <v>4.786911225151246</v>
      </c>
      <c r="U284" s="19">
        <f>S284/$L$43</f>
        <v>19.690721649484534</v>
      </c>
      <c r="V284" s="19">
        <f>S284</f>
        <v>19.099999999999998</v>
      </c>
      <c r="W284" s="19">
        <f>T284</f>
        <v>4.786911225151246</v>
      </c>
      <c r="X284" s="19">
        <f t="shared" si="426"/>
        <v>19.690721649484534</v>
      </c>
      <c r="Y284" s="19">
        <f>1000*X284/3/AE280</f>
        <v>28.635767896026916</v>
      </c>
      <c r="Z284" s="21">
        <f t="shared" si="450"/>
        <v>2.5000000000000001E-2</v>
      </c>
      <c r="AA284" s="14">
        <f>(3*Z284*$K$71*Y284^2)/1000+V284</f>
        <v>19.107626066987851</v>
      </c>
      <c r="AB284" s="14">
        <f>(3*Z284*$L$71*Y284^2)/1000+W284</f>
        <v>4.7914007645876442</v>
      </c>
      <c r="AC284" s="14">
        <f t="shared" si="427"/>
        <v>19.699210522321057</v>
      </c>
      <c r="AD284" s="19">
        <f>1000*AC284/3/AE280</f>
        <v>28.6481130703975</v>
      </c>
      <c r="AE284" s="19">
        <f t="shared" si="459"/>
        <v>227.82235233238779</v>
      </c>
      <c r="AF284" s="14">
        <f>($K$71*$L$43+$L$71*$L$44)*100*SQRT(3)*(Y284+AD284)/2*Z284/(AE284*SQRT(3))</f>
        <v>4.3381952068486024E-2</v>
      </c>
      <c r="AG284" s="19">
        <f>AE284*(1-AF284/100)</f>
        <v>227.72351854869765</v>
      </c>
      <c r="AH284" t="s">
        <v>22</v>
      </c>
      <c r="AI284" s="14">
        <f>$C$90</f>
        <v>19.099999999999998</v>
      </c>
      <c r="AJ284" s="14">
        <f>AI284*$L$45</f>
        <v>4.786911225151246</v>
      </c>
      <c r="AK284" s="14">
        <f>AI284/$L$43</f>
        <v>19.690721649484534</v>
      </c>
      <c r="AL284" s="14">
        <f>AI284</f>
        <v>19.099999999999998</v>
      </c>
      <c r="AM284" s="14">
        <f>AJ284</f>
        <v>4.786911225151246</v>
      </c>
      <c r="AN284" s="14">
        <f t="shared" si="429"/>
        <v>19.690721649484534</v>
      </c>
      <c r="AO284" s="19">
        <f>1000*AN284/3/AU280</f>
        <v>28.724894119724947</v>
      </c>
      <c r="AP284" s="21">
        <f t="shared" si="451"/>
        <v>2.5000000000000001E-2</v>
      </c>
      <c r="AQ284" s="14">
        <f>(3*AP284*$K$71*AO284^2)/1000+AL284</f>
        <v>19.10767361174236</v>
      </c>
      <c r="AR284" s="14">
        <f>(3*AP284*$L$71*AO284^2)/1000+AM284</f>
        <v>4.7914287546447332</v>
      </c>
      <c r="AS284" s="14">
        <f t="shared" si="430"/>
        <v>19.699263447238625</v>
      </c>
      <c r="AT284" s="19">
        <f>1000*AS284/3/AU280</f>
        <v>28.737354924384423</v>
      </c>
      <c r="AU284" s="19">
        <f t="shared" si="460"/>
        <v>227.10683811410533</v>
      </c>
      <c r="AV284" s="14">
        <f>($K$71*$L$43+$L$71*$L$44)*100*SQRT(3)*(AO284+AT284)/2*AP284/(AU284*SQRT(3))</f>
        <v>4.3654136038345642E-2</v>
      </c>
      <c r="AW284" s="19">
        <f>AU284*(1-AV284/100)</f>
        <v>227.00769658604261</v>
      </c>
      <c r="AX284" t="s">
        <v>22</v>
      </c>
      <c r="AY284" s="14">
        <f>$C$90</f>
        <v>19.099999999999998</v>
      </c>
      <c r="AZ284" s="14">
        <f>AY284*$L$45</f>
        <v>4.786911225151246</v>
      </c>
      <c r="BA284" s="14">
        <f>AY284/$L$43</f>
        <v>19.690721649484534</v>
      </c>
      <c r="BB284" s="14">
        <f>AY284</f>
        <v>19.099999999999998</v>
      </c>
      <c r="BC284" s="14">
        <f>AZ284</f>
        <v>4.786911225151246</v>
      </c>
      <c r="BD284" s="14">
        <f t="shared" si="432"/>
        <v>19.690721649484534</v>
      </c>
      <c r="BE284" s="19">
        <f>1000*BD284/3/BK280</f>
        <v>28.750430533105945</v>
      </c>
      <c r="BF284" s="21">
        <f t="shared" si="452"/>
        <v>2.5000000000000001E-2</v>
      </c>
      <c r="BG284" s="14">
        <f>(3*BF284*$K$71*BE284^2)/1000+BB284</f>
        <v>19.107687261479299</v>
      </c>
      <c r="BH284" s="14">
        <f>(3*BF284*$L$71*BE284^2)/1000+BC284</f>
        <v>4.7914367903769639</v>
      </c>
      <c r="BI284" s="14">
        <f t="shared" si="433"/>
        <v>19.699278641581682</v>
      </c>
      <c r="BJ284" s="19">
        <f>1000*BI284/3/BK280</f>
        <v>28.762924600679529</v>
      </c>
      <c r="BK284" s="19">
        <f t="shared" si="461"/>
        <v>226.90264186759364</v>
      </c>
      <c r="BL284" s="14">
        <f>($K$71*$L$43+$L$71*$L$44)*100*SQRT(3)*(BE284+BJ284)/2*BF284/(BK284*SQRT(3))</f>
        <v>4.3732281951867361E-2</v>
      </c>
      <c r="BM284" s="19">
        <f>BK284*(1-BL284/100)</f>
        <v>226.80341216449588</v>
      </c>
      <c r="BN284" t="s">
        <v>22</v>
      </c>
      <c r="BO284" s="14">
        <f>$C$90</f>
        <v>19.099999999999998</v>
      </c>
      <c r="BP284" s="14">
        <f>BO284*$L$45</f>
        <v>4.786911225151246</v>
      </c>
      <c r="BQ284" s="14">
        <f>BO284/$L$43</f>
        <v>19.690721649484534</v>
      </c>
      <c r="BR284" s="14">
        <f>BO284</f>
        <v>19.099999999999998</v>
      </c>
      <c r="BS284" s="14">
        <f>BP284</f>
        <v>4.786911225151246</v>
      </c>
      <c r="BT284" s="14">
        <f t="shared" si="435"/>
        <v>19.690721649484534</v>
      </c>
      <c r="BU284" s="19">
        <f>1000*BT284/3/CA280</f>
        <v>28.763223213865686</v>
      </c>
      <c r="BV284" s="21">
        <f t="shared" si="453"/>
        <v>2.5000000000000001E-2</v>
      </c>
      <c r="BW284" s="14">
        <f>(3*BV284*$K$71*BU284^2)/1000+BR284</f>
        <v>19.107694103989751</v>
      </c>
      <c r="BX284" s="14">
        <f>(3*BV284*$L$71*BU284^2)/1000+BS284</f>
        <v>4.7914408186290833</v>
      </c>
      <c r="BY284" s="14">
        <f t="shared" si="436"/>
        <v>19.699286258391943</v>
      </c>
      <c r="BZ284" s="19">
        <f>1000*BY284/3/CA280</f>
        <v>28.775733967007621</v>
      </c>
      <c r="CA284" s="19">
        <f t="shared" si="462"/>
        <v>226.80048352175024</v>
      </c>
      <c r="CB284" s="14">
        <f>($K$71*$L$43+$L$71*$L$44)*100*SQRT(3)*(BU284+BZ284)/2*BV284/(CA284*SQRT(3))</f>
        <v>4.3771456576718069E-2</v>
      </c>
      <c r="CC284" s="19">
        <f>CA284*(1-CB284/100)</f>
        <v>226.70120964658975</v>
      </c>
      <c r="CD284" t="s">
        <v>22</v>
      </c>
      <c r="CE284" s="14">
        <f>$C$90</f>
        <v>19.099999999999998</v>
      </c>
      <c r="CF284" s="14">
        <f>CE284*$L$45</f>
        <v>4.786911225151246</v>
      </c>
      <c r="CG284" s="14">
        <f>CE284/$L$43</f>
        <v>19.690721649484534</v>
      </c>
      <c r="CH284" s="14">
        <f>CE284</f>
        <v>19.099999999999998</v>
      </c>
      <c r="CI284" s="14">
        <f>CF284</f>
        <v>4.786911225151246</v>
      </c>
      <c r="CJ284" s="14">
        <f t="shared" si="438"/>
        <v>19.690721649484534</v>
      </c>
      <c r="CK284" s="19">
        <f>1000*CJ284/3/CQ280</f>
        <v>28.776043745142921</v>
      </c>
      <c r="CL284" s="21">
        <f t="shared" si="454"/>
        <v>2.5000000000000001E-2</v>
      </c>
      <c r="CM284" s="14">
        <f>(3*CL284*$K$71*CK284^2)/1000+CH284</f>
        <v>19.107700964450686</v>
      </c>
      <c r="CN284" s="14">
        <f>(3*CL284*$L$71*CK284^2)/1000+CI284</f>
        <v>4.7914448574488286</v>
      </c>
      <c r="CO284" s="14">
        <f t="shared" si="439"/>
        <v>19.699293895184226</v>
      </c>
      <c r="CP284" s="19">
        <f>1000*CO284/3/CQ280</f>
        <v>28.788571235076478</v>
      </c>
      <c r="CQ284" s="19">
        <f t="shared" si="463"/>
        <v>226.69819333922544</v>
      </c>
      <c r="CR284" s="14">
        <f>($K$71*$L$43+$L$71*$L$44)*100*SQRT(3)*(CK284+CP284)/2*CL284/(CQ284*SQRT(3))</f>
        <v>4.3810734418096624E-2</v>
      </c>
      <c r="CS284" s="19">
        <f>CQ284*(1-CR284/100)</f>
        <v>226.59887519581099</v>
      </c>
      <c r="CT284" t="s">
        <v>22</v>
      </c>
      <c r="CU284" s="14">
        <f>$C$90</f>
        <v>19.099999999999998</v>
      </c>
      <c r="CV284" s="14">
        <f>CU284*$L$45</f>
        <v>4.786911225151246</v>
      </c>
      <c r="CW284" s="14">
        <f>CU284/$L$43</f>
        <v>19.690721649484534</v>
      </c>
      <c r="CX284" s="14">
        <f>CU284</f>
        <v>19.099999999999998</v>
      </c>
      <c r="CY284" s="14">
        <f>CV284</f>
        <v>4.786911225151246</v>
      </c>
      <c r="CZ284" s="14">
        <f t="shared" si="441"/>
        <v>19.690721649484534</v>
      </c>
      <c r="DA284" s="19">
        <f>1000*CZ284/3/DG280</f>
        <v>28.814508501064289</v>
      </c>
      <c r="DB284" s="21">
        <f t="shared" si="455"/>
        <v>2.5000000000000001E-2</v>
      </c>
      <c r="DC284" s="14">
        <f>(3*DB284*$K$71*DA284^2)/1000+CX284</f>
        <v>19.107721565871465</v>
      </c>
      <c r="DD284" s="14">
        <f>(3*DB284*$L$71*DA284^2)/1000+CY284</f>
        <v>4.7914569857046105</v>
      </c>
      <c r="DE284" s="14">
        <f t="shared" si="442"/>
        <v>19.699316827868092</v>
      </c>
      <c r="DF284" s="19">
        <f>1000*DE284/3/DG280</f>
        <v>28.827086295063406</v>
      </c>
      <c r="DG284" s="19">
        <f t="shared" si="464"/>
        <v>226.39184043470055</v>
      </c>
      <c r="DH284" s="14">
        <f>($K$71*$L$43+$L$71*$L$44)*100*SQRT(3)*(DA284+DF284)/2*DB284/(DG284*SQRT(3))</f>
        <v>4.3928685352953856E-2</v>
      </c>
      <c r="DI284" s="19">
        <f>DG284*(1-DH284/100)</f>
        <v>226.29238947545122</v>
      </c>
      <c r="DJ284" t="s">
        <v>22</v>
      </c>
      <c r="DK284" s="14">
        <f>$C$90</f>
        <v>19.099999999999998</v>
      </c>
      <c r="DL284" s="14">
        <f>DK284*$L$45</f>
        <v>4.786911225151246</v>
      </c>
      <c r="DM284" s="14">
        <f>DK284/$L$43</f>
        <v>19.690721649484534</v>
      </c>
      <c r="DN284" s="14">
        <f>DK284</f>
        <v>19.099999999999998</v>
      </c>
      <c r="DO284" s="14">
        <f>DL284</f>
        <v>4.786911225151246</v>
      </c>
      <c r="DP284" s="14">
        <f t="shared" si="444"/>
        <v>19.690721649484534</v>
      </c>
      <c r="DQ284" s="19">
        <f>1000*DP284/3/DW280</f>
        <v>28.840205253818077</v>
      </c>
      <c r="DR284" s="21">
        <f t="shared" si="456"/>
        <v>2.5000000000000001E-2</v>
      </c>
      <c r="DS284" s="14">
        <f>(3*DR284*$K$71*DQ284^2)/1000+DN284</f>
        <v>19.107735344183464</v>
      </c>
      <c r="DT284" s="14">
        <f>(3*DR284*$L$71*DQ284^2)/1000+DO284</f>
        <v>4.7914650971302217</v>
      </c>
      <c r="DU284" s="14">
        <f t="shared" si="445"/>
        <v>19.699332165339388</v>
      </c>
      <c r="DV284" s="19">
        <f>1000*DU284/3/DW280</f>
        <v>28.852816728857729</v>
      </c>
      <c r="DW284" s="19">
        <f t="shared" si="465"/>
        <v>226.18763092538001</v>
      </c>
      <c r="DX284" s="14">
        <f>($K$71*$L$43+$L$71*$L$44)*100*SQRT(3)*(DQ284+DV284)/2*DR284/(DW284*SQRT(3))</f>
        <v>4.4007573657429321E-2</v>
      </c>
      <c r="DY284" s="19">
        <f>DW284*(1-DX284/100)</f>
        <v>226.08809123709651</v>
      </c>
      <c r="DZ284" t="s">
        <v>22</v>
      </c>
      <c r="EA284" s="14">
        <f>$C$90</f>
        <v>19.099999999999998</v>
      </c>
      <c r="EB284" s="14">
        <f>EA284*$L$45</f>
        <v>4.786911225151246</v>
      </c>
      <c r="EC284" s="14">
        <f>EA284/$L$43</f>
        <v>19.690721649484534</v>
      </c>
      <c r="ED284" s="14">
        <f>EA284</f>
        <v>19.099999999999998</v>
      </c>
      <c r="EE284" s="14">
        <f>EB284</f>
        <v>4.786911225151246</v>
      </c>
      <c r="EF284" s="14">
        <f t="shared" si="447"/>
        <v>19.690721649484534</v>
      </c>
      <c r="EG284" s="19">
        <f>1000*EF284/3/EM280</f>
        <v>28.853078311846549</v>
      </c>
      <c r="EH284" s="21">
        <f t="shared" si="457"/>
        <v>2.5000000000000001E-2</v>
      </c>
      <c r="EI284" s="14">
        <f>(3*EH284*$K$71*EG284^2)/1000+ED284</f>
        <v>19.107742251191045</v>
      </c>
      <c r="EJ284" s="14">
        <f>(3*EH284*$L$71*EG284^2)/1000+EE284</f>
        <v>4.7914691633524269</v>
      </c>
      <c r="EK284" s="14">
        <f t="shared" si="448"/>
        <v>19.699339853947102</v>
      </c>
      <c r="EL284" s="19">
        <f>1000*EK284/3/EM280</f>
        <v>28.865706682339638</v>
      </c>
      <c r="EM284" s="19">
        <f t="shared" si="466"/>
        <v>226.08546593737532</v>
      </c>
      <c r="EN284" s="14">
        <f>($K$71*$L$43+$L$71*$L$44)*100*SQRT(3)*(EG284+EL284)/2*EH284/(EM284*SQRT(3))</f>
        <v>4.4047120698625951E-2</v>
      </c>
      <c r="EO284" s="19">
        <f>EM284*(1-EN284/100)</f>
        <v>225.98588179931181</v>
      </c>
    </row>
    <row r="285" spans="2:145" outlineLevel="1">
      <c r="B285" s="16" t="s">
        <v>94</v>
      </c>
      <c r="C285" s="17">
        <f>SUM(C280:C284)</f>
        <v>95.499999999999986</v>
      </c>
      <c r="D285" s="17">
        <f>SUM(D280:D284)</f>
        <v>23.934556125756231</v>
      </c>
      <c r="E285" s="17">
        <f>SUM(E280:E284)</f>
        <v>98.453608247422665</v>
      </c>
      <c r="F285" s="17">
        <f>F280</f>
        <v>95.727604606879595</v>
      </c>
      <c r="G285" s="17">
        <f>G280</f>
        <v>24.068549160451489</v>
      </c>
      <c r="H285" s="17">
        <f t="shared" si="423"/>
        <v>98.688252172040819</v>
      </c>
      <c r="I285" s="20">
        <f>I280</f>
        <v>143.01220420310935</v>
      </c>
      <c r="J285" s="17">
        <f>SUM(J280:J284)</f>
        <v>0.125</v>
      </c>
      <c r="K285" s="17">
        <f>K280</f>
        <v>95.917812769004186</v>
      </c>
      <c r="L285" s="17">
        <f>L280</f>
        <v>24.180526546218388</v>
      </c>
      <c r="M285" s="17">
        <f>K285/$L$43</f>
        <v>98.884343060829067</v>
      </c>
      <c r="N285" s="20">
        <f>N280</f>
        <v>143.34626653910189</v>
      </c>
      <c r="O285" s="41">
        <f>O280</f>
        <v>230.02291476206557</v>
      </c>
      <c r="P285" s="17">
        <f>(1-Q285/O285)*100</f>
        <v>0.64347413601091308</v>
      </c>
      <c r="Q285" s="20">
        <f>Q284</f>
        <v>228.54277679867326</v>
      </c>
      <c r="R285" s="16" t="s">
        <v>94</v>
      </c>
      <c r="S285" s="17">
        <f>SUM(S280:S284)</f>
        <v>95.499999999999986</v>
      </c>
      <c r="T285" s="17">
        <f>SUM(T280:T284)</f>
        <v>23.934556125756231</v>
      </c>
      <c r="U285" s="20">
        <f>SUM(U280:U284)</f>
        <v>98.453608247422665</v>
      </c>
      <c r="V285" s="20">
        <f>V280</f>
        <v>95.729227190168089</v>
      </c>
      <c r="W285" s="20">
        <f>W280</f>
        <v>24.069504390935844</v>
      </c>
      <c r="X285" s="20">
        <f t="shared" si="426"/>
        <v>98.689924938317617</v>
      </c>
      <c r="Y285" s="20">
        <f>Y280</f>
        <v>143.52250945987868</v>
      </c>
      <c r="Z285" s="17">
        <f>SUM(Z280:Z284)</f>
        <v>0.125</v>
      </c>
      <c r="AA285" s="17">
        <f>AA280</f>
        <v>95.920795199879535</v>
      </c>
      <c r="AB285" s="17">
        <f>AB280</f>
        <v>24.182282332136939</v>
      </c>
      <c r="AC285" s="17">
        <f>AA285/$L$43</f>
        <v>98.887417731834574</v>
      </c>
      <c r="AD285" s="20">
        <f>AD280</f>
        <v>143.86015534939364</v>
      </c>
      <c r="AE285" s="41">
        <f>AE280</f>
        <v>229.20893572657354</v>
      </c>
      <c r="AF285" s="17">
        <f>(1-AG285/AE285)*100</f>
        <v>0.64806250819464672</v>
      </c>
      <c r="AG285" s="20">
        <f>AG284</f>
        <v>227.72351854869765</v>
      </c>
      <c r="AH285" s="16" t="s">
        <v>94</v>
      </c>
      <c r="AI285" s="17">
        <f>SUM(AI280:AI284)</f>
        <v>95.499999999999986</v>
      </c>
      <c r="AJ285" s="17">
        <f>SUM(AJ280:AJ284)</f>
        <v>23.934556125756231</v>
      </c>
      <c r="AK285" s="17">
        <f>SUM(AK280:AK284)</f>
        <v>98.453608247422665</v>
      </c>
      <c r="AL285" s="17">
        <f>AL280</f>
        <v>95.730659105051629</v>
      </c>
      <c r="AM285" s="17">
        <f>AM280</f>
        <v>24.070347373085021</v>
      </c>
      <c r="AN285" s="17">
        <f t="shared" si="429"/>
        <v>98.691401139228489</v>
      </c>
      <c r="AO285" s="20">
        <f>AO280</f>
        <v>143.97136370702049</v>
      </c>
      <c r="AP285" s="17">
        <f>SUM(AP280:AP284)</f>
        <v>0.125</v>
      </c>
      <c r="AQ285" s="17">
        <f>AQ280</f>
        <v>95.923427213230866</v>
      </c>
      <c r="AR285" s="17">
        <f>AR280</f>
        <v>24.183831823867955</v>
      </c>
      <c r="AS285" s="17">
        <f>AQ285/$L$43</f>
        <v>98.890131147660696</v>
      </c>
      <c r="AT285" s="20">
        <f>AT280</f>
        <v>144.31218267736898</v>
      </c>
      <c r="AU285" s="41">
        <f>AU280</f>
        <v>228.49775723470484</v>
      </c>
      <c r="AV285" s="17">
        <f>(1-AW285/AU285)*100</f>
        <v>0.65211171728556394</v>
      </c>
      <c r="AW285" s="20">
        <f>AW284</f>
        <v>227.00769658604261</v>
      </c>
      <c r="AX285" s="16" t="s">
        <v>94</v>
      </c>
      <c r="AY285" s="17">
        <f>SUM(AY280:AY284)</f>
        <v>95.499999999999986</v>
      </c>
      <c r="AZ285" s="17">
        <f>SUM(AZ280:AZ284)</f>
        <v>23.934556125756231</v>
      </c>
      <c r="BA285" s="17">
        <f>SUM(BA280:BA284)</f>
        <v>98.453608247422665</v>
      </c>
      <c r="BB285" s="17">
        <f>BB280</f>
        <v>95.731070203322147</v>
      </c>
      <c r="BC285" s="17">
        <f>BC280</f>
        <v>24.070589390615254</v>
      </c>
      <c r="BD285" s="17">
        <f t="shared" si="432"/>
        <v>98.691824951878502</v>
      </c>
      <c r="BE285" s="20">
        <f>BE280</f>
        <v>144.09997297070689</v>
      </c>
      <c r="BF285" s="17">
        <f>SUM(BF280:BF284)</f>
        <v>0.125</v>
      </c>
      <c r="BG285" s="17">
        <f>BG280</f>
        <v>95.924182863876624</v>
      </c>
      <c r="BH285" s="17">
        <f>BH280</f>
        <v>24.184276682715872</v>
      </c>
      <c r="BI285" s="17">
        <f>BG285/$L$43</f>
        <v>98.89091016894497</v>
      </c>
      <c r="BJ285" s="20">
        <f>BJ280</f>
        <v>144.44170475908456</v>
      </c>
      <c r="BK285" s="41">
        <f>BK280</f>
        <v>228.29480329359231</v>
      </c>
      <c r="BL285" s="17">
        <f>(1-BM285/BK285)*100</f>
        <v>0.65327423470891155</v>
      </c>
      <c r="BM285" s="20">
        <f>BM284</f>
        <v>226.80341216449588</v>
      </c>
      <c r="BN285" s="16" t="s">
        <v>94</v>
      </c>
      <c r="BO285" s="17">
        <f>SUM(BO280:BO284)</f>
        <v>95.499999999999986</v>
      </c>
      <c r="BP285" s="17">
        <f>SUM(BP280:BP284)</f>
        <v>23.934556125756231</v>
      </c>
      <c r="BQ285" s="17">
        <f>SUM(BQ280:BQ284)</f>
        <v>98.453608247422665</v>
      </c>
      <c r="BR285" s="17">
        <f>BR280</f>
        <v>95.731276284869153</v>
      </c>
      <c r="BS285" s="17">
        <f>BS280</f>
        <v>24.070710712816293</v>
      </c>
      <c r="BT285" s="17">
        <f t="shared" si="435"/>
        <v>98.6920374070816</v>
      </c>
      <c r="BU285" s="20">
        <f>BU280</f>
        <v>144.16440148324284</v>
      </c>
      <c r="BV285" s="17">
        <f>SUM(BV280:BV284)</f>
        <v>0.125</v>
      </c>
      <c r="BW285" s="17">
        <f>BW280</f>
        <v>95.924561669160852</v>
      </c>
      <c r="BX285" s="17">
        <f>BX280</f>
        <v>24.184499689052537</v>
      </c>
      <c r="BY285" s="17">
        <f>BW285/$L$43</f>
        <v>98.89130068985655</v>
      </c>
      <c r="BZ285" s="20">
        <f>BZ280</f>
        <v>144.50659117066695</v>
      </c>
      <c r="CA285" s="41">
        <f>CA280</f>
        <v>228.19326729688123</v>
      </c>
      <c r="CB285" s="17">
        <f>(1-CC285/CA285)*100</f>
        <v>0.65385699936112429</v>
      </c>
      <c r="CC285" s="20">
        <f>CC284</f>
        <v>226.70120964658975</v>
      </c>
      <c r="CD285" s="16" t="s">
        <v>94</v>
      </c>
      <c r="CE285" s="17">
        <f>SUM(CE280:CE284)</f>
        <v>95.499999999999986</v>
      </c>
      <c r="CF285" s="17">
        <f>SUM(CF280:CF284)</f>
        <v>23.934556125756231</v>
      </c>
      <c r="CG285" s="17">
        <f>SUM(CG280:CG284)</f>
        <v>98.453608247422665</v>
      </c>
      <c r="CH285" s="17">
        <f>CH280</f>
        <v>95.7314829077675</v>
      </c>
      <c r="CI285" s="17">
        <f>CI280</f>
        <v>24.070832353716138</v>
      </c>
      <c r="CJ285" s="17">
        <f t="shared" si="438"/>
        <v>98.692250420378869</v>
      </c>
      <c r="CK285" s="20">
        <f>CK280</f>
        <v>144.22897067755599</v>
      </c>
      <c r="CL285" s="17">
        <f>SUM(CL280:CL284)</f>
        <v>0.125</v>
      </c>
      <c r="CM285" s="17">
        <f>CM280</f>
        <v>95.924941470406679</v>
      </c>
      <c r="CN285" s="17">
        <f>CN280</f>
        <v>24.18472328172146</v>
      </c>
      <c r="CO285" s="17">
        <f>CM285/$L$43</f>
        <v>98.891692237532666</v>
      </c>
      <c r="CP285" s="20">
        <f>CP280</f>
        <v>144.57161967314696</v>
      </c>
      <c r="CQ285" s="41">
        <f>CQ280</f>
        <v>228.09160082227672</v>
      </c>
      <c r="CR285" s="17">
        <f>(1-CS285/CQ285)*100</f>
        <v>0.65444129511319504</v>
      </c>
      <c r="CS285" s="20">
        <f>CS284</f>
        <v>226.59887519581099</v>
      </c>
      <c r="CT285" s="16" t="s">
        <v>94</v>
      </c>
      <c r="CU285" s="17">
        <f>SUM(CU280:CU284)</f>
        <v>95.499999999999986</v>
      </c>
      <c r="CV285" s="17">
        <f>SUM(CV280:CV284)</f>
        <v>23.934556125756231</v>
      </c>
      <c r="CW285" s="17">
        <f>SUM(CW280:CW284)</f>
        <v>98.453608247422665</v>
      </c>
      <c r="CX285" s="17">
        <f>CX280</f>
        <v>95.732103384308033</v>
      </c>
      <c r="CY285" s="17">
        <f>CY280</f>
        <v>24.071197634260155</v>
      </c>
      <c r="CZ285" s="17">
        <f t="shared" si="441"/>
        <v>98.692890086915497</v>
      </c>
      <c r="DA285" s="20">
        <f>DA280</f>
        <v>144.42269669067588</v>
      </c>
      <c r="DB285" s="17">
        <f>SUM(DB280:DB284)</f>
        <v>0.125</v>
      </c>
      <c r="DC285" s="17">
        <f>DC280</f>
        <v>95.926081996778521</v>
      </c>
      <c r="DD285" s="17">
        <f>DD280</f>
        <v>24.185394720633909</v>
      </c>
      <c r="DE285" s="17">
        <f>DC285/$L$43</f>
        <v>98.892868037916003</v>
      </c>
      <c r="DF285" s="20">
        <f>DF280</f>
        <v>144.76672620246055</v>
      </c>
      <c r="DG285" s="41">
        <f>DG280</f>
        <v>227.78711921874637</v>
      </c>
      <c r="DH285" s="17">
        <f>(1-DI285/DG285)*100</f>
        <v>0.65619590274538231</v>
      </c>
      <c r="DI285" s="20">
        <f>DI284</f>
        <v>226.29238947545122</v>
      </c>
      <c r="DJ285" s="16" t="s">
        <v>94</v>
      </c>
      <c r="DK285" s="17">
        <f>SUM(DK280:DK284)</f>
        <v>95.499999999999986</v>
      </c>
      <c r="DL285" s="17">
        <f>SUM(DL280:DL284)</f>
        <v>23.934556125756231</v>
      </c>
      <c r="DM285" s="17">
        <f>SUM(DM280:DM284)</f>
        <v>98.453608247422665</v>
      </c>
      <c r="DN285" s="17">
        <f>DN280</f>
        <v>95.732518365117883</v>
      </c>
      <c r="DO285" s="17">
        <f>DO280</f>
        <v>24.071441937478866</v>
      </c>
      <c r="DP285" s="17">
        <f t="shared" si="444"/>
        <v>98.693317902183381</v>
      </c>
      <c r="DQ285" s="20">
        <f>DQ280</f>
        <v>144.55211932538785</v>
      </c>
      <c r="DR285" s="17">
        <f>SUM(DR280:DR284)</f>
        <v>0.125</v>
      </c>
      <c r="DS285" s="17">
        <f>DS280</f>
        <v>95.926844796491466</v>
      </c>
      <c r="DT285" s="17">
        <f>DT280</f>
        <v>24.185843788206867</v>
      </c>
      <c r="DU285" s="17">
        <f>DS285/$L$43</f>
        <v>98.893654429372646</v>
      </c>
      <c r="DV285" s="20">
        <f>DV280</f>
        <v>144.8970731777236</v>
      </c>
      <c r="DW285" s="41">
        <f>DW280</f>
        <v>227.58415986975606</v>
      </c>
      <c r="DX285" s="17">
        <f>(1-DY285/DW285)*100</f>
        <v>0.65736940282475897</v>
      </c>
      <c r="DY285" s="20">
        <f>DY284</f>
        <v>226.08809123709651</v>
      </c>
      <c r="DZ285" s="16" t="s">
        <v>94</v>
      </c>
      <c r="EA285" s="17">
        <f>SUM(EA280:EA284)</f>
        <v>95.499999999999986</v>
      </c>
      <c r="EB285" s="17">
        <f>SUM(EB280:EB284)</f>
        <v>23.934556125756231</v>
      </c>
      <c r="EC285" s="17">
        <f>SUM(EC280:EC284)</f>
        <v>98.453608247422665</v>
      </c>
      <c r="ED285" s="17">
        <f>ED280</f>
        <v>95.732726394280888</v>
      </c>
      <c r="EE285" s="17">
        <f>EE280</f>
        <v>24.071564406260308</v>
      </c>
      <c r="EF285" s="17">
        <f t="shared" si="447"/>
        <v>98.693532365238028</v>
      </c>
      <c r="EG285" s="20">
        <f>EG280</f>
        <v>144.61695558433331</v>
      </c>
      <c r="EH285" s="17">
        <f>SUM(EH280:EH284)</f>
        <v>0.125</v>
      </c>
      <c r="EI285" s="17">
        <f>EI280</f>
        <v>95.927227188015962</v>
      </c>
      <c r="EJ285" s="17">
        <f>EJ280</f>
        <v>24.186068905797892</v>
      </c>
      <c r="EK285" s="17">
        <f>EI285/$L$43</f>
        <v>98.894048647439135</v>
      </c>
      <c r="EL285" s="20">
        <f>EL280</f>
        <v>144.96237311972195</v>
      </c>
      <c r="EM285" s="41">
        <f>EM280</f>
        <v>227.48262116859217</v>
      </c>
      <c r="EN285" s="17">
        <f>(1-EO285/EM285)*100</f>
        <v>0.65795767676296579</v>
      </c>
      <c r="EO285" s="20">
        <f>EO284</f>
        <v>225.98588179931181</v>
      </c>
    </row>
    <row r="286" spans="2:145" outlineLevel="1">
      <c r="C286" s="6"/>
      <c r="D286" s="6"/>
      <c r="E286" s="6"/>
      <c r="S286" s="6"/>
      <c r="T286" s="6"/>
      <c r="U286" s="55"/>
      <c r="V286" s="37"/>
      <c r="W286" s="37"/>
      <c r="X286" s="37"/>
      <c r="AI286" s="6"/>
      <c r="AJ286" s="6"/>
      <c r="AK286" s="6"/>
      <c r="AY286" s="6"/>
      <c r="AZ286" s="6"/>
      <c r="BA286" s="6"/>
      <c r="BO286" s="6"/>
      <c r="BP286" s="6"/>
      <c r="BQ286" s="6"/>
      <c r="CE286" s="6"/>
      <c r="CF286" s="6"/>
      <c r="CG286" s="6"/>
      <c r="CU286" s="6"/>
      <c r="CV286" s="6"/>
      <c r="CW286" s="6"/>
      <c r="DK286" s="6"/>
      <c r="DL286" s="6"/>
      <c r="DM286" s="6"/>
      <c r="EA286" s="6"/>
      <c r="EB286" s="6"/>
      <c r="EC286" s="6"/>
    </row>
    <row r="287" spans="2:145" outlineLevel="1">
      <c r="B287" t="s">
        <v>38</v>
      </c>
      <c r="C287" s="14">
        <f>$C$90</f>
        <v>19.099999999999998</v>
      </c>
      <c r="D287" s="14">
        <f>C287*$L$45</f>
        <v>4.786911225151246</v>
      </c>
      <c r="E287" s="14">
        <f>C287/$L$43</f>
        <v>19.690721649484534</v>
      </c>
      <c r="F287" s="14">
        <f t="shared" ref="F287:G290" si="467">C287+K288</f>
        <v>95.727604606879595</v>
      </c>
      <c r="G287" s="14">
        <f t="shared" si="467"/>
        <v>24.068549160451489</v>
      </c>
      <c r="H287" s="14">
        <f t="shared" ref="H287:H292" si="468">F287/$L$43</f>
        <v>98.688252172040819</v>
      </c>
      <c r="I287" s="19">
        <f>1000*H287/3/O287</f>
        <v>143.01220420310935</v>
      </c>
      <c r="J287" s="21">
        <f>$AA$17/1000</f>
        <v>2.5000000000000001E-2</v>
      </c>
      <c r="K287" s="14">
        <f>(3*J287*$K$71*I287^2)/1000+F287</f>
        <v>95.917812769004186</v>
      </c>
      <c r="L287" s="14">
        <f>(3*J287*$L$71*I287^2)/1000+G287</f>
        <v>24.180526546218388</v>
      </c>
      <c r="M287" s="14">
        <f t="shared" ref="M287:M291" si="469">IF(I287&lt;0,-SQRT(K287^2+L287^2),SQRT(K287^2+L287^2))</f>
        <v>98.918778148752494</v>
      </c>
      <c r="N287" s="19">
        <f>1000*M287/3/O287</f>
        <v>143.34626653910189</v>
      </c>
      <c r="O287" s="40">
        <f>H$277</f>
        <v>230.02291476206557</v>
      </c>
      <c r="P287" s="14">
        <f>($K$71*$L$43+$L$71*$L$44)*100*SQRT(3)*(I287+N287)/2*J287/(O287*SQRT(3))</f>
        <v>0.21478894281086189</v>
      </c>
      <c r="Q287" s="19">
        <f>O287*(1-P287/100)</f>
        <v>229.5288509752254</v>
      </c>
      <c r="R287" t="s">
        <v>38</v>
      </c>
      <c r="S287" s="14">
        <f>$C$90</f>
        <v>19.099999999999998</v>
      </c>
      <c r="T287" s="14">
        <f>S287*$L$45</f>
        <v>4.786911225151246</v>
      </c>
      <c r="U287" s="19">
        <f>S287/$L$43</f>
        <v>19.690721649484534</v>
      </c>
      <c r="V287" s="19">
        <f t="shared" ref="V287:W290" si="470">S287+AA288</f>
        <v>95.729227190168089</v>
      </c>
      <c r="W287" s="19">
        <f t="shared" si="470"/>
        <v>24.069504390935844</v>
      </c>
      <c r="X287" s="19">
        <f t="shared" ref="X287:X292" si="471">V287/$L$43</f>
        <v>98.689924938317617</v>
      </c>
      <c r="Y287" s="19">
        <f>1000*X287/3/AE287</f>
        <v>143.52250945987868</v>
      </c>
      <c r="Z287" s="21">
        <f>$AA$17/1000</f>
        <v>2.5000000000000001E-2</v>
      </c>
      <c r="AA287" s="14">
        <f>(3*Z287*$K$71*Y287^2)/1000+V287</f>
        <v>95.920795199879535</v>
      </c>
      <c r="AB287" s="14">
        <f>(3*Z287*$L$71*Y287^2)/1000+W287</f>
        <v>24.182282332136939</v>
      </c>
      <c r="AC287" s="14">
        <f t="shared" ref="AC287:AC291" si="472">IF(Y287&lt;0,-SQRT(AA287^2+AB287^2),SQRT(AA287^2+AB287^2))</f>
        <v>98.922099303282153</v>
      </c>
      <c r="AD287" s="19">
        <f>1000*AC287/3/AE287</f>
        <v>143.86015534939364</v>
      </c>
      <c r="AE287" s="40">
        <f>X$277</f>
        <v>229.20893572657354</v>
      </c>
      <c r="AF287" s="14">
        <f>($K$71*$L$43+$L$71*$L$44)*100*SQRT(3)*(Y287+AD287)/2*Z287/(AE287*SQRT(3))</f>
        <v>0.21632265833438641</v>
      </c>
      <c r="AG287" s="19">
        <f>AE287*(1-AF287/100)</f>
        <v>228.71310486366986</v>
      </c>
      <c r="AH287" t="s">
        <v>38</v>
      </c>
      <c r="AI287" s="14">
        <f>$C$90</f>
        <v>19.099999999999998</v>
      </c>
      <c r="AJ287" s="14">
        <f>AI287*$L$45</f>
        <v>4.786911225151246</v>
      </c>
      <c r="AK287" s="14">
        <f>AI287/$L$43</f>
        <v>19.690721649484534</v>
      </c>
      <c r="AL287" s="14">
        <f t="shared" ref="AL287:AM290" si="473">AI287+AQ288</f>
        <v>95.730659105051629</v>
      </c>
      <c r="AM287" s="14">
        <f t="shared" si="473"/>
        <v>24.070347373085021</v>
      </c>
      <c r="AN287" s="14">
        <f t="shared" ref="AN287:AN292" si="474">AL287/$L$43</f>
        <v>98.691401139228489</v>
      </c>
      <c r="AO287" s="19">
        <f>1000*AN287/3/AU287</f>
        <v>143.97136370702049</v>
      </c>
      <c r="AP287" s="21">
        <f>$AA$17/1000</f>
        <v>2.5000000000000001E-2</v>
      </c>
      <c r="AQ287" s="14">
        <f>(3*AP287*$K$71*AO287^2)/1000+AL287</f>
        <v>95.923427213230866</v>
      </c>
      <c r="AR287" s="14">
        <f>(3*AP287*$L$71*AO287^2)/1000+AM287</f>
        <v>24.183831823867955</v>
      </c>
      <c r="AS287" s="14">
        <f t="shared" ref="AS287:AS291" si="475">IF(AO287&lt;0,-SQRT(AQ287^2+AR287^2),SQRT(AQ287^2+AR287^2))</f>
        <v>98.92503025027149</v>
      </c>
      <c r="AT287" s="19">
        <f>1000*AS287/3/AU287</f>
        <v>144.31218267736898</v>
      </c>
      <c r="AU287" s="40">
        <f>AN$277</f>
        <v>228.49775723470484</v>
      </c>
      <c r="AV287" s="14">
        <f>($K$71*$L$43+$L$71*$L$44)*100*SQRT(3)*(AO287+AT287)/2*AP287/(AU287*SQRT(3))</f>
        <v>0.21767617758960631</v>
      </c>
      <c r="AW287" s="19">
        <f>AU287*(1-AV287/100)</f>
        <v>228.00037205087835</v>
      </c>
      <c r="AX287" t="s">
        <v>38</v>
      </c>
      <c r="AY287" s="14">
        <f>$C$90</f>
        <v>19.099999999999998</v>
      </c>
      <c r="AZ287" s="14">
        <f>AY287*$L$45</f>
        <v>4.786911225151246</v>
      </c>
      <c r="BA287" s="14">
        <f>AY287/$L$43</f>
        <v>19.690721649484534</v>
      </c>
      <c r="BB287" s="14">
        <f t="shared" ref="BB287:BC290" si="476">AY287+BG288</f>
        <v>95.731070203322147</v>
      </c>
      <c r="BC287" s="14">
        <f t="shared" si="476"/>
        <v>24.070589390615254</v>
      </c>
      <c r="BD287" s="14">
        <f t="shared" ref="BD287:BD292" si="477">BB287/$L$43</f>
        <v>98.691824951878502</v>
      </c>
      <c r="BE287" s="19">
        <f>1000*BD287/3/BK287</f>
        <v>144.09997297070689</v>
      </c>
      <c r="BF287" s="21">
        <f>$AA$17/1000</f>
        <v>2.5000000000000001E-2</v>
      </c>
      <c r="BG287" s="14">
        <f>(3*BF287*$K$71*BE287^2)/1000+BB287</f>
        <v>95.924182863876624</v>
      </c>
      <c r="BH287" s="14">
        <f>(3*BF287*$L$71*BE287^2)/1000+BC287</f>
        <v>24.184276682715872</v>
      </c>
      <c r="BI287" s="14">
        <f t="shared" ref="BI287:BI291" si="478">IF(BE287&lt;0,-SQRT(BG287^2+BH287^2),SQRT(BG287^2+BH287^2))</f>
        <v>98.925871726099018</v>
      </c>
      <c r="BJ287" s="19">
        <f>1000*BI287/3/BK287</f>
        <v>144.44170475908456</v>
      </c>
      <c r="BK287" s="40">
        <f>BD$277</f>
        <v>228.29480329359231</v>
      </c>
      <c r="BL287" s="14">
        <f>($K$71*$L$43+$L$71*$L$44)*100*SQRT(3)*(BE287+BJ287)/2*BF287/(BK287*SQRT(3))</f>
        <v>0.21806477380722941</v>
      </c>
      <c r="BM287" s="19">
        <f>BK287*(1-BL287/100)</f>
        <v>227.79697274717648</v>
      </c>
      <c r="BN287" t="s">
        <v>38</v>
      </c>
      <c r="BO287" s="14">
        <f>$C$90</f>
        <v>19.099999999999998</v>
      </c>
      <c r="BP287" s="14">
        <f>BO287*$L$45</f>
        <v>4.786911225151246</v>
      </c>
      <c r="BQ287" s="14">
        <f>BO287/$L$43</f>
        <v>19.690721649484534</v>
      </c>
      <c r="BR287" s="14">
        <f t="shared" ref="BR287:BS290" si="479">BO287+BW288</f>
        <v>95.731276284869153</v>
      </c>
      <c r="BS287" s="14">
        <f t="shared" si="479"/>
        <v>24.070710712816293</v>
      </c>
      <c r="BT287" s="14">
        <f t="shared" ref="BT287:BT292" si="480">BR287/$L$43</f>
        <v>98.6920374070816</v>
      </c>
      <c r="BU287" s="19">
        <f>1000*BT287/3/CA287</f>
        <v>144.16440148324284</v>
      </c>
      <c r="BV287" s="21">
        <f>$AA$17/1000</f>
        <v>2.5000000000000001E-2</v>
      </c>
      <c r="BW287" s="14">
        <f>(3*BV287*$K$71*BU287^2)/1000+BR287</f>
        <v>95.924561669160852</v>
      </c>
      <c r="BX287" s="14">
        <f>(3*BV287*$L$71*BU287^2)/1000+BS287</f>
        <v>24.184499689052537</v>
      </c>
      <c r="BY287" s="14">
        <f t="shared" ref="BY287:BY291" si="481">IF(BU287&lt;0,-SQRT(BW287^2+BX287^2),SQRT(BW287^2+BX287^2))</f>
        <v>98.926293555507414</v>
      </c>
      <c r="BZ287" s="19">
        <f>1000*BY287/3/CA287</f>
        <v>144.50659117066695</v>
      </c>
      <c r="CA287" s="40">
        <f>BT$277</f>
        <v>228.19326729688123</v>
      </c>
      <c r="CB287" s="14">
        <f>($K$71*$L$43+$L$71*$L$44)*100*SQRT(3)*(BU287+BZ287)/2*BV287/(CA287*SQRT(3))</f>
        <v>0.21825957603923873</v>
      </c>
      <c r="CC287" s="19">
        <f>CA287*(1-CB287/100)</f>
        <v>227.69521363912898</v>
      </c>
      <c r="CD287" t="s">
        <v>38</v>
      </c>
      <c r="CE287" s="14">
        <f>$C$90</f>
        <v>19.099999999999998</v>
      </c>
      <c r="CF287" s="14">
        <f>CE287*$L$45</f>
        <v>4.786911225151246</v>
      </c>
      <c r="CG287" s="14">
        <f>CE287/$L$43</f>
        <v>19.690721649484534</v>
      </c>
      <c r="CH287" s="14">
        <f t="shared" ref="CH287:CI290" si="482">CE287+CM288</f>
        <v>95.7314829077675</v>
      </c>
      <c r="CI287" s="14">
        <f t="shared" si="482"/>
        <v>24.070832353716138</v>
      </c>
      <c r="CJ287" s="14">
        <f t="shared" ref="CJ287:CJ292" si="483">CH287/$L$43</f>
        <v>98.692250420378869</v>
      </c>
      <c r="CK287" s="19">
        <f>1000*CJ287/3/CQ287</f>
        <v>144.22897067755599</v>
      </c>
      <c r="CL287" s="21">
        <f>$AA$17/1000</f>
        <v>2.5000000000000001E-2</v>
      </c>
      <c r="CM287" s="14">
        <f>(3*CL287*$K$71*CK287^2)/1000+CH287</f>
        <v>95.924941470406679</v>
      </c>
      <c r="CN287" s="14">
        <f>(3*CL287*$L$71*CK287^2)/1000+CI287</f>
        <v>24.18472328172146</v>
      </c>
      <c r="CO287" s="14">
        <f t="shared" ref="CO287:CO291" si="484">IF(CK287&lt;0,-SQRT(CM287^2+CN287^2),SQRT(CM287^2+CN287^2))</f>
        <v>98.926716494152316</v>
      </c>
      <c r="CP287" s="19">
        <f>1000*CO287/3/CQ287</f>
        <v>144.57161967314696</v>
      </c>
      <c r="CQ287" s="40">
        <f>CJ$277</f>
        <v>228.09160082227672</v>
      </c>
      <c r="CR287" s="14">
        <f>($K$71*$L$43+$L$71*$L$44)*100*SQRT(3)*(CK287+CP287)/2*CL287/(CQ287*SQRT(3))</f>
        <v>0.21845489056566667</v>
      </c>
      <c r="CS287" s="19">
        <f>CQ287*(1-CR287/100)</f>
        <v>227.59332356531093</v>
      </c>
      <c r="CT287" t="s">
        <v>38</v>
      </c>
      <c r="CU287" s="14">
        <f>$C$90</f>
        <v>19.099999999999998</v>
      </c>
      <c r="CV287" s="14">
        <f>CU287*$L$45</f>
        <v>4.786911225151246</v>
      </c>
      <c r="CW287" s="14">
        <f>CU287/$L$43</f>
        <v>19.690721649484534</v>
      </c>
      <c r="CX287" s="14">
        <f t="shared" ref="CX287:CY290" si="485">CU287+DC288</f>
        <v>95.732103384308033</v>
      </c>
      <c r="CY287" s="14">
        <f t="shared" si="485"/>
        <v>24.071197634260155</v>
      </c>
      <c r="CZ287" s="14">
        <f t="shared" ref="CZ287:CZ292" si="486">CX287/$L$43</f>
        <v>98.692890086915497</v>
      </c>
      <c r="DA287" s="19">
        <f>1000*CZ287/3/DG287</f>
        <v>144.42269669067588</v>
      </c>
      <c r="DB287" s="21">
        <f>$AA$17/1000</f>
        <v>2.5000000000000001E-2</v>
      </c>
      <c r="DC287" s="14">
        <f>(3*DB287*$K$71*DA287^2)/1000+CX287</f>
        <v>95.926081996778521</v>
      </c>
      <c r="DD287" s="14">
        <f>(3*DB287*$L$71*DA287^2)/1000+CY287</f>
        <v>24.185394720633909</v>
      </c>
      <c r="DE287" s="14">
        <f t="shared" ref="DE287:DE291" si="487">IF(DA287&lt;0,-SQRT(DC287^2+DD287^2),SQRT(DC287^2+DD287^2))</f>
        <v>98.92798656116247</v>
      </c>
      <c r="DF287" s="19">
        <f>1000*DE287/3/DG287</f>
        <v>144.76672620246055</v>
      </c>
      <c r="DG287" s="40">
        <f>CZ$277</f>
        <v>227.78711921874637</v>
      </c>
      <c r="DH287" s="14">
        <f>($K$71*$L$43+$L$71*$L$44)*100*SQRT(3)*(DA287+DF287)/2*DB287/(DG287*SQRT(3))</f>
        <v>0.21904141216832526</v>
      </c>
      <c r="DI287" s="19">
        <f>DG287*(1-DH287/100)</f>
        <v>227.28817109607206</v>
      </c>
      <c r="DJ287" t="s">
        <v>38</v>
      </c>
      <c r="DK287" s="14">
        <f>$C$90</f>
        <v>19.099999999999998</v>
      </c>
      <c r="DL287" s="14">
        <f>DK287*$L$45</f>
        <v>4.786911225151246</v>
      </c>
      <c r="DM287" s="14">
        <f>DK287/$L$43</f>
        <v>19.690721649484534</v>
      </c>
      <c r="DN287" s="14">
        <f t="shared" ref="DN287:DO290" si="488">DK287+DS288</f>
        <v>95.732518365117883</v>
      </c>
      <c r="DO287" s="14">
        <f t="shared" si="488"/>
        <v>24.071441937478866</v>
      </c>
      <c r="DP287" s="14">
        <f t="shared" ref="DP287:DP292" si="489">DN287/$L$43</f>
        <v>98.693317902183381</v>
      </c>
      <c r="DQ287" s="19">
        <f>1000*DP287/3/DW287</f>
        <v>144.55211932538785</v>
      </c>
      <c r="DR287" s="21">
        <f>$AA$17/1000</f>
        <v>2.5000000000000001E-2</v>
      </c>
      <c r="DS287" s="14">
        <f>(3*DR287*$K$71*DQ287^2)/1000+DN287</f>
        <v>95.926844796491466</v>
      </c>
      <c r="DT287" s="14">
        <f>(3*DR287*$L$71*DQ287^2)/1000+DO287</f>
        <v>24.185843788206867</v>
      </c>
      <c r="DU287" s="14">
        <f t="shared" ref="DU287:DU291" si="490">IF(DQ287&lt;0,-SQRT(DS287^2+DT287^2),SQRT(DS287^2+DT287^2))</f>
        <v>98.928836000216378</v>
      </c>
      <c r="DV287" s="19">
        <f>1000*DU287/3/DW287</f>
        <v>144.8970731777236</v>
      </c>
      <c r="DW287" s="40">
        <f>DP$277</f>
        <v>227.58415986975606</v>
      </c>
      <c r="DX287" s="14">
        <f>($K$71*$L$43+$L$71*$L$44)*100*SQRT(3)*(DQ287+DV287)/2*DR287/(DW287*SQRT(3))</f>
        <v>0.21943368646647113</v>
      </c>
      <c r="DY287" s="19">
        <f>DW287*(1-DX287/100)</f>
        <v>227.08476355794011</v>
      </c>
      <c r="DZ287" t="s">
        <v>38</v>
      </c>
      <c r="EA287" s="14">
        <f>$C$90</f>
        <v>19.099999999999998</v>
      </c>
      <c r="EB287" s="14">
        <f>EA287*$L$45</f>
        <v>4.786911225151246</v>
      </c>
      <c r="EC287" s="14">
        <f>EA287/$L$43</f>
        <v>19.690721649484534</v>
      </c>
      <c r="ED287" s="14">
        <f t="shared" ref="ED287:EE290" si="491">EA287+EI288</f>
        <v>95.732726394280888</v>
      </c>
      <c r="EE287" s="14">
        <f t="shared" si="491"/>
        <v>24.071564406260308</v>
      </c>
      <c r="EF287" s="14">
        <f t="shared" ref="EF287:EF292" si="492">ED287/$L$43</f>
        <v>98.693532365238028</v>
      </c>
      <c r="EG287" s="19">
        <f>1000*EF287/3/EM287</f>
        <v>144.61695558433331</v>
      </c>
      <c r="EH287" s="21">
        <f>$AA$17/1000</f>
        <v>2.5000000000000001E-2</v>
      </c>
      <c r="EI287" s="14">
        <f>(3*EH287*$K$71*EG287^2)/1000+ED287</f>
        <v>95.927227188015962</v>
      </c>
      <c r="EJ287" s="14">
        <f>(3*EH287*$L$71*EG287^2)/1000+EE287</f>
        <v>24.186068905797892</v>
      </c>
      <c r="EK287" s="14">
        <f t="shared" ref="EK287:EK291" si="493">IF(EG287&lt;0,-SQRT(EI287^2+EJ287^2),SQRT(EI287^2+EJ287^2))</f>
        <v>98.929261824281454</v>
      </c>
      <c r="EL287" s="19">
        <f>1000*EK287/3/EM287</f>
        <v>144.96237311972195</v>
      </c>
      <c r="EM287" s="40">
        <f>EF$277</f>
        <v>227.48262116859217</v>
      </c>
      <c r="EN287" s="14">
        <f>($K$71*$L$43+$L$71*$L$44)*100*SQRT(3)*(EG287+EL287)/2*EH287/(EM287*SQRT(3))</f>
        <v>0.21963033376439961</v>
      </c>
      <c r="EO287" s="19">
        <f>EM287*(1-EN287/100)</f>
        <v>226.98300032846359</v>
      </c>
    </row>
    <row r="288" spans="2:145" outlineLevel="1">
      <c r="B288" t="s">
        <v>39</v>
      </c>
      <c r="C288" s="14">
        <f>$C$90</f>
        <v>19.099999999999998</v>
      </c>
      <c r="D288" s="14">
        <f>C288*$L$45</f>
        <v>4.786911225151246</v>
      </c>
      <c r="E288" s="14">
        <f>C288/$L$43</f>
        <v>19.690721649484534</v>
      </c>
      <c r="F288" s="14">
        <f t="shared" si="467"/>
        <v>76.506112786716869</v>
      </c>
      <c r="G288" s="14">
        <f t="shared" si="467"/>
        <v>19.210114525043146</v>
      </c>
      <c r="H288" s="14">
        <f t="shared" si="468"/>
        <v>78.872281223419449</v>
      </c>
      <c r="I288" s="19">
        <f>1000*H288/3/O287</f>
        <v>114.29626667848069</v>
      </c>
      <c r="J288" s="21">
        <f t="shared" ref="J288:J291" si="494">$AA$17/1000</f>
        <v>2.5000000000000001E-2</v>
      </c>
      <c r="K288" s="14">
        <f>(3*J288*$K$71*I288^2)/1000+F288</f>
        <v>76.627604606879601</v>
      </c>
      <c r="L288" s="14">
        <f>(3*J288*$L$71*I288^2)/1000+G288</f>
        <v>19.281637935300243</v>
      </c>
      <c r="M288" s="14">
        <f t="shared" si="469"/>
        <v>79.016272686430142</v>
      </c>
      <c r="N288" s="19">
        <f>1000*M288/3/O287</f>
        <v>114.50492916928752</v>
      </c>
      <c r="O288" s="19">
        <f>Q287</f>
        <v>229.5288509752254</v>
      </c>
      <c r="P288" s="14">
        <f>($K$71*$L$43+$L$71*$L$44)*100*SQRT(3)*(I288+N288)/2*J288/(O288*SQRT(3))</f>
        <v>0.17198635633053805</v>
      </c>
      <c r="Q288" s="19">
        <f>O288*(1-P288/100)</f>
        <v>229.13409266770577</v>
      </c>
      <c r="R288" t="s">
        <v>39</v>
      </c>
      <c r="S288" s="14">
        <f>$C$90</f>
        <v>19.099999999999998</v>
      </c>
      <c r="T288" s="14">
        <f>S288*$L$45</f>
        <v>4.786911225151246</v>
      </c>
      <c r="U288" s="19">
        <f>S288/$L$43</f>
        <v>19.690721649484534</v>
      </c>
      <c r="V288" s="19">
        <f t="shared" si="470"/>
        <v>76.506868524006137</v>
      </c>
      <c r="W288" s="19">
        <f t="shared" si="470"/>
        <v>19.210559434898929</v>
      </c>
      <c r="X288" s="19">
        <f t="shared" si="471"/>
        <v>78.873060334026945</v>
      </c>
      <c r="Y288" s="19">
        <f>1000*X288/3/AE287</f>
        <v>114.70329473849671</v>
      </c>
      <c r="Z288" s="21">
        <f t="shared" ref="Z288:Z291" si="495">$AA$17/1000</f>
        <v>2.5000000000000001E-2</v>
      </c>
      <c r="AA288" s="14">
        <f>(3*Z288*$K$71*Y288^2)/1000+V288</f>
        <v>76.629227190168095</v>
      </c>
      <c r="AB288" s="14">
        <f>(3*Z288*$L$71*Y288^2)/1000+W288</f>
        <v>19.282593165784597</v>
      </c>
      <c r="AC288" s="14">
        <f t="shared" si="472"/>
        <v>79.018079317075021</v>
      </c>
      <c r="AD288" s="19">
        <f>1000*AC288/3/AE287</f>
        <v>114.91419254168572</v>
      </c>
      <c r="AE288" s="19">
        <f>AG287</f>
        <v>228.71310486366986</v>
      </c>
      <c r="AF288" s="14">
        <f>($K$71*$L$43+$L$71*$L$44)*100*SQRT(3)*(Y288+AD288)/2*Z288/(AE288*SQRT(3))</f>
        <v>0.17321555863359417</v>
      </c>
      <c r="AG288" s="19">
        <f>AE288*(1-AF288/100)</f>
        <v>228.31693818141201</v>
      </c>
      <c r="AH288" t="s">
        <v>39</v>
      </c>
      <c r="AI288" s="14">
        <f>$C$90</f>
        <v>19.099999999999998</v>
      </c>
      <c r="AJ288" s="14">
        <f>AI288*$L$45</f>
        <v>4.786911225151246</v>
      </c>
      <c r="AK288" s="14">
        <f>AI288/$L$43</f>
        <v>19.690721649484534</v>
      </c>
      <c r="AL288" s="14">
        <f t="shared" si="473"/>
        <v>76.507535446596648</v>
      </c>
      <c r="AM288" s="14">
        <f t="shared" si="473"/>
        <v>19.21095205868205</v>
      </c>
      <c r="AN288" s="14">
        <f t="shared" si="474"/>
        <v>78.873747883089337</v>
      </c>
      <c r="AO288" s="19">
        <f>1000*AN288/3/AU287</f>
        <v>115.06130131228232</v>
      </c>
      <c r="AP288" s="21">
        <f t="shared" ref="AP288:AP291" si="496">$AA$17/1000</f>
        <v>2.5000000000000001E-2</v>
      </c>
      <c r="AQ288" s="14">
        <f>(3*AP288*$K$71*AO288^2)/1000+AL288</f>
        <v>76.630659105051635</v>
      </c>
      <c r="AR288" s="14">
        <f>(3*AP288*$L$71*AO288^2)/1000+AM288</f>
        <v>19.283436147933774</v>
      </c>
      <c r="AS288" s="14">
        <f t="shared" si="475"/>
        <v>79.019673655021322</v>
      </c>
      <c r="AT288" s="19">
        <f>1000*AS288/3/AU287</f>
        <v>115.27417834252542</v>
      </c>
      <c r="AU288" s="19">
        <f>AW287</f>
        <v>228.00037205087835</v>
      </c>
      <c r="AV288" s="14">
        <f>($K$71*$L$43+$L$71*$L$44)*100*SQRT(3)*(AO288+AT288)/2*AP288/(AU288*SQRT(3))</f>
        <v>0.17430035520992193</v>
      </c>
      <c r="AW288" s="19">
        <f>AU288*(1-AV288/100)</f>
        <v>227.60296659251372</v>
      </c>
      <c r="AX288" t="s">
        <v>39</v>
      </c>
      <c r="AY288" s="14">
        <f>$C$90</f>
        <v>19.099999999999998</v>
      </c>
      <c r="AZ288" s="14">
        <f>AY288*$L$45</f>
        <v>4.786911225151246</v>
      </c>
      <c r="BA288" s="14">
        <f>AY288/$L$43</f>
        <v>19.690721649484534</v>
      </c>
      <c r="BB288" s="14">
        <f t="shared" si="476"/>
        <v>76.507726916482937</v>
      </c>
      <c r="BC288" s="14">
        <f t="shared" si="476"/>
        <v>19.21106477885705</v>
      </c>
      <c r="BD288" s="14">
        <f t="shared" si="477"/>
        <v>78.873945274724676</v>
      </c>
      <c r="BE288" s="19">
        <f>1000*BD288/3/BK287</f>
        <v>115.16387895069018</v>
      </c>
      <c r="BF288" s="21">
        <f t="shared" ref="BF288:BF291" si="497">$AA$17/1000</f>
        <v>2.5000000000000001E-2</v>
      </c>
      <c r="BG288" s="14">
        <f>(3*BF288*$K$71*BE288^2)/1000+BB288</f>
        <v>76.631070203322153</v>
      </c>
      <c r="BH288" s="14">
        <f>(3*BF288*$L$71*BE288^2)/1000+BC288</f>
        <v>19.283678165464007</v>
      </c>
      <c r="BI288" s="14">
        <f t="shared" si="478"/>
        <v>79.020131384955832</v>
      </c>
      <c r="BJ288" s="19">
        <f>1000*BI288/3/BK287</f>
        <v>115.37732534853798</v>
      </c>
      <c r="BK288" s="19">
        <f>BM287</f>
        <v>227.79697274717648</v>
      </c>
      <c r="BL288" s="14">
        <f>($K$71*$L$43+$L$71*$L$44)*100*SQRT(3)*(BE288+BJ288)/2*BF288/(BK288*SQRT(3))</f>
        <v>0.17461180327996081</v>
      </c>
      <c r="BM288" s="19">
        <f>BK288*(1-BL288/100)</f>
        <v>227.3992123452455</v>
      </c>
      <c r="BN288" t="s">
        <v>39</v>
      </c>
      <c r="BO288" s="14">
        <f>$C$90</f>
        <v>19.099999999999998</v>
      </c>
      <c r="BP288" s="14">
        <f>BO288*$L$45</f>
        <v>4.786911225151246</v>
      </c>
      <c r="BQ288" s="14">
        <f>BO288/$L$43</f>
        <v>19.690721649484534</v>
      </c>
      <c r="BR288" s="14">
        <f t="shared" si="479"/>
        <v>76.507822899146689</v>
      </c>
      <c r="BS288" s="14">
        <f t="shared" si="479"/>
        <v>19.211121284780049</v>
      </c>
      <c r="BT288" s="14">
        <f t="shared" si="480"/>
        <v>78.874044225924422</v>
      </c>
      <c r="BU288" s="19">
        <f>1000*BT288/3/CA287</f>
        <v>115.2152663693749</v>
      </c>
      <c r="BV288" s="21">
        <f t="shared" ref="BV288:BV291" si="498">$AA$17/1000</f>
        <v>2.5000000000000001E-2</v>
      </c>
      <c r="BW288" s="14">
        <f>(3*BV288*$K$71*BU288^2)/1000+BR288</f>
        <v>76.631276284869159</v>
      </c>
      <c r="BX288" s="14">
        <f>(3*BV288*$L$71*BU288^2)/1000+BS288</f>
        <v>19.283799487665046</v>
      </c>
      <c r="BY288" s="14">
        <f t="shared" si="481"/>
        <v>79.020360842813304</v>
      </c>
      <c r="BZ288" s="19">
        <f>1000*BY288/3/CA287</f>
        <v>115.42899837911986</v>
      </c>
      <c r="CA288" s="19">
        <f>CC287</f>
        <v>227.69521363912898</v>
      </c>
      <c r="CB288" s="14">
        <f>($K$71*$L$43+$L$71*$L$44)*100*SQRT(3)*(BU288+BZ288)/2*BV288/(CA288*SQRT(3))</f>
        <v>0.17476793174057598</v>
      </c>
      <c r="CC288" s="19">
        <f>CA288*(1-CB288/100)</f>
        <v>227.29727542357961</v>
      </c>
      <c r="CD288" t="s">
        <v>39</v>
      </c>
      <c r="CE288" s="14">
        <f>$C$90</f>
        <v>19.099999999999998</v>
      </c>
      <c r="CF288" s="14">
        <f>CE288*$L$45</f>
        <v>4.786911225151246</v>
      </c>
      <c r="CG288" s="14">
        <f>CE288/$L$43</f>
        <v>19.690721649484534</v>
      </c>
      <c r="CH288" s="14">
        <f t="shared" si="482"/>
        <v>76.507919133776809</v>
      </c>
      <c r="CI288" s="14">
        <f t="shared" si="482"/>
        <v>19.211177939038112</v>
      </c>
      <c r="CJ288" s="14">
        <f t="shared" si="483"/>
        <v>78.874143436883315</v>
      </c>
      <c r="CK288" s="19">
        <f>1000*CJ288/3/CQ287</f>
        <v>115.26676585567638</v>
      </c>
      <c r="CL288" s="21">
        <f t="shared" ref="CL288:CL291" si="499">$AA$17/1000</f>
        <v>2.5000000000000001E-2</v>
      </c>
      <c r="CM288" s="14">
        <f>(3*CL288*$K$71*CK288^2)/1000+CH288</f>
        <v>76.631482907767506</v>
      </c>
      <c r="CN288" s="14">
        <f>(3*CL288*$L$71*CK288^2)/1000+CI288</f>
        <v>19.283921128564891</v>
      </c>
      <c r="CO288" s="14">
        <f t="shared" si="484"/>
        <v>79.020590903486507</v>
      </c>
      <c r="CP288" s="19">
        <f>1000*CO288/3/CQ287</f>
        <v>115.48078435537158</v>
      </c>
      <c r="CQ288" s="19">
        <f>CS287</f>
        <v>227.59332356531093</v>
      </c>
      <c r="CR288" s="14">
        <f>($K$71*$L$43+$L$71*$L$44)*100*SQRT(3)*(CK288+CP288)/2*CL288/(CQ288*SQRT(3))</f>
        <v>0.17492447104953604</v>
      </c>
      <c r="CS288" s="19">
        <f>CQ288*(1-CR288/100)</f>
        <v>227.19520714792026</v>
      </c>
      <c r="CT288" t="s">
        <v>39</v>
      </c>
      <c r="CU288" s="14">
        <f>$C$90</f>
        <v>19.099999999999998</v>
      </c>
      <c r="CV288" s="14">
        <f>CU288*$L$45</f>
        <v>4.786911225151246</v>
      </c>
      <c r="CW288" s="14">
        <f>CU288/$L$43</f>
        <v>19.690721649484534</v>
      </c>
      <c r="CX288" s="14">
        <f t="shared" si="485"/>
        <v>76.508208119757313</v>
      </c>
      <c r="CY288" s="14">
        <f t="shared" si="485"/>
        <v>19.211348067881467</v>
      </c>
      <c r="CZ288" s="14">
        <f t="shared" si="486"/>
        <v>78.874441360574551</v>
      </c>
      <c r="DA288" s="19">
        <f>1000*CZ288/3/DG287</f>
        <v>115.4212781815677</v>
      </c>
      <c r="DB288" s="21">
        <f t="shared" ref="DB288:DB291" si="500">$AA$17/1000</f>
        <v>2.5000000000000001E-2</v>
      </c>
      <c r="DC288" s="14">
        <f>(3*DB288*$K$71*DA288^2)/1000+CX288</f>
        <v>76.632103384308039</v>
      </c>
      <c r="DD288" s="14">
        <f>(3*DB288*$L$71*DA288^2)/1000+CY288</f>
        <v>19.284286409108908</v>
      </c>
      <c r="DE288" s="14">
        <f t="shared" si="487"/>
        <v>79.021281762648073</v>
      </c>
      <c r="DF288" s="19">
        <f>1000*DE288/3/DG287</f>
        <v>115.63615776237563</v>
      </c>
      <c r="DG288" s="19">
        <f>DI287</f>
        <v>227.28817109607206</v>
      </c>
      <c r="DH288" s="14">
        <f>($K$71*$L$43+$L$71*$L$44)*100*SQRT(3)*(DA288+DF288)/2*DB288/(DG288*SQRT(3))</f>
        <v>0.17539455380471497</v>
      </c>
      <c r="DI288" s="19">
        <f>DG288*(1-DH288/100)</f>
        <v>226.88952002252719</v>
      </c>
      <c r="DJ288" t="s">
        <v>39</v>
      </c>
      <c r="DK288" s="14">
        <f>$C$90</f>
        <v>19.099999999999998</v>
      </c>
      <c r="DL288" s="14">
        <f>DK288*$L$45</f>
        <v>4.786911225151246</v>
      </c>
      <c r="DM288" s="14">
        <f>DK288/$L$43</f>
        <v>19.690721649484534</v>
      </c>
      <c r="DN288" s="14">
        <f t="shared" si="488"/>
        <v>76.508401395572946</v>
      </c>
      <c r="DO288" s="14">
        <f t="shared" si="488"/>
        <v>19.211461851224545</v>
      </c>
      <c r="DP288" s="14">
        <f t="shared" si="489"/>
        <v>78.874640613992725</v>
      </c>
      <c r="DQ288" s="19">
        <f>1000*DP288/3/DW287</f>
        <v>115.52450261203273</v>
      </c>
      <c r="DR288" s="21">
        <f t="shared" ref="DR288:DR291" si="501">$AA$17/1000</f>
        <v>2.5000000000000001E-2</v>
      </c>
      <c r="DS288" s="14">
        <f>(3*DR288*$K$71*DQ288^2)/1000+DN288</f>
        <v>76.632518365117889</v>
      </c>
      <c r="DT288" s="14">
        <f>(3*DR288*$L$71*DQ288^2)/1000+DO288</f>
        <v>19.284530712327619</v>
      </c>
      <c r="DU288" s="14">
        <f t="shared" si="490"/>
        <v>79.021743816337278</v>
      </c>
      <c r="DV288" s="19">
        <f>1000*DU288/3/DW287</f>
        <v>115.73995873520745</v>
      </c>
      <c r="DW288" s="19">
        <f>DY287</f>
        <v>227.08476355794011</v>
      </c>
      <c r="DX288" s="14">
        <f>($K$71*$L$43+$L$71*$L$44)*100*SQRT(3)*(DQ288+DV288)/2*DR288/(DW288*SQRT(3))</f>
        <v>0.17570895338909373</v>
      </c>
      <c r="DY288" s="19">
        <f>DW288*(1-DX288/100)</f>
        <v>226.68575529658634</v>
      </c>
      <c r="DZ288" t="s">
        <v>39</v>
      </c>
      <c r="EA288" s="14">
        <f>$C$90</f>
        <v>19.099999999999998</v>
      </c>
      <c r="EB288" s="14">
        <f>EA288*$L$45</f>
        <v>4.786911225151246</v>
      </c>
      <c r="EC288" s="14">
        <f>EA288/$L$43</f>
        <v>19.690721649484534</v>
      </c>
      <c r="ED288" s="14">
        <f t="shared" si="491"/>
        <v>76.50849828414934</v>
      </c>
      <c r="EE288" s="14">
        <f t="shared" si="491"/>
        <v>19.211518890467094</v>
      </c>
      <c r="EF288" s="14">
        <f t="shared" si="492"/>
        <v>78.874740499123035</v>
      </c>
      <c r="EG288" s="19">
        <f>1000*EF288/3/EM287</f>
        <v>115.5762142677664</v>
      </c>
      <c r="EH288" s="21">
        <f t="shared" ref="EH288:EH291" si="502">$AA$17/1000</f>
        <v>2.5000000000000001E-2</v>
      </c>
      <c r="EI288" s="14">
        <f>(3*EH288*$K$71*EG288^2)/1000+ED288</f>
        <v>76.632726394280894</v>
      </c>
      <c r="EJ288" s="14">
        <f>(3*EH288*$L$71*EG288^2)/1000+EE288</f>
        <v>19.284653181109061</v>
      </c>
      <c r="EK288" s="14">
        <f t="shared" si="493"/>
        <v>79.021975443140974</v>
      </c>
      <c r="EL288" s="19">
        <f>1000*EK288/3/EM287</f>
        <v>115.79195960435752</v>
      </c>
      <c r="EM288" s="19">
        <f>EO287</f>
        <v>226.98300032846359</v>
      </c>
      <c r="EN288" s="14">
        <f>($K$71*$L$43+$L$71*$L$44)*100*SQRT(3)*(EG288+EL288)/2*EH288/(EM288*SQRT(3))</f>
        <v>0.17586656244838478</v>
      </c>
      <c r="EO288" s="19">
        <f>EM288*(1-EN288/100)</f>
        <v>226.58381312844369</v>
      </c>
    </row>
    <row r="289" spans="2:145" outlineLevel="1">
      <c r="B289" t="s">
        <v>40</v>
      </c>
      <c r="C289" s="14">
        <f>$C$90</f>
        <v>19.099999999999998</v>
      </c>
      <c r="D289" s="14">
        <f>C289*$L$45</f>
        <v>4.786911225151246</v>
      </c>
      <c r="E289" s="14">
        <f>C289/$L$43</f>
        <v>19.690721649484534</v>
      </c>
      <c r="F289" s="14">
        <f t="shared" si="467"/>
        <v>57.337872958959565</v>
      </c>
      <c r="G289" s="14">
        <f t="shared" si="467"/>
        <v>14.383029852905739</v>
      </c>
      <c r="H289" s="14">
        <f t="shared" si="468"/>
        <v>59.111209236040793</v>
      </c>
      <c r="I289" s="19">
        <f>1000*H289/3/O287</f>
        <v>85.659884939702778</v>
      </c>
      <c r="J289" s="21">
        <f t="shared" si="494"/>
        <v>2.5000000000000001E-2</v>
      </c>
      <c r="K289" s="14">
        <f>(3*J289*$K$71*I289^2)/1000+F289</f>
        <v>57.406112786716875</v>
      </c>
      <c r="L289" s="14">
        <f>(3*J289*$L$71*I289^2)/1000+G289</f>
        <v>14.423203299891899</v>
      </c>
      <c r="M289" s="14">
        <f t="shared" si="469"/>
        <v>59.190291253813506</v>
      </c>
      <c r="N289" s="19">
        <f>1000*M289/3/O287</f>
        <v>85.774485142113804</v>
      </c>
      <c r="O289" s="19">
        <f t="shared" ref="O289:O291" si="503">Q288</f>
        <v>229.13409266770577</v>
      </c>
      <c r="P289" s="14">
        <f>($K$71*$L$43+$L$71*$L$44)*100*SQRT(3)*(I289+N289)/2*J289/(O289*SQRT(3))</f>
        <v>0.12908660294350768</v>
      </c>
      <c r="Q289" s="19">
        <f>O289*(1-P289/100)</f>
        <v>228.83831125129561</v>
      </c>
      <c r="R289" t="s">
        <v>40</v>
      </c>
      <c r="S289" s="14">
        <f>$C$90</f>
        <v>19.099999999999998</v>
      </c>
      <c r="T289" s="14">
        <f>S289*$L$45</f>
        <v>4.786911225151246</v>
      </c>
      <c r="U289" s="19">
        <f>S289/$L$43</f>
        <v>19.690721649484534</v>
      </c>
      <c r="V289" s="19">
        <f t="shared" si="470"/>
        <v>57.338142515610002</v>
      </c>
      <c r="W289" s="19">
        <f t="shared" si="470"/>
        <v>14.383188543514471</v>
      </c>
      <c r="X289" s="19">
        <f t="shared" si="471"/>
        <v>59.111487129494847</v>
      </c>
      <c r="Y289" s="19">
        <f>1000*X289/3/AE287</f>
        <v>85.964489040121506</v>
      </c>
      <c r="Z289" s="21">
        <f t="shared" si="495"/>
        <v>2.5000000000000001E-2</v>
      </c>
      <c r="AA289" s="14">
        <f>(3*Z289*$K$71*Y289^2)/1000+V289</f>
        <v>57.406868524006143</v>
      </c>
      <c r="AB289" s="14">
        <f>(3*Z289*$L$71*Y289^2)/1000+W289</f>
        <v>14.423648209747684</v>
      </c>
      <c r="AC289" s="14">
        <f t="shared" si="472"/>
        <v>59.191132624837351</v>
      </c>
      <c r="AD289" s="19">
        <f>1000*AC289/3/AE287</f>
        <v>86.08031566949505</v>
      </c>
      <c r="AE289" s="19">
        <f t="shared" ref="AE289:AE291" si="504">AG288</f>
        <v>228.31693818141201</v>
      </c>
      <c r="AF289" s="14">
        <f>($K$71*$L$43+$L$71*$L$44)*100*SQRT(3)*(Y289+AD289)/2*Z289/(AE289*SQRT(3))</f>
        <v>0.13000989848846156</v>
      </c>
      <c r="AG289" s="19">
        <f>AE289*(1-AF289/100)</f>
        <v>228.02010356185039</v>
      </c>
      <c r="AH289" t="s">
        <v>40</v>
      </c>
      <c r="AI289" s="14">
        <f>$C$90</f>
        <v>19.099999999999998</v>
      </c>
      <c r="AJ289" s="14">
        <f>AI289*$L$45</f>
        <v>4.786911225151246</v>
      </c>
      <c r="AK289" s="14">
        <f>AI289/$L$43</f>
        <v>19.690721649484534</v>
      </c>
      <c r="AL289" s="14">
        <f t="shared" si="473"/>
        <v>57.338380391744579</v>
      </c>
      <c r="AM289" s="14">
        <f t="shared" si="473"/>
        <v>14.383328583496922</v>
      </c>
      <c r="AN289" s="14">
        <f t="shared" si="474"/>
        <v>59.111732362623279</v>
      </c>
      <c r="AO289" s="19">
        <f>1000*AN289/3/AU287</f>
        <v>86.232403442375713</v>
      </c>
      <c r="AP289" s="21">
        <f t="shared" si="496"/>
        <v>2.5000000000000001E-2</v>
      </c>
      <c r="AQ289" s="14">
        <f>(3*AP289*$K$71*AO289^2)/1000+AL289</f>
        <v>57.407535446596654</v>
      </c>
      <c r="AR289" s="14">
        <f>(3*AP289*$L$71*AO289^2)/1000+AM289</f>
        <v>14.424040833530803</v>
      </c>
      <c r="AS289" s="14">
        <f t="shared" si="475"/>
        <v>59.191875118293183</v>
      </c>
      <c r="AT289" s="19">
        <f>1000*AS289/3/AU287</f>
        <v>86.349315976718572</v>
      </c>
      <c r="AU289" s="19">
        <f t="shared" ref="AU289:AU291" si="505">AW288</f>
        <v>227.60296659251372</v>
      </c>
      <c r="AV289" s="14">
        <f>($K$71*$L$43+$L$71*$L$44)*100*SQRT(3)*(AO289+AT289)/2*AP289/(AU289*SQRT(3))</f>
        <v>0.1308247343223799</v>
      </c>
      <c r="AW289" s="19">
        <f>AU289*(1-AV289/100)</f>
        <v>227.30520561615921</v>
      </c>
      <c r="AX289" t="s">
        <v>40</v>
      </c>
      <c r="AY289" s="14">
        <f>$C$90</f>
        <v>19.099999999999998</v>
      </c>
      <c r="AZ289" s="14">
        <f>AY289*$L$45</f>
        <v>4.786911225151246</v>
      </c>
      <c r="BA289" s="14">
        <f>AY289/$L$43</f>
        <v>19.690721649484534</v>
      </c>
      <c r="BB289" s="14">
        <f t="shared" si="476"/>
        <v>57.338448684346233</v>
      </c>
      <c r="BC289" s="14">
        <f t="shared" si="476"/>
        <v>14.383368788012419</v>
      </c>
      <c r="BD289" s="14">
        <f t="shared" si="477"/>
        <v>59.111802767367251</v>
      </c>
      <c r="BE289" s="19">
        <f>1000*BD289/3/BK287</f>
        <v>86.309166794521275</v>
      </c>
      <c r="BF289" s="21">
        <f t="shared" si="497"/>
        <v>2.5000000000000001E-2</v>
      </c>
      <c r="BG289" s="14">
        <f>(3*BF289*$K$71*BE289^2)/1000+BB289</f>
        <v>57.407726916482943</v>
      </c>
      <c r="BH289" s="14">
        <f>(3*BF289*$L$71*BE289^2)/1000+BC289</f>
        <v>14.424153553705805</v>
      </c>
      <c r="BI289" s="14">
        <f t="shared" si="478"/>
        <v>59.192088284316881</v>
      </c>
      <c r="BJ289" s="19">
        <f>1000*BI289/3/BK287</f>
        <v>86.426391709837432</v>
      </c>
      <c r="BK289" s="19">
        <f t="shared" ref="BK289:BK291" si="506">BM288</f>
        <v>227.3992123452455</v>
      </c>
      <c r="BL289" s="14">
        <f>($K$71*$L$43+$L$71*$L$44)*100*SQRT(3)*(BE289+BJ289)/2*BF289/(BK289*SQRT(3))</f>
        <v>0.13105867736637697</v>
      </c>
      <c r="BM289" s="19">
        <f>BK289*(1-BL289/100)</f>
        <v>227.10118594520426</v>
      </c>
      <c r="BN289" t="s">
        <v>40</v>
      </c>
      <c r="BO289" s="14">
        <f>$C$90</f>
        <v>19.099999999999998</v>
      </c>
      <c r="BP289" s="14">
        <f>BO289*$L$45</f>
        <v>4.786911225151246</v>
      </c>
      <c r="BQ289" s="14">
        <f>BO289/$L$43</f>
        <v>19.690721649484534</v>
      </c>
      <c r="BR289" s="14">
        <f t="shared" si="479"/>
        <v>57.338482918943114</v>
      </c>
      <c r="BS289" s="14">
        <f t="shared" si="479"/>
        <v>14.383388942250892</v>
      </c>
      <c r="BT289" s="14">
        <f t="shared" si="480"/>
        <v>59.111838060766097</v>
      </c>
      <c r="BU289" s="19">
        <f>1000*BT289/3/CA287</f>
        <v>86.347622143559462</v>
      </c>
      <c r="BV289" s="21">
        <f t="shared" si="498"/>
        <v>2.5000000000000001E-2</v>
      </c>
      <c r="BW289" s="14">
        <f>(3*BV289*$K$71*BU289^2)/1000+BR289</f>
        <v>57.407822899146694</v>
      </c>
      <c r="BX289" s="14">
        <f>(3*BV289*$L$71*BU289^2)/1000+BS289</f>
        <v>14.424210059628804</v>
      </c>
      <c r="BY289" s="14">
        <f t="shared" si="481"/>
        <v>59.19219514314441</v>
      </c>
      <c r="BZ289" s="19">
        <f>1000*BY289/3/CA287</f>
        <v>86.465003758027763</v>
      </c>
      <c r="CA289" s="19">
        <f t="shared" ref="CA289:CA291" si="507">CC288</f>
        <v>227.29727542357961</v>
      </c>
      <c r="CB289" s="14">
        <f>($K$71*$L$43+$L$71*$L$44)*100*SQRT(3)*(BU289+BZ289)/2*BV289/(CA289*SQRT(3))</f>
        <v>0.1311759529133886</v>
      </c>
      <c r="CC289" s="19">
        <f>CA289*(1-CB289/100)</f>
        <v>226.99911605659656</v>
      </c>
      <c r="CD289" t="s">
        <v>40</v>
      </c>
      <c r="CE289" s="14">
        <f>$C$90</f>
        <v>19.099999999999998</v>
      </c>
      <c r="CF289" s="14">
        <f>CE289*$L$45</f>
        <v>4.786911225151246</v>
      </c>
      <c r="CG289" s="14">
        <f>CE289/$L$43</f>
        <v>19.690721649484534</v>
      </c>
      <c r="CH289" s="14">
        <f t="shared" si="482"/>
        <v>57.338517243369935</v>
      </c>
      <c r="CI289" s="14">
        <f t="shared" si="482"/>
        <v>14.383409149373136</v>
      </c>
      <c r="CJ289" s="14">
        <f t="shared" si="483"/>
        <v>59.111873446773131</v>
      </c>
      <c r="CK289" s="19">
        <f>1000*CJ289/3/CQ287</f>
        <v>86.386161281510226</v>
      </c>
      <c r="CL289" s="21">
        <f t="shared" si="499"/>
        <v>2.5000000000000001E-2</v>
      </c>
      <c r="CM289" s="14">
        <f>(3*CL289*$K$71*CK289^2)/1000+CH289</f>
        <v>57.407919133776815</v>
      </c>
      <c r="CN289" s="14">
        <f>(3*CL289*$L$71*CK289^2)/1000+CI289</f>
        <v>14.424266713886865</v>
      </c>
      <c r="CO289" s="14">
        <f t="shared" si="484"/>
        <v>59.192302282506319</v>
      </c>
      <c r="CP289" s="19">
        <f>1000*CO289/3/CQ287</f>
        <v>86.503700076513681</v>
      </c>
      <c r="CQ289" s="19">
        <f t="shared" ref="CQ289:CQ291" si="508">CS288</f>
        <v>227.19520714792026</v>
      </c>
      <c r="CR289" s="14">
        <f>($K$71*$L$43+$L$71*$L$44)*100*SQRT(3)*(CK289+CP289)/2*CL289/(CQ289*SQRT(3))</f>
        <v>0.13129353723064674</v>
      </c>
      <c r="CS289" s="19">
        <f>CQ289*(1-CR289/100)</f>
        <v>226.89691452403724</v>
      </c>
      <c r="CT289" t="s">
        <v>40</v>
      </c>
      <c r="CU289" s="14">
        <f>$C$90</f>
        <v>19.099999999999998</v>
      </c>
      <c r="CV289" s="14">
        <f>CU289*$L$45</f>
        <v>4.786911225151246</v>
      </c>
      <c r="CW289" s="14">
        <f>CU289/$L$43</f>
        <v>19.690721649484534</v>
      </c>
      <c r="CX289" s="14">
        <f t="shared" si="485"/>
        <v>57.338620317023398</v>
      </c>
      <c r="CY289" s="14">
        <f t="shared" si="485"/>
        <v>14.383469829830418</v>
      </c>
      <c r="CZ289" s="14">
        <f t="shared" si="486"/>
        <v>59.111979708271548</v>
      </c>
      <c r="DA289" s="19">
        <f>1000*CZ289/3/DG287</f>
        <v>86.501788615925037</v>
      </c>
      <c r="DB289" s="21">
        <f t="shared" si="500"/>
        <v>2.5000000000000001E-2</v>
      </c>
      <c r="DC289" s="14">
        <f>(3*DB289*$K$71*DA289^2)/1000+CX289</f>
        <v>57.408208119757312</v>
      </c>
      <c r="DD289" s="14">
        <f>(3*DB289*$L$71*DA289^2)/1000+CY289</f>
        <v>14.424436842730222</v>
      </c>
      <c r="DE289" s="14">
        <f t="shared" si="487"/>
        <v>59.192624014747672</v>
      </c>
      <c r="DF289" s="19">
        <f>1000*DE289/3/DG287</f>
        <v>86.619799834400609</v>
      </c>
      <c r="DG289" s="19">
        <f t="shared" ref="DG289:DG291" si="509">DI288</f>
        <v>226.88952002252719</v>
      </c>
      <c r="DH289" s="14">
        <f>($K$71*$L$43+$L$71*$L$44)*100*SQRT(3)*(DA289+DF289)/2*DB289/(DG289*SQRT(3))</f>
        <v>0.13164664031518894</v>
      </c>
      <c r="DI289" s="19">
        <f>DG289*(1-DH289/100)</f>
        <v>226.59082759219029</v>
      </c>
      <c r="DJ289" t="s">
        <v>40</v>
      </c>
      <c r="DK289" s="14">
        <f>$C$90</f>
        <v>19.099999999999998</v>
      </c>
      <c r="DL289" s="14">
        <f>DK289*$L$45</f>
        <v>4.786911225151246</v>
      </c>
      <c r="DM289" s="14">
        <f>DK289/$L$43</f>
        <v>19.690721649484534</v>
      </c>
      <c r="DN289" s="14">
        <f t="shared" si="488"/>
        <v>57.33868925319122</v>
      </c>
      <c r="DO289" s="14">
        <f t="shared" si="488"/>
        <v>14.38351041321954</v>
      </c>
      <c r="DP289" s="14">
        <f t="shared" si="489"/>
        <v>59.112050776485795</v>
      </c>
      <c r="DQ289" s="19">
        <f>1000*DP289/3/DW287</f>
        <v>86.579034923922919</v>
      </c>
      <c r="DR289" s="21">
        <f t="shared" si="501"/>
        <v>2.5000000000000001E-2</v>
      </c>
      <c r="DS289" s="14">
        <f>(3*DR289*$K$71*DQ289^2)/1000+DN289</f>
        <v>57.408401395572945</v>
      </c>
      <c r="DT289" s="14">
        <f>(3*DR289*$L$71*DQ289^2)/1000+DO289</f>
        <v>14.4245506260733</v>
      </c>
      <c r="DU289" s="14">
        <f t="shared" si="490"/>
        <v>59.192839191572602</v>
      </c>
      <c r="DV289" s="19">
        <f>1000*DU289/3/DW287</f>
        <v>86.697362454762541</v>
      </c>
      <c r="DW289" s="19">
        <f t="shared" ref="DW289:DW291" si="510">DY288</f>
        <v>226.68575529658634</v>
      </c>
      <c r="DX289" s="14">
        <f>($K$71*$L$43+$L$71*$L$44)*100*SQRT(3)*(DQ289+DV289)/2*DR289/(DW289*SQRT(3))</f>
        <v>0.13188280266442895</v>
      </c>
      <c r="DY289" s="19">
        <f>DW289*(1-DX289/100)</f>
        <v>226.38679576926017</v>
      </c>
      <c r="DZ289" t="s">
        <v>40</v>
      </c>
      <c r="EA289" s="14">
        <f>$C$90</f>
        <v>19.099999999999998</v>
      </c>
      <c r="EB289" s="14">
        <f>EA289*$L$45</f>
        <v>4.786911225151246</v>
      </c>
      <c r="EC289" s="14">
        <f>EA289/$L$43</f>
        <v>19.690721649484534</v>
      </c>
      <c r="ED289" s="14">
        <f t="shared" si="491"/>
        <v>57.338723810620777</v>
      </c>
      <c r="EE289" s="14">
        <f t="shared" si="491"/>
        <v>14.383530757512744</v>
      </c>
      <c r="EF289" s="14">
        <f t="shared" si="492"/>
        <v>59.112086402701834</v>
      </c>
      <c r="EG289" s="19">
        <f>1000*EF289/3/EM287</f>
        <v>86.617732377444071</v>
      </c>
      <c r="EH289" s="21">
        <f t="shared" si="502"/>
        <v>2.5000000000000001E-2</v>
      </c>
      <c r="EI289" s="14">
        <f>(3*EH289*$K$71*EG289^2)/1000+ED289</f>
        <v>57.408498284149339</v>
      </c>
      <c r="EJ289" s="14">
        <f>(3*EH289*$L$71*EG289^2)/1000+EE289</f>
        <v>14.424607665315847</v>
      </c>
      <c r="EK289" s="14">
        <f t="shared" si="493"/>
        <v>59.192947059083536</v>
      </c>
      <c r="EL289" s="19">
        <f>1000*EK289/3/EM287</f>
        <v>86.736218580868197</v>
      </c>
      <c r="EM289" s="19">
        <f t="shared" ref="EM289:EM291" si="511">EO288</f>
        <v>226.58381312844369</v>
      </c>
      <c r="EN289" s="14">
        <f>($K$71*$L$43+$L$71*$L$44)*100*SQRT(3)*(EG289+EL289)/2*EH289/(EM289*SQRT(3))</f>
        <v>0.13200119150836367</v>
      </c>
      <c r="EO289" s="19">
        <f>EM289*(1-EN289/100)</f>
        <v>226.28471979534905</v>
      </c>
    </row>
    <row r="290" spans="2:145" outlineLevel="1">
      <c r="B290" t="s">
        <v>41</v>
      </c>
      <c r="C290" s="14">
        <f>$C$90</f>
        <v>19.099999999999998</v>
      </c>
      <c r="D290" s="14">
        <f>C290*$L$45</f>
        <v>4.786911225151246</v>
      </c>
      <c r="E290" s="14">
        <f>C290/$L$43</f>
        <v>19.690721649484534</v>
      </c>
      <c r="F290" s="14">
        <f t="shared" si="467"/>
        <v>38.207572189959713</v>
      </c>
      <c r="G290" s="14">
        <f t="shared" si="467"/>
        <v>9.5782802718110354</v>
      </c>
      <c r="H290" s="14">
        <f t="shared" si="468"/>
        <v>39.389249680370838</v>
      </c>
      <c r="I290" s="19">
        <f>1000*H290/3/O287</f>
        <v>57.080182237662221</v>
      </c>
      <c r="J290" s="21">
        <f t="shared" si="494"/>
        <v>2.5000000000000001E-2</v>
      </c>
      <c r="K290" s="14">
        <f>(3*J290*$K$71*I290^2)/1000+F290</f>
        <v>38.237872958959564</v>
      </c>
      <c r="L290" s="14">
        <f>(3*J290*$L$71*I290^2)/1000+G290</f>
        <v>9.5961186277544943</v>
      </c>
      <c r="M290" s="14">
        <f t="shared" si="469"/>
        <v>39.423602335954385</v>
      </c>
      <c r="N290" s="19">
        <f>1000*M290/3/O287</f>
        <v>57.129963735328914</v>
      </c>
      <c r="O290" s="19">
        <f t="shared" si="503"/>
        <v>228.83831125129561</v>
      </c>
      <c r="P290" s="14">
        <f>($K$71*$L$43+$L$71*$L$44)*100*SQRT(3)*(I290+N290)/2*J290/(O290*SQRT(3))</f>
        <v>8.6109078327706021E-2</v>
      </c>
      <c r="Q290" s="19">
        <f>O290*(1-P290/100)</f>
        <v>228.64126069061643</v>
      </c>
      <c r="R290" t="s">
        <v>41</v>
      </c>
      <c r="S290" s="14">
        <f>$C$90</f>
        <v>19.099999999999998</v>
      </c>
      <c r="T290" s="14">
        <f>S290*$L$45</f>
        <v>4.786911225151246</v>
      </c>
      <c r="U290" s="19">
        <f>S290/$L$43</f>
        <v>19.690721649484534</v>
      </c>
      <c r="V290" s="19">
        <f t="shared" si="470"/>
        <v>38.207626066987849</v>
      </c>
      <c r="W290" s="19">
        <f t="shared" si="470"/>
        <v>9.5783119897388893</v>
      </c>
      <c r="X290" s="19">
        <f t="shared" si="471"/>
        <v>39.389305223698813</v>
      </c>
      <c r="Y290" s="19">
        <f>1000*X290/3/AE287</f>
        <v>57.282969210076011</v>
      </c>
      <c r="Z290" s="21">
        <f t="shared" si="495"/>
        <v>2.5000000000000001E-2</v>
      </c>
      <c r="AA290" s="14">
        <f>(3*Z290*$K$71*Y290^2)/1000+V290</f>
        <v>38.238142515610008</v>
      </c>
      <c r="AB290" s="14">
        <f>(3*Z290*$L$71*Y290^2)/1000+W290</f>
        <v>9.5962773183632244</v>
      </c>
      <c r="AC290" s="14">
        <f t="shared" si="472"/>
        <v>39.423902412306091</v>
      </c>
      <c r="AD290" s="19">
        <f>1000*AC290/3/AE287</f>
        <v>57.333283113265992</v>
      </c>
      <c r="AE290" s="19">
        <f t="shared" si="504"/>
        <v>228.02010356185039</v>
      </c>
      <c r="AF290" s="14">
        <f>($K$71*$L$43+$L$71*$L$44)*100*SQRT(3)*(Y290+AD290)/2*Z290/(AE290*SQRT(3))</f>
        <v>8.672534849934764E-2</v>
      </c>
      <c r="AG290" s="19">
        <f>AE290*(1-AF290/100)</f>
        <v>227.82235233238779</v>
      </c>
      <c r="AH290" t="s">
        <v>41</v>
      </c>
      <c r="AI290" s="14">
        <f>$C$90</f>
        <v>19.099999999999998</v>
      </c>
      <c r="AJ290" s="14">
        <f>AI290*$L$45</f>
        <v>4.786911225151246</v>
      </c>
      <c r="AK290" s="14">
        <f>AI290/$L$43</f>
        <v>19.690721649484534</v>
      </c>
      <c r="AL290" s="14">
        <f t="shared" si="473"/>
        <v>38.207673611742358</v>
      </c>
      <c r="AM290" s="14">
        <f t="shared" si="473"/>
        <v>9.5783399797959792</v>
      </c>
      <c r="AN290" s="14">
        <f t="shared" si="474"/>
        <v>39.389354238909647</v>
      </c>
      <c r="AO290" s="19">
        <f>1000*AN290/3/AU287</f>
        <v>57.461328746508279</v>
      </c>
      <c r="AP290" s="21">
        <f t="shared" si="496"/>
        <v>2.5000000000000001E-2</v>
      </c>
      <c r="AQ290" s="14">
        <f>(3*AP290*$K$71*AO290^2)/1000+AL290</f>
        <v>38.238380391744577</v>
      </c>
      <c r="AR290" s="14">
        <f>(3*AP290*$L$71*AO290^2)/1000+AM290</f>
        <v>9.5964173583456756</v>
      </c>
      <c r="AS290" s="14">
        <f t="shared" si="475"/>
        <v>39.424167221379761</v>
      </c>
      <c r="AT290" s="19">
        <f>1000*AS290/3/AU287</f>
        <v>57.512114047994281</v>
      </c>
      <c r="AU290" s="19">
        <f t="shared" si="505"/>
        <v>227.30520561615921</v>
      </c>
      <c r="AV290" s="14">
        <f>($K$71*$L$43+$L$71*$L$44)*100*SQRT(3)*(AO290+AT290)/2*AP290/(AU290*SQRT(3))</f>
        <v>8.7269229719649427E-2</v>
      </c>
      <c r="AW290" s="19">
        <f>AU290*(1-AV290/100)</f>
        <v>227.10683811410533</v>
      </c>
      <c r="AX290" t="s">
        <v>41</v>
      </c>
      <c r="AY290" s="14">
        <f>$C$90</f>
        <v>19.099999999999998</v>
      </c>
      <c r="AZ290" s="14">
        <f>AY290*$L$45</f>
        <v>4.786911225151246</v>
      </c>
      <c r="BA290" s="14">
        <f>AY290/$L$43</f>
        <v>19.690721649484534</v>
      </c>
      <c r="BB290" s="14">
        <f t="shared" si="476"/>
        <v>38.207687261479293</v>
      </c>
      <c r="BC290" s="14">
        <f t="shared" si="476"/>
        <v>9.5783480155282099</v>
      </c>
      <c r="BD290" s="14">
        <f t="shared" si="477"/>
        <v>39.389368310803398</v>
      </c>
      <c r="BE290" s="19">
        <f>1000*BD290/3/BK287</f>
        <v>57.51243237915169</v>
      </c>
      <c r="BF290" s="21">
        <f t="shared" si="497"/>
        <v>2.5000000000000001E-2</v>
      </c>
      <c r="BG290" s="14">
        <f>(3*BF290*$K$71*BE290^2)/1000+BB290</f>
        <v>38.238448684346238</v>
      </c>
      <c r="BH290" s="14">
        <f>(3*BF290*$L$71*BE290^2)/1000+BC290</f>
        <v>9.5964575628611719</v>
      </c>
      <c r="BI290" s="14">
        <f t="shared" si="478"/>
        <v>39.424243246271395</v>
      </c>
      <c r="BJ290" s="19">
        <f>1000*BI290/3/BK287</f>
        <v>57.563353286336699</v>
      </c>
      <c r="BK290" s="19">
        <f t="shared" si="506"/>
        <v>227.10118594520426</v>
      </c>
      <c r="BL290" s="14">
        <f>($K$71*$L$43+$L$71*$L$44)*100*SQRT(3)*(BE290+BJ290)/2*BF290/(BK290*SQRT(3))</f>
        <v>8.7425381238881689E-2</v>
      </c>
      <c r="BM290" s="19">
        <f>BK290*(1-BL290/100)</f>
        <v>226.90264186759364</v>
      </c>
      <c r="BN290" t="s">
        <v>41</v>
      </c>
      <c r="BO290" s="14">
        <f>$C$90</f>
        <v>19.099999999999998</v>
      </c>
      <c r="BP290" s="14">
        <f>BO290*$L$45</f>
        <v>4.786911225151246</v>
      </c>
      <c r="BQ290" s="14">
        <f>BO290/$L$43</f>
        <v>19.690721649484534</v>
      </c>
      <c r="BR290" s="14">
        <f t="shared" si="479"/>
        <v>38.207694103989752</v>
      </c>
      <c r="BS290" s="14">
        <f t="shared" si="479"/>
        <v>9.5783520437803293</v>
      </c>
      <c r="BT290" s="14">
        <f t="shared" si="480"/>
        <v>39.389375364937891</v>
      </c>
      <c r="BU290" s="19">
        <f>1000*BT290/3/CA287</f>
        <v>57.538033193725511</v>
      </c>
      <c r="BV290" s="21">
        <f t="shared" si="498"/>
        <v>2.5000000000000001E-2</v>
      </c>
      <c r="BW290" s="14">
        <f>(3*BV290*$K$71*BU290^2)/1000+BR290</f>
        <v>38.238482918943113</v>
      </c>
      <c r="BX290" s="14">
        <f>(3*BV290*$L$71*BU290^2)/1000+BS290</f>
        <v>9.5964777170996474</v>
      </c>
      <c r="BY290" s="14">
        <f t="shared" si="481"/>
        <v>39.424281357015175</v>
      </c>
      <c r="BZ290" s="19">
        <f>1000*BY290/3/CA287</f>
        <v>57.589022124425604</v>
      </c>
      <c r="CA290" s="19">
        <f t="shared" si="507"/>
        <v>226.99911605659656</v>
      </c>
      <c r="CB290" s="14">
        <f>($K$71*$L$43+$L$71*$L$44)*100*SQRT(3)*(BU290+BZ290)/2*BV290/(CA290*SQRT(3))</f>
        <v>8.7503660056898289E-2</v>
      </c>
      <c r="CC290" s="19">
        <f>CA290*(1-CB290/100)</f>
        <v>226.80048352175024</v>
      </c>
      <c r="CD290" t="s">
        <v>41</v>
      </c>
      <c r="CE290" s="14">
        <f>$C$90</f>
        <v>19.099999999999998</v>
      </c>
      <c r="CF290" s="14">
        <f>CE290*$L$45</f>
        <v>4.786911225151246</v>
      </c>
      <c r="CG290" s="14">
        <f>CE290/$L$43</f>
        <v>19.690721649484534</v>
      </c>
      <c r="CH290" s="14">
        <f t="shared" si="482"/>
        <v>38.20770096445068</v>
      </c>
      <c r="CI290" s="14">
        <f t="shared" si="482"/>
        <v>9.5783560826000738</v>
      </c>
      <c r="CJ290" s="14">
        <f t="shared" si="483"/>
        <v>39.389382437578021</v>
      </c>
      <c r="CK290" s="19">
        <f>1000*CJ290/3/CQ287</f>
        <v>57.563689756773414</v>
      </c>
      <c r="CL290" s="21">
        <f t="shared" si="499"/>
        <v>2.5000000000000001E-2</v>
      </c>
      <c r="CM290" s="14">
        <f>(3*CL290*$K$71*CK290^2)/1000+CH290</f>
        <v>38.238517243369934</v>
      </c>
      <c r="CN290" s="14">
        <f>(3*CL290*$L$71*CK290^2)/1000+CI290</f>
        <v>9.5964979242218913</v>
      </c>
      <c r="CO290" s="14">
        <f t="shared" si="484"/>
        <v>39.424319567762929</v>
      </c>
      <c r="CP290" s="19">
        <f>1000*CO290/3/CQ287</f>
        <v>57.614746919858995</v>
      </c>
      <c r="CQ290" s="19">
        <f t="shared" si="508"/>
        <v>226.89691452403724</v>
      </c>
      <c r="CR290" s="14">
        <f>($K$71*$L$43+$L$71*$L$44)*100*SQRT(3)*(CK290+CP290)/2*CL290/(CQ290*SQRT(3))</f>
        <v>8.7582145058543379E-2</v>
      </c>
      <c r="CS290" s="19">
        <f>CQ290*(1-CR290/100)</f>
        <v>226.69819333922544</v>
      </c>
      <c r="CT290" t="s">
        <v>41</v>
      </c>
      <c r="CU290" s="14">
        <f>$C$90</f>
        <v>19.099999999999998</v>
      </c>
      <c r="CV290" s="14">
        <f>CU290*$L$45</f>
        <v>4.786911225151246</v>
      </c>
      <c r="CW290" s="14">
        <f>CU290/$L$43</f>
        <v>19.690721649484534</v>
      </c>
      <c r="CX290" s="14">
        <f t="shared" si="485"/>
        <v>38.207721565871466</v>
      </c>
      <c r="CY290" s="14">
        <f t="shared" si="485"/>
        <v>9.5783682108558565</v>
      </c>
      <c r="CZ290" s="14">
        <f t="shared" si="486"/>
        <v>39.389403676156149</v>
      </c>
      <c r="DA290" s="19">
        <f>1000*CZ290/3/DG287</f>
        <v>57.640665856863912</v>
      </c>
      <c r="DB290" s="21">
        <f t="shared" si="500"/>
        <v>2.5000000000000001E-2</v>
      </c>
      <c r="DC290" s="14">
        <f>(3*DB290*$K$71*DA290^2)/1000+CX290</f>
        <v>38.238620317023397</v>
      </c>
      <c r="DD290" s="14">
        <f>(3*DB290*$L$71*DA290^2)/1000+CY290</f>
        <v>9.5965586046791707</v>
      </c>
      <c r="DE290" s="14">
        <f t="shared" si="487"/>
        <v>39.424434311763008</v>
      </c>
      <c r="DF290" s="19">
        <f>1000*DE290/3/DG287</f>
        <v>57.69192809932813</v>
      </c>
      <c r="DG290" s="19">
        <f t="shared" si="509"/>
        <v>226.59082759219029</v>
      </c>
      <c r="DH290" s="14">
        <f>($K$71*$L$43+$L$71*$L$44)*100*SQRT(3)*(DA290+DF290)/2*DB290/(DG290*SQRT(3))</f>
        <v>8.7817834289325478E-2</v>
      </c>
      <c r="DI290" s="19">
        <f>DG290*(1-DH290/100)</f>
        <v>226.39184043470055</v>
      </c>
      <c r="DJ290" t="s">
        <v>41</v>
      </c>
      <c r="DK290" s="14">
        <f>$C$90</f>
        <v>19.099999999999998</v>
      </c>
      <c r="DL290" s="14">
        <f>DK290*$L$45</f>
        <v>4.786911225151246</v>
      </c>
      <c r="DM290" s="14">
        <f>DK290/$L$43</f>
        <v>19.690721649484534</v>
      </c>
      <c r="DN290" s="14">
        <f t="shared" si="488"/>
        <v>38.207735344183462</v>
      </c>
      <c r="DO290" s="14">
        <f t="shared" si="488"/>
        <v>9.5783763222814677</v>
      </c>
      <c r="DP290" s="14">
        <f t="shared" si="489"/>
        <v>39.389417880601506</v>
      </c>
      <c r="DQ290" s="19">
        <f>1000*DP290/3/DW287</f>
        <v>57.692090555487461</v>
      </c>
      <c r="DR290" s="21">
        <f t="shared" si="501"/>
        <v>2.5000000000000001E-2</v>
      </c>
      <c r="DS290" s="14">
        <f>(3*DR290*$K$71*DQ290^2)/1000+DN290</f>
        <v>38.238689253191225</v>
      </c>
      <c r="DT290" s="14">
        <f>(3*DR290*$L$71*DQ290^2)/1000+DO290</f>
        <v>9.5965991880682946</v>
      </c>
      <c r="DU290" s="14">
        <f t="shared" si="490"/>
        <v>39.424511053132356</v>
      </c>
      <c r="DV290" s="19">
        <f>1000*DU290/3/DW287</f>
        <v>57.743490108881886</v>
      </c>
      <c r="DW290" s="19">
        <f t="shared" si="510"/>
        <v>226.38679576926017</v>
      </c>
      <c r="DX290" s="14">
        <f>($K$71*$L$43+$L$71*$L$44)*100*SQRT(3)*(DQ290+DV290)/2*DR290/(DW290*SQRT(3))</f>
        <v>8.7975468358653303E-2</v>
      </c>
      <c r="DY290" s="19">
        <f>DW290*(1-DX290/100)</f>
        <v>226.18763092538001</v>
      </c>
      <c r="DZ290" t="s">
        <v>41</v>
      </c>
      <c r="EA290" s="14">
        <f>$C$90</f>
        <v>19.099999999999998</v>
      </c>
      <c r="EB290" s="14">
        <f>EA290*$L$45</f>
        <v>4.786911225151246</v>
      </c>
      <c r="EC290" s="14">
        <f>EA290/$L$43</f>
        <v>19.690721649484534</v>
      </c>
      <c r="ED290" s="14">
        <f t="shared" si="491"/>
        <v>38.207742251191043</v>
      </c>
      <c r="EE290" s="14">
        <f t="shared" si="491"/>
        <v>9.5783803885036729</v>
      </c>
      <c r="EF290" s="14">
        <f t="shared" si="492"/>
        <v>39.389425001227877</v>
      </c>
      <c r="EG290" s="19">
        <f>1000*EF290/3/EM287</f>
        <v>57.717852318977144</v>
      </c>
      <c r="EH290" s="21">
        <f t="shared" si="502"/>
        <v>2.5000000000000001E-2</v>
      </c>
      <c r="EI290" s="14">
        <f>(3*EH290*$K$71*EG290^2)/1000+ED290</f>
        <v>38.238723810620776</v>
      </c>
      <c r="EJ290" s="14">
        <f>(3*EH290*$L$71*EG290^2)/1000+EE290</f>
        <v>9.5966195323614993</v>
      </c>
      <c r="EK290" s="14">
        <f t="shared" si="493"/>
        <v>39.424549523283567</v>
      </c>
      <c r="EL290" s="19">
        <f>1000*EK290/3/EM287</f>
        <v>57.769320751855297</v>
      </c>
      <c r="EM290" s="19">
        <f t="shared" si="511"/>
        <v>226.28471979534905</v>
      </c>
      <c r="EN290" s="14">
        <f>($K$71*$L$43+$L$71*$L$44)*100*SQRT(3)*(EG290+EL290)/2*EH290/(EM290*SQRT(3))</f>
        <v>8.8054490888262088E-2</v>
      </c>
      <c r="EO290" s="19">
        <f>EM290*(1-EN290/100)</f>
        <v>226.08546593737532</v>
      </c>
    </row>
    <row r="291" spans="2:145" outlineLevel="1">
      <c r="B291" t="s">
        <v>42</v>
      </c>
      <c r="C291" s="14">
        <f>$C$90</f>
        <v>19.099999999999998</v>
      </c>
      <c r="D291" s="14">
        <f>C291*$L$45</f>
        <v>4.786911225151246</v>
      </c>
      <c r="E291" s="14">
        <f>C291/$L$43</f>
        <v>19.690721649484534</v>
      </c>
      <c r="F291" s="14">
        <f>C291</f>
        <v>19.099999999999998</v>
      </c>
      <c r="G291" s="14">
        <f>D291</f>
        <v>4.786911225151246</v>
      </c>
      <c r="H291" s="14">
        <f t="shared" si="468"/>
        <v>19.690721649484534</v>
      </c>
      <c r="I291" s="19">
        <f>1000*H291/3/O287</f>
        <v>28.534434884241147</v>
      </c>
      <c r="J291" s="21">
        <f t="shared" si="494"/>
        <v>2.5000000000000001E-2</v>
      </c>
      <c r="K291" s="14">
        <f>(3*J291*$K$71*I291^2)/1000+F291</f>
        <v>19.107572189959715</v>
      </c>
      <c r="L291" s="14">
        <f>(3*J291*$L$71*I291^2)/1000+G291</f>
        <v>4.7913690466597885</v>
      </c>
      <c r="M291" s="14">
        <f t="shared" si="469"/>
        <v>19.699150548584868</v>
      </c>
      <c r="N291" s="19">
        <f>1000*M291/3/O287</f>
        <v>28.546649463107567</v>
      </c>
      <c r="O291" s="19">
        <f t="shared" si="503"/>
        <v>228.64126069061643</v>
      </c>
      <c r="P291" s="14">
        <f>($K$71*$L$43+$L$71*$L$44)*100*SQRT(3)*(I291+N291)/2*J291/(O291*SQRT(3))</f>
        <v>4.3073543089170052E-2</v>
      </c>
      <c r="Q291" s="19">
        <f>O291*(1-P291/100)</f>
        <v>228.54277679867326</v>
      </c>
      <c r="R291" t="s">
        <v>42</v>
      </c>
      <c r="S291" s="14">
        <f>$C$90</f>
        <v>19.099999999999998</v>
      </c>
      <c r="T291" s="14">
        <f>S291*$L$45</f>
        <v>4.786911225151246</v>
      </c>
      <c r="U291" s="19">
        <f>S291/$L$43</f>
        <v>19.690721649484534</v>
      </c>
      <c r="V291" s="19">
        <f>S291</f>
        <v>19.099999999999998</v>
      </c>
      <c r="W291" s="19">
        <f>T291</f>
        <v>4.786911225151246</v>
      </c>
      <c r="X291" s="19">
        <f t="shared" si="471"/>
        <v>19.690721649484534</v>
      </c>
      <c r="Y291" s="19">
        <f>1000*X291/3/AE287</f>
        <v>28.635767896026916</v>
      </c>
      <c r="Z291" s="21">
        <f t="shared" si="495"/>
        <v>2.5000000000000001E-2</v>
      </c>
      <c r="AA291" s="14">
        <f>(3*Z291*$K$71*Y291^2)/1000+V291</f>
        <v>19.107626066987851</v>
      </c>
      <c r="AB291" s="14">
        <f>(3*Z291*$L$71*Y291^2)/1000+W291</f>
        <v>4.7914007645876442</v>
      </c>
      <c r="AC291" s="14">
        <f t="shared" si="472"/>
        <v>19.699210522321057</v>
      </c>
      <c r="AD291" s="19">
        <f>1000*AC291/3/AE287</f>
        <v>28.6481130703975</v>
      </c>
      <c r="AE291" s="19">
        <f t="shared" si="504"/>
        <v>227.82235233238779</v>
      </c>
      <c r="AF291" s="14">
        <f>($K$71*$L$43+$L$71*$L$44)*100*SQRT(3)*(Y291+AD291)/2*Z291/(AE291*SQRT(3))</f>
        <v>4.3381952068486024E-2</v>
      </c>
      <c r="AG291" s="19">
        <f>AE291*(1-AF291/100)</f>
        <v>227.72351854869765</v>
      </c>
      <c r="AH291" t="s">
        <v>42</v>
      </c>
      <c r="AI291" s="14">
        <f>$C$90</f>
        <v>19.099999999999998</v>
      </c>
      <c r="AJ291" s="14">
        <f>AI291*$L$45</f>
        <v>4.786911225151246</v>
      </c>
      <c r="AK291" s="14">
        <f>AI291/$L$43</f>
        <v>19.690721649484534</v>
      </c>
      <c r="AL291" s="14">
        <f>AI291</f>
        <v>19.099999999999998</v>
      </c>
      <c r="AM291" s="14">
        <f>AJ291</f>
        <v>4.786911225151246</v>
      </c>
      <c r="AN291" s="14">
        <f t="shared" si="474"/>
        <v>19.690721649484534</v>
      </c>
      <c r="AO291" s="19">
        <f>1000*AN291/3/AU287</f>
        <v>28.724894119724947</v>
      </c>
      <c r="AP291" s="21">
        <f t="shared" si="496"/>
        <v>2.5000000000000001E-2</v>
      </c>
      <c r="AQ291" s="14">
        <f>(3*AP291*$K$71*AO291^2)/1000+AL291</f>
        <v>19.10767361174236</v>
      </c>
      <c r="AR291" s="14">
        <f>(3*AP291*$L$71*AO291^2)/1000+AM291</f>
        <v>4.7914287546447332</v>
      </c>
      <c r="AS291" s="14">
        <f t="shared" si="475"/>
        <v>19.699263447238625</v>
      </c>
      <c r="AT291" s="19">
        <f>1000*AS291/3/AU287</f>
        <v>28.737354924384423</v>
      </c>
      <c r="AU291" s="19">
        <f t="shared" si="505"/>
        <v>227.10683811410533</v>
      </c>
      <c r="AV291" s="14">
        <f>($K$71*$L$43+$L$71*$L$44)*100*SQRT(3)*(AO291+AT291)/2*AP291/(AU291*SQRT(3))</f>
        <v>4.3654136038345642E-2</v>
      </c>
      <c r="AW291" s="19">
        <f>AU291*(1-AV291/100)</f>
        <v>227.00769658604261</v>
      </c>
      <c r="AX291" t="s">
        <v>42</v>
      </c>
      <c r="AY291" s="14">
        <f>$C$90</f>
        <v>19.099999999999998</v>
      </c>
      <c r="AZ291" s="14">
        <f>AY291*$L$45</f>
        <v>4.786911225151246</v>
      </c>
      <c r="BA291" s="14">
        <f>AY291/$L$43</f>
        <v>19.690721649484534</v>
      </c>
      <c r="BB291" s="14">
        <f>AY291</f>
        <v>19.099999999999998</v>
      </c>
      <c r="BC291" s="14">
        <f>AZ291</f>
        <v>4.786911225151246</v>
      </c>
      <c r="BD291" s="14">
        <f t="shared" si="477"/>
        <v>19.690721649484534</v>
      </c>
      <c r="BE291" s="19">
        <f>1000*BD291/3/BK287</f>
        <v>28.750430533105945</v>
      </c>
      <c r="BF291" s="21">
        <f t="shared" si="497"/>
        <v>2.5000000000000001E-2</v>
      </c>
      <c r="BG291" s="14">
        <f>(3*BF291*$K$71*BE291^2)/1000+BB291</f>
        <v>19.107687261479299</v>
      </c>
      <c r="BH291" s="14">
        <f>(3*BF291*$L$71*BE291^2)/1000+BC291</f>
        <v>4.7914367903769639</v>
      </c>
      <c r="BI291" s="14">
        <f t="shared" si="478"/>
        <v>19.699278641581682</v>
      </c>
      <c r="BJ291" s="19">
        <f>1000*BI291/3/BK287</f>
        <v>28.762924600679529</v>
      </c>
      <c r="BK291" s="19">
        <f t="shared" si="506"/>
        <v>226.90264186759364</v>
      </c>
      <c r="BL291" s="14">
        <f>($K$71*$L$43+$L$71*$L$44)*100*SQRT(3)*(BE291+BJ291)/2*BF291/(BK291*SQRT(3))</f>
        <v>4.3732281951867361E-2</v>
      </c>
      <c r="BM291" s="19">
        <f>BK291*(1-BL291/100)</f>
        <v>226.80341216449588</v>
      </c>
      <c r="BN291" t="s">
        <v>42</v>
      </c>
      <c r="BO291" s="14">
        <f>$C$90</f>
        <v>19.099999999999998</v>
      </c>
      <c r="BP291" s="14">
        <f>BO291*$L$45</f>
        <v>4.786911225151246</v>
      </c>
      <c r="BQ291" s="14">
        <f>BO291/$L$43</f>
        <v>19.690721649484534</v>
      </c>
      <c r="BR291" s="14">
        <f>BO291</f>
        <v>19.099999999999998</v>
      </c>
      <c r="BS291" s="14">
        <f>BP291</f>
        <v>4.786911225151246</v>
      </c>
      <c r="BT291" s="14">
        <f t="shared" si="480"/>
        <v>19.690721649484534</v>
      </c>
      <c r="BU291" s="19">
        <f>1000*BT291/3/CA287</f>
        <v>28.763223213865686</v>
      </c>
      <c r="BV291" s="21">
        <f t="shared" si="498"/>
        <v>2.5000000000000001E-2</v>
      </c>
      <c r="BW291" s="14">
        <f>(3*BV291*$K$71*BU291^2)/1000+BR291</f>
        <v>19.107694103989751</v>
      </c>
      <c r="BX291" s="14">
        <f>(3*BV291*$L$71*BU291^2)/1000+BS291</f>
        <v>4.7914408186290833</v>
      </c>
      <c r="BY291" s="14">
        <f t="shared" si="481"/>
        <v>19.699286258391943</v>
      </c>
      <c r="BZ291" s="19">
        <f>1000*BY291/3/CA287</f>
        <v>28.775733967007621</v>
      </c>
      <c r="CA291" s="19">
        <f t="shared" si="507"/>
        <v>226.80048352175024</v>
      </c>
      <c r="CB291" s="14">
        <f>($K$71*$L$43+$L$71*$L$44)*100*SQRT(3)*(BU291+BZ291)/2*BV291/(CA291*SQRT(3))</f>
        <v>4.3771456576718069E-2</v>
      </c>
      <c r="CC291" s="19">
        <f>CA291*(1-CB291/100)</f>
        <v>226.70120964658975</v>
      </c>
      <c r="CD291" t="s">
        <v>42</v>
      </c>
      <c r="CE291" s="14">
        <f>$C$90</f>
        <v>19.099999999999998</v>
      </c>
      <c r="CF291" s="14">
        <f>CE291*$L$45</f>
        <v>4.786911225151246</v>
      </c>
      <c r="CG291" s="14">
        <f>CE291/$L$43</f>
        <v>19.690721649484534</v>
      </c>
      <c r="CH291" s="14">
        <f>CE291</f>
        <v>19.099999999999998</v>
      </c>
      <c r="CI291" s="14">
        <f>CF291</f>
        <v>4.786911225151246</v>
      </c>
      <c r="CJ291" s="14">
        <f t="shared" si="483"/>
        <v>19.690721649484534</v>
      </c>
      <c r="CK291" s="19">
        <f>1000*CJ291/3/CQ287</f>
        <v>28.776043745142921</v>
      </c>
      <c r="CL291" s="21">
        <f t="shared" si="499"/>
        <v>2.5000000000000001E-2</v>
      </c>
      <c r="CM291" s="14">
        <f>(3*CL291*$K$71*CK291^2)/1000+CH291</f>
        <v>19.107700964450686</v>
      </c>
      <c r="CN291" s="14">
        <f>(3*CL291*$L$71*CK291^2)/1000+CI291</f>
        <v>4.7914448574488286</v>
      </c>
      <c r="CO291" s="14">
        <f t="shared" si="484"/>
        <v>19.699293895184226</v>
      </c>
      <c r="CP291" s="19">
        <f>1000*CO291/3/CQ287</f>
        <v>28.788571235076478</v>
      </c>
      <c r="CQ291" s="19">
        <f t="shared" si="508"/>
        <v>226.69819333922544</v>
      </c>
      <c r="CR291" s="14">
        <f>($K$71*$L$43+$L$71*$L$44)*100*SQRT(3)*(CK291+CP291)/2*CL291/(CQ291*SQRT(3))</f>
        <v>4.3810734418096624E-2</v>
      </c>
      <c r="CS291" s="19">
        <f>CQ291*(1-CR291/100)</f>
        <v>226.59887519581099</v>
      </c>
      <c r="CT291" t="s">
        <v>42</v>
      </c>
      <c r="CU291" s="14">
        <f>$C$90</f>
        <v>19.099999999999998</v>
      </c>
      <c r="CV291" s="14">
        <f>CU291*$L$45</f>
        <v>4.786911225151246</v>
      </c>
      <c r="CW291" s="14">
        <f>CU291/$L$43</f>
        <v>19.690721649484534</v>
      </c>
      <c r="CX291" s="14">
        <f>CU291</f>
        <v>19.099999999999998</v>
      </c>
      <c r="CY291" s="14">
        <f>CV291</f>
        <v>4.786911225151246</v>
      </c>
      <c r="CZ291" s="14">
        <f t="shared" si="486"/>
        <v>19.690721649484534</v>
      </c>
      <c r="DA291" s="19">
        <f>1000*CZ291/3/DG287</f>
        <v>28.814508501064289</v>
      </c>
      <c r="DB291" s="21">
        <f t="shared" si="500"/>
        <v>2.5000000000000001E-2</v>
      </c>
      <c r="DC291" s="14">
        <f>(3*DB291*$K$71*DA291^2)/1000+CX291</f>
        <v>19.107721565871465</v>
      </c>
      <c r="DD291" s="14">
        <f>(3*DB291*$L$71*DA291^2)/1000+CY291</f>
        <v>4.7914569857046105</v>
      </c>
      <c r="DE291" s="14">
        <f t="shared" si="487"/>
        <v>19.699316827868092</v>
      </c>
      <c r="DF291" s="19">
        <f>1000*DE291/3/DG287</f>
        <v>28.827086295063406</v>
      </c>
      <c r="DG291" s="19">
        <f t="shared" si="509"/>
        <v>226.39184043470055</v>
      </c>
      <c r="DH291" s="14">
        <f>($K$71*$L$43+$L$71*$L$44)*100*SQRT(3)*(DA291+DF291)/2*DB291/(DG291*SQRT(3))</f>
        <v>4.3928685352953856E-2</v>
      </c>
      <c r="DI291" s="19">
        <f>DG291*(1-DH291/100)</f>
        <v>226.29238947545122</v>
      </c>
      <c r="DJ291" t="s">
        <v>42</v>
      </c>
      <c r="DK291" s="14">
        <f>$C$90</f>
        <v>19.099999999999998</v>
      </c>
      <c r="DL291" s="14">
        <f>DK291*$L$45</f>
        <v>4.786911225151246</v>
      </c>
      <c r="DM291" s="14">
        <f>DK291/$L$43</f>
        <v>19.690721649484534</v>
      </c>
      <c r="DN291" s="14">
        <f>DK291</f>
        <v>19.099999999999998</v>
      </c>
      <c r="DO291" s="14">
        <f>DL291</f>
        <v>4.786911225151246</v>
      </c>
      <c r="DP291" s="14">
        <f t="shared" si="489"/>
        <v>19.690721649484534</v>
      </c>
      <c r="DQ291" s="19">
        <f>1000*DP291/3/DW287</f>
        <v>28.840205253818077</v>
      </c>
      <c r="DR291" s="21">
        <f t="shared" si="501"/>
        <v>2.5000000000000001E-2</v>
      </c>
      <c r="DS291" s="14">
        <f>(3*DR291*$K$71*DQ291^2)/1000+DN291</f>
        <v>19.107735344183464</v>
      </c>
      <c r="DT291" s="14">
        <f>(3*DR291*$L$71*DQ291^2)/1000+DO291</f>
        <v>4.7914650971302217</v>
      </c>
      <c r="DU291" s="14">
        <f t="shared" si="490"/>
        <v>19.699332165339388</v>
      </c>
      <c r="DV291" s="19">
        <f>1000*DU291/3/DW287</f>
        <v>28.852816728857729</v>
      </c>
      <c r="DW291" s="19">
        <f t="shared" si="510"/>
        <v>226.18763092538001</v>
      </c>
      <c r="DX291" s="14">
        <f>($K$71*$L$43+$L$71*$L$44)*100*SQRT(3)*(DQ291+DV291)/2*DR291/(DW291*SQRT(3))</f>
        <v>4.4007573657429321E-2</v>
      </c>
      <c r="DY291" s="19">
        <f>DW291*(1-DX291/100)</f>
        <v>226.08809123709651</v>
      </c>
      <c r="DZ291" t="s">
        <v>42</v>
      </c>
      <c r="EA291" s="14">
        <f>$C$90</f>
        <v>19.099999999999998</v>
      </c>
      <c r="EB291" s="14">
        <f>EA291*$L$45</f>
        <v>4.786911225151246</v>
      </c>
      <c r="EC291" s="14">
        <f>EA291/$L$43</f>
        <v>19.690721649484534</v>
      </c>
      <c r="ED291" s="14">
        <f>EA291</f>
        <v>19.099999999999998</v>
      </c>
      <c r="EE291" s="14">
        <f>EB291</f>
        <v>4.786911225151246</v>
      </c>
      <c r="EF291" s="14">
        <f t="shared" si="492"/>
        <v>19.690721649484534</v>
      </c>
      <c r="EG291" s="19">
        <f>1000*EF291/3/EM287</f>
        <v>28.853078311846549</v>
      </c>
      <c r="EH291" s="21">
        <f t="shared" si="502"/>
        <v>2.5000000000000001E-2</v>
      </c>
      <c r="EI291" s="14">
        <f>(3*EH291*$K$71*EG291^2)/1000+ED291</f>
        <v>19.107742251191045</v>
      </c>
      <c r="EJ291" s="14">
        <f>(3*EH291*$L$71*EG291^2)/1000+EE291</f>
        <v>4.7914691633524269</v>
      </c>
      <c r="EK291" s="14">
        <f t="shared" si="493"/>
        <v>19.699339853947102</v>
      </c>
      <c r="EL291" s="19">
        <f>1000*EK291/3/EM287</f>
        <v>28.865706682339638</v>
      </c>
      <c r="EM291" s="19">
        <f t="shared" si="511"/>
        <v>226.08546593737532</v>
      </c>
      <c r="EN291" s="14">
        <f>($K$71*$L$43+$L$71*$L$44)*100*SQRT(3)*(EG291+EL291)/2*EH291/(EM291*SQRT(3))</f>
        <v>4.4047120698625951E-2</v>
      </c>
      <c r="EO291" s="19">
        <f>EM291*(1-EN291/100)</f>
        <v>225.98588179931181</v>
      </c>
    </row>
    <row r="292" spans="2:145" outlineLevel="1">
      <c r="B292" s="16" t="s">
        <v>95</v>
      </c>
      <c r="C292" s="17">
        <f>SUM(C287:C291)</f>
        <v>95.499999999999986</v>
      </c>
      <c r="D292" s="17">
        <f>SUM(D287:D291)</f>
        <v>23.934556125756231</v>
      </c>
      <c r="E292" s="17">
        <f>SUM(E287:E291)</f>
        <v>98.453608247422665</v>
      </c>
      <c r="F292" s="17">
        <f>F287</f>
        <v>95.727604606879595</v>
      </c>
      <c r="G292" s="17">
        <f>G287</f>
        <v>24.068549160451489</v>
      </c>
      <c r="H292" s="17">
        <f t="shared" si="468"/>
        <v>98.688252172040819</v>
      </c>
      <c r="I292" s="20">
        <f>I287</f>
        <v>143.01220420310935</v>
      </c>
      <c r="J292" s="17">
        <f>SUM(J287:J291)</f>
        <v>0.125</v>
      </c>
      <c r="K292" s="17">
        <f>K287</f>
        <v>95.917812769004186</v>
      </c>
      <c r="L292" s="17">
        <f>L287</f>
        <v>24.180526546218388</v>
      </c>
      <c r="M292" s="17">
        <f>K292/$L$43</f>
        <v>98.884343060829067</v>
      </c>
      <c r="N292" s="20">
        <f>N287</f>
        <v>143.34626653910189</v>
      </c>
      <c r="O292" s="41">
        <f>O287</f>
        <v>230.02291476206557</v>
      </c>
      <c r="P292" s="17">
        <f>(1-Q292/O292)*100</f>
        <v>0.64347413601091308</v>
      </c>
      <c r="Q292" s="20">
        <f>Q291</f>
        <v>228.54277679867326</v>
      </c>
      <c r="R292" s="16" t="s">
        <v>95</v>
      </c>
      <c r="S292" s="17">
        <f>SUM(S287:S291)</f>
        <v>95.499999999999986</v>
      </c>
      <c r="T292" s="17">
        <f>SUM(T287:T291)</f>
        <v>23.934556125756231</v>
      </c>
      <c r="U292" s="20">
        <f>SUM(U287:U291)</f>
        <v>98.453608247422665</v>
      </c>
      <c r="V292" s="20">
        <f>V287</f>
        <v>95.729227190168089</v>
      </c>
      <c r="W292" s="20">
        <f>W287</f>
        <v>24.069504390935844</v>
      </c>
      <c r="X292" s="20">
        <f t="shared" si="471"/>
        <v>98.689924938317617</v>
      </c>
      <c r="Y292" s="20">
        <f>Y287</f>
        <v>143.52250945987868</v>
      </c>
      <c r="Z292" s="17">
        <f>SUM(Z287:Z291)</f>
        <v>0.125</v>
      </c>
      <c r="AA292" s="17">
        <f>AA287</f>
        <v>95.920795199879535</v>
      </c>
      <c r="AB292" s="17">
        <f>AB287</f>
        <v>24.182282332136939</v>
      </c>
      <c r="AC292" s="17">
        <f>AA292/$L$43</f>
        <v>98.887417731834574</v>
      </c>
      <c r="AD292" s="20">
        <f>AD287</f>
        <v>143.86015534939364</v>
      </c>
      <c r="AE292" s="41">
        <f>AE287</f>
        <v>229.20893572657354</v>
      </c>
      <c r="AF292" s="17">
        <f>(1-AG292/AE292)*100</f>
        <v>0.64806250819464672</v>
      </c>
      <c r="AG292" s="20">
        <f>AG291</f>
        <v>227.72351854869765</v>
      </c>
      <c r="AH292" s="16" t="s">
        <v>95</v>
      </c>
      <c r="AI292" s="17">
        <f>SUM(AI287:AI291)</f>
        <v>95.499999999999986</v>
      </c>
      <c r="AJ292" s="17">
        <f>SUM(AJ287:AJ291)</f>
        <v>23.934556125756231</v>
      </c>
      <c r="AK292" s="17">
        <f>SUM(AK287:AK291)</f>
        <v>98.453608247422665</v>
      </c>
      <c r="AL292" s="17">
        <f>AL287</f>
        <v>95.730659105051629</v>
      </c>
      <c r="AM292" s="17">
        <f>AM287</f>
        <v>24.070347373085021</v>
      </c>
      <c r="AN292" s="17">
        <f t="shared" si="474"/>
        <v>98.691401139228489</v>
      </c>
      <c r="AO292" s="20">
        <f>AO287</f>
        <v>143.97136370702049</v>
      </c>
      <c r="AP292" s="17">
        <f>SUM(AP287:AP291)</f>
        <v>0.125</v>
      </c>
      <c r="AQ292" s="17">
        <f>AQ287</f>
        <v>95.923427213230866</v>
      </c>
      <c r="AR292" s="17">
        <f>AR287</f>
        <v>24.183831823867955</v>
      </c>
      <c r="AS292" s="17">
        <f>AQ292/$L$43</f>
        <v>98.890131147660696</v>
      </c>
      <c r="AT292" s="20">
        <f>AT287</f>
        <v>144.31218267736898</v>
      </c>
      <c r="AU292" s="41">
        <f>AU287</f>
        <v>228.49775723470484</v>
      </c>
      <c r="AV292" s="17">
        <f>(1-AW292/AU292)*100</f>
        <v>0.65211171728556394</v>
      </c>
      <c r="AW292" s="20">
        <f>AW291</f>
        <v>227.00769658604261</v>
      </c>
      <c r="AX292" s="16" t="s">
        <v>95</v>
      </c>
      <c r="AY292" s="17">
        <f>SUM(AY287:AY291)</f>
        <v>95.499999999999986</v>
      </c>
      <c r="AZ292" s="17">
        <f>SUM(AZ287:AZ291)</f>
        <v>23.934556125756231</v>
      </c>
      <c r="BA292" s="17">
        <f>SUM(BA287:BA291)</f>
        <v>98.453608247422665</v>
      </c>
      <c r="BB292" s="17">
        <f>BB287</f>
        <v>95.731070203322147</v>
      </c>
      <c r="BC292" s="17">
        <f>BC287</f>
        <v>24.070589390615254</v>
      </c>
      <c r="BD292" s="17">
        <f t="shared" si="477"/>
        <v>98.691824951878502</v>
      </c>
      <c r="BE292" s="20">
        <f>BE287</f>
        <v>144.09997297070689</v>
      </c>
      <c r="BF292" s="17">
        <f>SUM(BF287:BF291)</f>
        <v>0.125</v>
      </c>
      <c r="BG292" s="17">
        <f>BG287</f>
        <v>95.924182863876624</v>
      </c>
      <c r="BH292" s="17">
        <f>BH287</f>
        <v>24.184276682715872</v>
      </c>
      <c r="BI292" s="17">
        <f>BG292/$L$43</f>
        <v>98.89091016894497</v>
      </c>
      <c r="BJ292" s="20">
        <f>BJ287</f>
        <v>144.44170475908456</v>
      </c>
      <c r="BK292" s="41">
        <f>BK287</f>
        <v>228.29480329359231</v>
      </c>
      <c r="BL292" s="17">
        <f>(1-BM292/BK292)*100</f>
        <v>0.65327423470891155</v>
      </c>
      <c r="BM292" s="20">
        <f>BM291</f>
        <v>226.80341216449588</v>
      </c>
      <c r="BN292" s="16" t="s">
        <v>95</v>
      </c>
      <c r="BO292" s="17">
        <f>SUM(BO287:BO291)</f>
        <v>95.499999999999986</v>
      </c>
      <c r="BP292" s="17">
        <f>SUM(BP287:BP291)</f>
        <v>23.934556125756231</v>
      </c>
      <c r="BQ292" s="17">
        <f>SUM(BQ287:BQ291)</f>
        <v>98.453608247422665</v>
      </c>
      <c r="BR292" s="17">
        <f>BR287</f>
        <v>95.731276284869153</v>
      </c>
      <c r="BS292" s="17">
        <f>BS287</f>
        <v>24.070710712816293</v>
      </c>
      <c r="BT292" s="17">
        <f t="shared" si="480"/>
        <v>98.6920374070816</v>
      </c>
      <c r="BU292" s="20">
        <f>BU287</f>
        <v>144.16440148324284</v>
      </c>
      <c r="BV292" s="17">
        <f>SUM(BV287:BV291)</f>
        <v>0.125</v>
      </c>
      <c r="BW292" s="17">
        <f>BW287</f>
        <v>95.924561669160852</v>
      </c>
      <c r="BX292" s="17">
        <f>BX287</f>
        <v>24.184499689052537</v>
      </c>
      <c r="BY292" s="17">
        <f>BW292/$L$43</f>
        <v>98.89130068985655</v>
      </c>
      <c r="BZ292" s="20">
        <f>BZ287</f>
        <v>144.50659117066695</v>
      </c>
      <c r="CA292" s="41">
        <f>CA287</f>
        <v>228.19326729688123</v>
      </c>
      <c r="CB292" s="17">
        <f>(1-CC292/CA292)*100</f>
        <v>0.65385699936112429</v>
      </c>
      <c r="CC292" s="20">
        <f>CC291</f>
        <v>226.70120964658975</v>
      </c>
      <c r="CD292" s="16" t="s">
        <v>95</v>
      </c>
      <c r="CE292" s="17">
        <f>SUM(CE287:CE291)</f>
        <v>95.499999999999986</v>
      </c>
      <c r="CF292" s="17">
        <f>SUM(CF287:CF291)</f>
        <v>23.934556125756231</v>
      </c>
      <c r="CG292" s="17">
        <f>SUM(CG287:CG291)</f>
        <v>98.453608247422665</v>
      </c>
      <c r="CH292" s="17">
        <f>CH287</f>
        <v>95.7314829077675</v>
      </c>
      <c r="CI292" s="17">
        <f>CI287</f>
        <v>24.070832353716138</v>
      </c>
      <c r="CJ292" s="17">
        <f t="shared" si="483"/>
        <v>98.692250420378869</v>
      </c>
      <c r="CK292" s="20">
        <f>CK287</f>
        <v>144.22897067755599</v>
      </c>
      <c r="CL292" s="17">
        <f>SUM(CL287:CL291)</f>
        <v>0.125</v>
      </c>
      <c r="CM292" s="17">
        <f>CM287</f>
        <v>95.924941470406679</v>
      </c>
      <c r="CN292" s="17">
        <f>CN287</f>
        <v>24.18472328172146</v>
      </c>
      <c r="CO292" s="17">
        <f>CM292/$L$43</f>
        <v>98.891692237532666</v>
      </c>
      <c r="CP292" s="20">
        <f>CP287</f>
        <v>144.57161967314696</v>
      </c>
      <c r="CQ292" s="41">
        <f>CQ287</f>
        <v>228.09160082227672</v>
      </c>
      <c r="CR292" s="17">
        <f>(1-CS292/CQ292)*100</f>
        <v>0.65444129511319504</v>
      </c>
      <c r="CS292" s="20">
        <f>CS291</f>
        <v>226.59887519581099</v>
      </c>
      <c r="CT292" s="16" t="s">
        <v>95</v>
      </c>
      <c r="CU292" s="17">
        <f>SUM(CU287:CU291)</f>
        <v>95.499999999999986</v>
      </c>
      <c r="CV292" s="17">
        <f>SUM(CV287:CV291)</f>
        <v>23.934556125756231</v>
      </c>
      <c r="CW292" s="17">
        <f>SUM(CW287:CW291)</f>
        <v>98.453608247422665</v>
      </c>
      <c r="CX292" s="17">
        <f>CX287</f>
        <v>95.732103384308033</v>
      </c>
      <c r="CY292" s="17">
        <f>CY287</f>
        <v>24.071197634260155</v>
      </c>
      <c r="CZ292" s="17">
        <f t="shared" si="486"/>
        <v>98.692890086915497</v>
      </c>
      <c r="DA292" s="20">
        <f>DA287</f>
        <v>144.42269669067588</v>
      </c>
      <c r="DB292" s="17">
        <f>SUM(DB287:DB291)</f>
        <v>0.125</v>
      </c>
      <c r="DC292" s="17">
        <f>DC287</f>
        <v>95.926081996778521</v>
      </c>
      <c r="DD292" s="17">
        <f>DD287</f>
        <v>24.185394720633909</v>
      </c>
      <c r="DE292" s="17">
        <f>DC292/$L$43</f>
        <v>98.892868037916003</v>
      </c>
      <c r="DF292" s="20">
        <f>DF287</f>
        <v>144.76672620246055</v>
      </c>
      <c r="DG292" s="41">
        <f>DG287</f>
        <v>227.78711921874637</v>
      </c>
      <c r="DH292" s="17">
        <f>(1-DI292/DG292)*100</f>
        <v>0.65619590274538231</v>
      </c>
      <c r="DI292" s="20">
        <f>DI291</f>
        <v>226.29238947545122</v>
      </c>
      <c r="DJ292" s="16" t="s">
        <v>95</v>
      </c>
      <c r="DK292" s="17">
        <f>SUM(DK287:DK291)</f>
        <v>95.499999999999986</v>
      </c>
      <c r="DL292" s="17">
        <f>SUM(DL287:DL291)</f>
        <v>23.934556125756231</v>
      </c>
      <c r="DM292" s="17">
        <f>SUM(DM287:DM291)</f>
        <v>98.453608247422665</v>
      </c>
      <c r="DN292" s="17">
        <f>DN287</f>
        <v>95.732518365117883</v>
      </c>
      <c r="DO292" s="17">
        <f>DO287</f>
        <v>24.071441937478866</v>
      </c>
      <c r="DP292" s="17">
        <f t="shared" si="489"/>
        <v>98.693317902183381</v>
      </c>
      <c r="DQ292" s="20">
        <f>DQ287</f>
        <v>144.55211932538785</v>
      </c>
      <c r="DR292" s="17">
        <f>SUM(DR287:DR291)</f>
        <v>0.125</v>
      </c>
      <c r="DS292" s="17">
        <f>DS287</f>
        <v>95.926844796491466</v>
      </c>
      <c r="DT292" s="17">
        <f>DT287</f>
        <v>24.185843788206867</v>
      </c>
      <c r="DU292" s="17">
        <f>DS292/$L$43</f>
        <v>98.893654429372646</v>
      </c>
      <c r="DV292" s="20">
        <f>DV287</f>
        <v>144.8970731777236</v>
      </c>
      <c r="DW292" s="41">
        <f>DW287</f>
        <v>227.58415986975606</v>
      </c>
      <c r="DX292" s="17">
        <f>(1-DY292/DW292)*100</f>
        <v>0.65736940282475897</v>
      </c>
      <c r="DY292" s="20">
        <f>DY291</f>
        <v>226.08809123709651</v>
      </c>
      <c r="DZ292" s="16" t="s">
        <v>95</v>
      </c>
      <c r="EA292" s="17">
        <f>SUM(EA287:EA291)</f>
        <v>95.499999999999986</v>
      </c>
      <c r="EB292" s="17">
        <f>SUM(EB287:EB291)</f>
        <v>23.934556125756231</v>
      </c>
      <c r="EC292" s="17">
        <f>SUM(EC287:EC291)</f>
        <v>98.453608247422665</v>
      </c>
      <c r="ED292" s="17">
        <f>ED287</f>
        <v>95.732726394280888</v>
      </c>
      <c r="EE292" s="17">
        <f>EE287</f>
        <v>24.071564406260308</v>
      </c>
      <c r="EF292" s="17">
        <f t="shared" si="492"/>
        <v>98.693532365238028</v>
      </c>
      <c r="EG292" s="20">
        <f>EG287</f>
        <v>144.61695558433331</v>
      </c>
      <c r="EH292" s="17">
        <f>SUM(EH287:EH291)</f>
        <v>0.125</v>
      </c>
      <c r="EI292" s="17">
        <f>EI287</f>
        <v>95.927227188015962</v>
      </c>
      <c r="EJ292" s="17">
        <f>EJ287</f>
        <v>24.186068905797892</v>
      </c>
      <c r="EK292" s="17">
        <f>EI292/$L$43</f>
        <v>98.894048647439135</v>
      </c>
      <c r="EL292" s="20">
        <f>EL287</f>
        <v>144.96237311972195</v>
      </c>
      <c r="EM292" s="41">
        <f>EM287</f>
        <v>227.48262116859217</v>
      </c>
      <c r="EN292" s="17">
        <f>(1-EO292/EM292)*100</f>
        <v>0.65795767676296579</v>
      </c>
      <c r="EO292" s="20">
        <f>EO291</f>
        <v>225.98588179931181</v>
      </c>
    </row>
    <row r="293" spans="2:145" outlineLevel="1">
      <c r="C293" s="6"/>
      <c r="D293" s="6"/>
      <c r="E293" s="6"/>
      <c r="S293" s="6"/>
      <c r="T293" s="6"/>
      <c r="U293" s="55"/>
      <c r="V293" s="37"/>
      <c r="W293" s="37"/>
      <c r="X293" s="37"/>
      <c r="AI293" s="6"/>
      <c r="AJ293" s="6"/>
      <c r="AK293" s="6"/>
      <c r="AY293" s="6"/>
      <c r="AZ293" s="6"/>
      <c r="BA293" s="6"/>
      <c r="BO293" s="6"/>
      <c r="BP293" s="6"/>
      <c r="BQ293" s="6"/>
      <c r="CE293" s="6"/>
      <c r="CF293" s="6"/>
      <c r="CG293" s="6"/>
      <c r="CU293" s="6"/>
      <c r="CV293" s="6"/>
      <c r="CW293" s="6"/>
      <c r="DK293" s="6"/>
      <c r="DL293" s="6"/>
      <c r="DM293" s="6"/>
      <c r="EA293" s="6"/>
      <c r="EB293" s="6"/>
      <c r="EC293" s="6"/>
    </row>
    <row r="294" spans="2:145" outlineLevel="1">
      <c r="B294" t="s">
        <v>43</v>
      </c>
      <c r="C294" s="14">
        <f>$C$90</f>
        <v>19.099999999999998</v>
      </c>
      <c r="D294" s="14">
        <f>C294*$L$45</f>
        <v>4.786911225151246</v>
      </c>
      <c r="E294" s="14">
        <f>C294/$L$43</f>
        <v>19.690721649484534</v>
      </c>
      <c r="F294" s="14">
        <f t="shared" ref="F294:G297" si="512">C294+K295</f>
        <v>95.727604606879595</v>
      </c>
      <c r="G294" s="14">
        <f t="shared" si="512"/>
        <v>24.068549160451489</v>
      </c>
      <c r="H294" s="14">
        <f t="shared" ref="H294:H299" si="513">F294/$L$43</f>
        <v>98.688252172040819</v>
      </c>
      <c r="I294" s="19">
        <f>1000*H294/3/O294</f>
        <v>143.01220420310935</v>
      </c>
      <c r="J294" s="21">
        <f>$AA$17/1000</f>
        <v>2.5000000000000001E-2</v>
      </c>
      <c r="K294" s="14">
        <f>(3*J294*$K$71*I294^2)/1000+F294</f>
        <v>95.917812769004186</v>
      </c>
      <c r="L294" s="14">
        <f>(3*J294*$L$71*I294^2)/1000+G294</f>
        <v>24.180526546218388</v>
      </c>
      <c r="M294" s="14">
        <f t="shared" ref="M294:M298" si="514">IF(I294&lt;0,-SQRT(K294^2+L294^2),SQRT(K294^2+L294^2))</f>
        <v>98.918778148752494</v>
      </c>
      <c r="N294" s="19">
        <f>1000*M294/3/O294</f>
        <v>143.34626653910189</v>
      </c>
      <c r="O294" s="40">
        <f>H$277</f>
        <v>230.02291476206557</v>
      </c>
      <c r="P294" s="14">
        <f>($K$71*$L$43+$L$71*$L$44)*100*SQRT(3)*(I294+N294)/2*J294/(O294*SQRT(3))</f>
        <v>0.21478894281086189</v>
      </c>
      <c r="Q294" s="19">
        <f>O294*(1-P294/100)</f>
        <v>229.5288509752254</v>
      </c>
      <c r="R294" t="s">
        <v>43</v>
      </c>
      <c r="S294" s="14">
        <f>$C$90</f>
        <v>19.099999999999998</v>
      </c>
      <c r="T294" s="14">
        <f>S294*$L$45</f>
        <v>4.786911225151246</v>
      </c>
      <c r="U294" s="19">
        <f>S294/$L$43</f>
        <v>19.690721649484534</v>
      </c>
      <c r="V294" s="19">
        <f t="shared" ref="V294:W297" si="515">S294+AA295</f>
        <v>95.729227190168089</v>
      </c>
      <c r="W294" s="19">
        <f t="shared" si="515"/>
        <v>24.069504390935844</v>
      </c>
      <c r="X294" s="19">
        <f t="shared" ref="X294:X299" si="516">V294/$L$43</f>
        <v>98.689924938317617</v>
      </c>
      <c r="Y294" s="19">
        <f>1000*X294/3/AE294</f>
        <v>143.52250945987868</v>
      </c>
      <c r="Z294" s="21">
        <f>$AA$17/1000</f>
        <v>2.5000000000000001E-2</v>
      </c>
      <c r="AA294" s="14">
        <f>(3*Z294*$K$71*Y294^2)/1000+V294</f>
        <v>95.920795199879535</v>
      </c>
      <c r="AB294" s="14">
        <f>(3*Z294*$L$71*Y294^2)/1000+W294</f>
        <v>24.182282332136939</v>
      </c>
      <c r="AC294" s="14">
        <f t="shared" ref="AC294:AC298" si="517">IF(Y294&lt;0,-SQRT(AA294^2+AB294^2),SQRT(AA294^2+AB294^2))</f>
        <v>98.922099303282153</v>
      </c>
      <c r="AD294" s="19">
        <f>1000*AC294/3/AE294</f>
        <v>143.86015534939364</v>
      </c>
      <c r="AE294" s="40">
        <f>X$277</f>
        <v>229.20893572657354</v>
      </c>
      <c r="AF294" s="14">
        <f>($K$71*$L$43+$L$71*$L$44)*100*SQRT(3)*(Y294+AD294)/2*Z294/(AE294*SQRT(3))</f>
        <v>0.21632265833438641</v>
      </c>
      <c r="AG294" s="19">
        <f>AE294*(1-AF294/100)</f>
        <v>228.71310486366986</v>
      </c>
      <c r="AH294" t="s">
        <v>43</v>
      </c>
      <c r="AI294" s="14">
        <f>$C$90</f>
        <v>19.099999999999998</v>
      </c>
      <c r="AJ294" s="14">
        <f>AI294*$L$45</f>
        <v>4.786911225151246</v>
      </c>
      <c r="AK294" s="14">
        <f>AI294/$L$43</f>
        <v>19.690721649484534</v>
      </c>
      <c r="AL294" s="14">
        <f t="shared" ref="AL294:AM297" si="518">AI294+AQ295</f>
        <v>95.730659105051629</v>
      </c>
      <c r="AM294" s="14">
        <f t="shared" si="518"/>
        <v>24.070347373085021</v>
      </c>
      <c r="AN294" s="14">
        <f t="shared" ref="AN294:AN299" si="519">AL294/$L$43</f>
        <v>98.691401139228489</v>
      </c>
      <c r="AO294" s="19">
        <f>1000*AN294/3/AU294</f>
        <v>143.97136370702049</v>
      </c>
      <c r="AP294" s="21">
        <f>$AA$17/1000</f>
        <v>2.5000000000000001E-2</v>
      </c>
      <c r="AQ294" s="14">
        <f>(3*AP294*$K$71*AO294^2)/1000+AL294</f>
        <v>95.923427213230866</v>
      </c>
      <c r="AR294" s="14">
        <f>(3*AP294*$L$71*AO294^2)/1000+AM294</f>
        <v>24.183831823867955</v>
      </c>
      <c r="AS294" s="14">
        <f t="shared" ref="AS294:AS298" si="520">IF(AO294&lt;0,-SQRT(AQ294^2+AR294^2),SQRT(AQ294^2+AR294^2))</f>
        <v>98.92503025027149</v>
      </c>
      <c r="AT294" s="19">
        <f>1000*AS294/3/AU294</f>
        <v>144.31218267736898</v>
      </c>
      <c r="AU294" s="40">
        <f>AN$277</f>
        <v>228.49775723470484</v>
      </c>
      <c r="AV294" s="14">
        <f>($K$71*$L$43+$L$71*$L$44)*100*SQRT(3)*(AO294+AT294)/2*AP294/(AU294*SQRT(3))</f>
        <v>0.21767617758960631</v>
      </c>
      <c r="AW294" s="19">
        <f>AU294*(1-AV294/100)</f>
        <v>228.00037205087835</v>
      </c>
      <c r="AX294" t="s">
        <v>43</v>
      </c>
      <c r="AY294" s="14">
        <f>$C$90</f>
        <v>19.099999999999998</v>
      </c>
      <c r="AZ294" s="14">
        <f>AY294*$L$45</f>
        <v>4.786911225151246</v>
      </c>
      <c r="BA294" s="14">
        <f>AY294/$L$43</f>
        <v>19.690721649484534</v>
      </c>
      <c r="BB294" s="14">
        <f t="shared" ref="BB294:BC297" si="521">AY294+BG295</f>
        <v>95.731070203322147</v>
      </c>
      <c r="BC294" s="14">
        <f t="shared" si="521"/>
        <v>24.070589390615254</v>
      </c>
      <c r="BD294" s="14">
        <f t="shared" ref="BD294:BD299" si="522">BB294/$L$43</f>
        <v>98.691824951878502</v>
      </c>
      <c r="BE294" s="19">
        <f>1000*BD294/3/BK294</f>
        <v>144.09997297070689</v>
      </c>
      <c r="BF294" s="21">
        <f>$AA$17/1000</f>
        <v>2.5000000000000001E-2</v>
      </c>
      <c r="BG294" s="14">
        <f>(3*BF294*$K$71*BE294^2)/1000+BB294</f>
        <v>95.924182863876624</v>
      </c>
      <c r="BH294" s="14">
        <f>(3*BF294*$L$71*BE294^2)/1000+BC294</f>
        <v>24.184276682715872</v>
      </c>
      <c r="BI294" s="14">
        <f t="shared" ref="BI294:BI298" si="523">IF(BE294&lt;0,-SQRT(BG294^2+BH294^2),SQRT(BG294^2+BH294^2))</f>
        <v>98.925871726099018</v>
      </c>
      <c r="BJ294" s="19">
        <f>1000*BI294/3/BK294</f>
        <v>144.44170475908456</v>
      </c>
      <c r="BK294" s="40">
        <f>BD$277</f>
        <v>228.29480329359231</v>
      </c>
      <c r="BL294" s="14">
        <f>($K$71*$L$43+$L$71*$L$44)*100*SQRT(3)*(BE294+BJ294)/2*BF294/(BK294*SQRT(3))</f>
        <v>0.21806477380722941</v>
      </c>
      <c r="BM294" s="19">
        <f>BK294*(1-BL294/100)</f>
        <v>227.79697274717648</v>
      </c>
      <c r="BN294" t="s">
        <v>43</v>
      </c>
      <c r="BO294" s="14">
        <f>$C$90</f>
        <v>19.099999999999998</v>
      </c>
      <c r="BP294" s="14">
        <f>BO294*$L$45</f>
        <v>4.786911225151246</v>
      </c>
      <c r="BQ294" s="14">
        <f>BO294/$L$43</f>
        <v>19.690721649484534</v>
      </c>
      <c r="BR294" s="14">
        <f t="shared" ref="BR294:BS297" si="524">BO294+BW295</f>
        <v>95.731276284869153</v>
      </c>
      <c r="BS294" s="14">
        <f t="shared" si="524"/>
        <v>24.070710712816293</v>
      </c>
      <c r="BT294" s="14">
        <f t="shared" ref="BT294:BT299" si="525">BR294/$L$43</f>
        <v>98.6920374070816</v>
      </c>
      <c r="BU294" s="19">
        <f>1000*BT294/3/CA294</f>
        <v>144.16440148324284</v>
      </c>
      <c r="BV294" s="21">
        <f>$AA$17/1000</f>
        <v>2.5000000000000001E-2</v>
      </c>
      <c r="BW294" s="14">
        <f>(3*BV294*$K$71*BU294^2)/1000+BR294</f>
        <v>95.924561669160852</v>
      </c>
      <c r="BX294" s="14">
        <f>(3*BV294*$L$71*BU294^2)/1000+BS294</f>
        <v>24.184499689052537</v>
      </c>
      <c r="BY294" s="14">
        <f t="shared" ref="BY294:BY298" si="526">IF(BU294&lt;0,-SQRT(BW294^2+BX294^2),SQRT(BW294^2+BX294^2))</f>
        <v>98.926293555507414</v>
      </c>
      <c r="BZ294" s="19">
        <f>1000*BY294/3/CA294</f>
        <v>144.50659117066695</v>
      </c>
      <c r="CA294" s="40">
        <f>BT$277</f>
        <v>228.19326729688123</v>
      </c>
      <c r="CB294" s="14">
        <f>($K$71*$L$43+$L$71*$L$44)*100*SQRT(3)*(BU294+BZ294)/2*BV294/(CA294*SQRT(3))</f>
        <v>0.21825957603923873</v>
      </c>
      <c r="CC294" s="19">
        <f>CA294*(1-CB294/100)</f>
        <v>227.69521363912898</v>
      </c>
      <c r="CD294" t="s">
        <v>43</v>
      </c>
      <c r="CE294" s="14">
        <f>$C$90</f>
        <v>19.099999999999998</v>
      </c>
      <c r="CF294" s="14">
        <f>CE294*$L$45</f>
        <v>4.786911225151246</v>
      </c>
      <c r="CG294" s="14">
        <f>CE294/$L$43</f>
        <v>19.690721649484534</v>
      </c>
      <c r="CH294" s="14">
        <f t="shared" ref="CH294:CI297" si="527">CE294+CM295</f>
        <v>95.7314829077675</v>
      </c>
      <c r="CI294" s="14">
        <f t="shared" si="527"/>
        <v>24.070832353716138</v>
      </c>
      <c r="CJ294" s="14">
        <f t="shared" ref="CJ294:CJ299" si="528">CH294/$L$43</f>
        <v>98.692250420378869</v>
      </c>
      <c r="CK294" s="19">
        <f>1000*CJ294/3/CQ294</f>
        <v>144.22897067755599</v>
      </c>
      <c r="CL294" s="21">
        <f>$AA$17/1000</f>
        <v>2.5000000000000001E-2</v>
      </c>
      <c r="CM294" s="14">
        <f>(3*CL294*$K$71*CK294^2)/1000+CH294</f>
        <v>95.924941470406679</v>
      </c>
      <c r="CN294" s="14">
        <f>(3*CL294*$L$71*CK294^2)/1000+CI294</f>
        <v>24.18472328172146</v>
      </c>
      <c r="CO294" s="14">
        <f t="shared" ref="CO294:CO298" si="529">IF(CK294&lt;0,-SQRT(CM294^2+CN294^2),SQRT(CM294^2+CN294^2))</f>
        <v>98.926716494152316</v>
      </c>
      <c r="CP294" s="19">
        <f>1000*CO294/3/CQ294</f>
        <v>144.57161967314696</v>
      </c>
      <c r="CQ294" s="40">
        <f>CJ$277</f>
        <v>228.09160082227672</v>
      </c>
      <c r="CR294" s="14">
        <f>($K$71*$L$43+$L$71*$L$44)*100*SQRT(3)*(CK294+CP294)/2*CL294/(CQ294*SQRT(3))</f>
        <v>0.21845489056566667</v>
      </c>
      <c r="CS294" s="19">
        <f>CQ294*(1-CR294/100)</f>
        <v>227.59332356531093</v>
      </c>
      <c r="CT294" t="s">
        <v>43</v>
      </c>
      <c r="CU294" s="14">
        <f>$C$90</f>
        <v>19.099999999999998</v>
      </c>
      <c r="CV294" s="14">
        <f>CU294*$L$45</f>
        <v>4.786911225151246</v>
      </c>
      <c r="CW294" s="14">
        <f>CU294/$L$43</f>
        <v>19.690721649484534</v>
      </c>
      <c r="CX294" s="14">
        <f t="shared" ref="CX294:CY297" si="530">CU294+DC295</f>
        <v>95.732103384308033</v>
      </c>
      <c r="CY294" s="14">
        <f t="shared" si="530"/>
        <v>24.071197634260155</v>
      </c>
      <c r="CZ294" s="14">
        <f t="shared" ref="CZ294:CZ299" si="531">CX294/$L$43</f>
        <v>98.692890086915497</v>
      </c>
      <c r="DA294" s="19">
        <f>1000*CZ294/3/DG294</f>
        <v>144.42269669067588</v>
      </c>
      <c r="DB294" s="21">
        <f>$AA$17/1000</f>
        <v>2.5000000000000001E-2</v>
      </c>
      <c r="DC294" s="14">
        <f>(3*DB294*$K$71*DA294^2)/1000+CX294</f>
        <v>95.926081996778521</v>
      </c>
      <c r="DD294" s="14">
        <f>(3*DB294*$L$71*DA294^2)/1000+CY294</f>
        <v>24.185394720633909</v>
      </c>
      <c r="DE294" s="14">
        <f t="shared" ref="DE294:DE298" si="532">IF(DA294&lt;0,-SQRT(DC294^2+DD294^2),SQRT(DC294^2+DD294^2))</f>
        <v>98.92798656116247</v>
      </c>
      <c r="DF294" s="19">
        <f>1000*DE294/3/DG294</f>
        <v>144.76672620246055</v>
      </c>
      <c r="DG294" s="40">
        <f>CZ$277</f>
        <v>227.78711921874637</v>
      </c>
      <c r="DH294" s="14">
        <f>($K$71*$L$43+$L$71*$L$44)*100*SQRT(3)*(DA294+DF294)/2*DB294/(DG294*SQRT(3))</f>
        <v>0.21904141216832526</v>
      </c>
      <c r="DI294" s="19">
        <f>DG294*(1-DH294/100)</f>
        <v>227.28817109607206</v>
      </c>
      <c r="DJ294" t="s">
        <v>43</v>
      </c>
      <c r="DK294" s="14">
        <f>$C$90</f>
        <v>19.099999999999998</v>
      </c>
      <c r="DL294" s="14">
        <f>DK294*$L$45</f>
        <v>4.786911225151246</v>
      </c>
      <c r="DM294" s="14">
        <f>DK294/$L$43</f>
        <v>19.690721649484534</v>
      </c>
      <c r="DN294" s="14">
        <f t="shared" ref="DN294:DO297" si="533">DK294+DS295</f>
        <v>95.732518365117883</v>
      </c>
      <c r="DO294" s="14">
        <f t="shared" si="533"/>
        <v>24.071441937478866</v>
      </c>
      <c r="DP294" s="14">
        <f t="shared" ref="DP294:DP299" si="534">DN294/$L$43</f>
        <v>98.693317902183381</v>
      </c>
      <c r="DQ294" s="19">
        <f>1000*DP294/3/DW294</f>
        <v>144.55211932538785</v>
      </c>
      <c r="DR294" s="21">
        <f>$AA$17/1000</f>
        <v>2.5000000000000001E-2</v>
      </c>
      <c r="DS294" s="14">
        <f>(3*DR294*$K$71*DQ294^2)/1000+DN294</f>
        <v>95.926844796491466</v>
      </c>
      <c r="DT294" s="14">
        <f>(3*DR294*$L$71*DQ294^2)/1000+DO294</f>
        <v>24.185843788206867</v>
      </c>
      <c r="DU294" s="14">
        <f t="shared" ref="DU294:DU298" si="535">IF(DQ294&lt;0,-SQRT(DS294^2+DT294^2),SQRT(DS294^2+DT294^2))</f>
        <v>98.928836000216378</v>
      </c>
      <c r="DV294" s="19">
        <f>1000*DU294/3/DW294</f>
        <v>144.8970731777236</v>
      </c>
      <c r="DW294" s="40">
        <f>DP$277</f>
        <v>227.58415986975606</v>
      </c>
      <c r="DX294" s="14">
        <f>($K$71*$L$43+$L$71*$L$44)*100*SQRT(3)*(DQ294+DV294)/2*DR294/(DW294*SQRT(3))</f>
        <v>0.21943368646647113</v>
      </c>
      <c r="DY294" s="19">
        <f>DW294*(1-DX294/100)</f>
        <v>227.08476355794011</v>
      </c>
      <c r="DZ294" t="s">
        <v>43</v>
      </c>
      <c r="EA294" s="14">
        <f>$C$90</f>
        <v>19.099999999999998</v>
      </c>
      <c r="EB294" s="14">
        <f>EA294*$L$45</f>
        <v>4.786911225151246</v>
      </c>
      <c r="EC294" s="14">
        <f>EA294/$L$43</f>
        <v>19.690721649484534</v>
      </c>
      <c r="ED294" s="14">
        <f t="shared" ref="ED294:EE297" si="536">EA294+EI295</f>
        <v>95.732726394280888</v>
      </c>
      <c r="EE294" s="14">
        <f t="shared" si="536"/>
        <v>24.071564406260308</v>
      </c>
      <c r="EF294" s="14">
        <f t="shared" ref="EF294:EF299" si="537">ED294/$L$43</f>
        <v>98.693532365238028</v>
      </c>
      <c r="EG294" s="19">
        <f>1000*EF294/3/EM294</f>
        <v>144.61695558433331</v>
      </c>
      <c r="EH294" s="21">
        <f>$AA$17/1000</f>
        <v>2.5000000000000001E-2</v>
      </c>
      <c r="EI294" s="14">
        <f>(3*EH294*$K$71*EG294^2)/1000+ED294</f>
        <v>95.927227188015962</v>
      </c>
      <c r="EJ294" s="14">
        <f>(3*EH294*$L$71*EG294^2)/1000+EE294</f>
        <v>24.186068905797892</v>
      </c>
      <c r="EK294" s="14">
        <f t="shared" ref="EK294:EK298" si="538">IF(EG294&lt;0,-SQRT(EI294^2+EJ294^2),SQRT(EI294^2+EJ294^2))</f>
        <v>98.929261824281454</v>
      </c>
      <c r="EL294" s="19">
        <f>1000*EK294/3/EM294</f>
        <v>144.96237311972195</v>
      </c>
      <c r="EM294" s="40">
        <f>EF$277</f>
        <v>227.48262116859217</v>
      </c>
      <c r="EN294" s="14">
        <f>($K$71*$L$43+$L$71*$L$44)*100*SQRT(3)*(EG294+EL294)/2*EH294/(EM294*SQRT(3))</f>
        <v>0.21963033376439961</v>
      </c>
      <c r="EO294" s="19">
        <f>EM294*(1-EN294/100)</f>
        <v>226.98300032846359</v>
      </c>
    </row>
    <row r="295" spans="2:145" outlineLevel="1">
      <c r="B295" t="s">
        <v>44</v>
      </c>
      <c r="C295" s="14">
        <f>$C$90</f>
        <v>19.099999999999998</v>
      </c>
      <c r="D295" s="14">
        <f>C295*$L$45</f>
        <v>4.786911225151246</v>
      </c>
      <c r="E295" s="14">
        <f>C295/$L$43</f>
        <v>19.690721649484534</v>
      </c>
      <c r="F295" s="14">
        <f t="shared" si="512"/>
        <v>76.506112786716869</v>
      </c>
      <c r="G295" s="14">
        <f t="shared" si="512"/>
        <v>19.210114525043146</v>
      </c>
      <c r="H295" s="14">
        <f t="shared" si="513"/>
        <v>78.872281223419449</v>
      </c>
      <c r="I295" s="19">
        <f>1000*H295/3/O294</f>
        <v>114.29626667848069</v>
      </c>
      <c r="J295" s="21">
        <f t="shared" ref="J295:J298" si="539">$AA$17/1000</f>
        <v>2.5000000000000001E-2</v>
      </c>
      <c r="K295" s="14">
        <f>(3*J295*$K$71*I295^2)/1000+F295</f>
        <v>76.627604606879601</v>
      </c>
      <c r="L295" s="14">
        <f>(3*J295*$L$71*I295^2)/1000+G295</f>
        <v>19.281637935300243</v>
      </c>
      <c r="M295" s="14">
        <f t="shared" si="514"/>
        <v>79.016272686430142</v>
      </c>
      <c r="N295" s="19">
        <f>1000*M295/3/O294</f>
        <v>114.50492916928752</v>
      </c>
      <c r="O295" s="19">
        <f>Q294</f>
        <v>229.5288509752254</v>
      </c>
      <c r="P295" s="14">
        <f>($K$71*$L$43+$L$71*$L$44)*100*SQRT(3)*(I295+N295)/2*J295/(O295*SQRT(3))</f>
        <v>0.17198635633053805</v>
      </c>
      <c r="Q295" s="19">
        <f>O295*(1-P295/100)</f>
        <v>229.13409266770577</v>
      </c>
      <c r="R295" t="s">
        <v>44</v>
      </c>
      <c r="S295" s="14">
        <f>$C$90</f>
        <v>19.099999999999998</v>
      </c>
      <c r="T295" s="14">
        <f>S295*$L$45</f>
        <v>4.786911225151246</v>
      </c>
      <c r="U295" s="19">
        <f>S295/$L$43</f>
        <v>19.690721649484534</v>
      </c>
      <c r="V295" s="19">
        <f t="shared" si="515"/>
        <v>76.506868524006137</v>
      </c>
      <c r="W295" s="19">
        <f t="shared" si="515"/>
        <v>19.210559434898929</v>
      </c>
      <c r="X295" s="19">
        <f t="shared" si="516"/>
        <v>78.873060334026945</v>
      </c>
      <c r="Y295" s="19">
        <f>1000*X295/3/AE294</f>
        <v>114.70329473849671</v>
      </c>
      <c r="Z295" s="21">
        <f t="shared" ref="Z295:Z298" si="540">$AA$17/1000</f>
        <v>2.5000000000000001E-2</v>
      </c>
      <c r="AA295" s="14">
        <f>(3*Z295*$K$71*Y295^2)/1000+V295</f>
        <v>76.629227190168095</v>
      </c>
      <c r="AB295" s="14">
        <f>(3*Z295*$L$71*Y295^2)/1000+W295</f>
        <v>19.282593165784597</v>
      </c>
      <c r="AC295" s="14">
        <f t="shared" si="517"/>
        <v>79.018079317075021</v>
      </c>
      <c r="AD295" s="19">
        <f>1000*AC295/3/AE294</f>
        <v>114.91419254168572</v>
      </c>
      <c r="AE295" s="19">
        <f>AG294</f>
        <v>228.71310486366986</v>
      </c>
      <c r="AF295" s="14">
        <f>($K$71*$L$43+$L$71*$L$44)*100*SQRT(3)*(Y295+AD295)/2*Z295/(AE295*SQRT(3))</f>
        <v>0.17321555863359417</v>
      </c>
      <c r="AG295" s="19">
        <f>AE295*(1-AF295/100)</f>
        <v>228.31693818141201</v>
      </c>
      <c r="AH295" t="s">
        <v>44</v>
      </c>
      <c r="AI295" s="14">
        <f>$C$90</f>
        <v>19.099999999999998</v>
      </c>
      <c r="AJ295" s="14">
        <f>AI295*$L$45</f>
        <v>4.786911225151246</v>
      </c>
      <c r="AK295" s="14">
        <f>AI295/$L$43</f>
        <v>19.690721649484534</v>
      </c>
      <c r="AL295" s="14">
        <f t="shared" si="518"/>
        <v>76.507535446596648</v>
      </c>
      <c r="AM295" s="14">
        <f t="shared" si="518"/>
        <v>19.21095205868205</v>
      </c>
      <c r="AN295" s="14">
        <f t="shared" si="519"/>
        <v>78.873747883089337</v>
      </c>
      <c r="AO295" s="19">
        <f>1000*AN295/3/AU294</f>
        <v>115.06130131228232</v>
      </c>
      <c r="AP295" s="21">
        <f t="shared" ref="AP295:AP298" si="541">$AA$17/1000</f>
        <v>2.5000000000000001E-2</v>
      </c>
      <c r="AQ295" s="14">
        <f>(3*AP295*$K$71*AO295^2)/1000+AL295</f>
        <v>76.630659105051635</v>
      </c>
      <c r="AR295" s="14">
        <f>(3*AP295*$L$71*AO295^2)/1000+AM295</f>
        <v>19.283436147933774</v>
      </c>
      <c r="AS295" s="14">
        <f t="shared" si="520"/>
        <v>79.019673655021322</v>
      </c>
      <c r="AT295" s="19">
        <f>1000*AS295/3/AU294</f>
        <v>115.27417834252542</v>
      </c>
      <c r="AU295" s="19">
        <f>AW294</f>
        <v>228.00037205087835</v>
      </c>
      <c r="AV295" s="14">
        <f>($K$71*$L$43+$L$71*$L$44)*100*SQRT(3)*(AO295+AT295)/2*AP295/(AU295*SQRT(3))</f>
        <v>0.17430035520992193</v>
      </c>
      <c r="AW295" s="19">
        <f>AU295*(1-AV295/100)</f>
        <v>227.60296659251372</v>
      </c>
      <c r="AX295" t="s">
        <v>44</v>
      </c>
      <c r="AY295" s="14">
        <f>$C$90</f>
        <v>19.099999999999998</v>
      </c>
      <c r="AZ295" s="14">
        <f>AY295*$L$45</f>
        <v>4.786911225151246</v>
      </c>
      <c r="BA295" s="14">
        <f>AY295/$L$43</f>
        <v>19.690721649484534</v>
      </c>
      <c r="BB295" s="14">
        <f t="shared" si="521"/>
        <v>76.507726916482937</v>
      </c>
      <c r="BC295" s="14">
        <f t="shared" si="521"/>
        <v>19.21106477885705</v>
      </c>
      <c r="BD295" s="14">
        <f t="shared" si="522"/>
        <v>78.873945274724676</v>
      </c>
      <c r="BE295" s="19">
        <f>1000*BD295/3/BK294</f>
        <v>115.16387895069018</v>
      </c>
      <c r="BF295" s="21">
        <f t="shared" ref="BF295:BF298" si="542">$AA$17/1000</f>
        <v>2.5000000000000001E-2</v>
      </c>
      <c r="BG295" s="14">
        <f>(3*BF295*$K$71*BE295^2)/1000+BB295</f>
        <v>76.631070203322153</v>
      </c>
      <c r="BH295" s="14">
        <f>(3*BF295*$L$71*BE295^2)/1000+BC295</f>
        <v>19.283678165464007</v>
      </c>
      <c r="BI295" s="14">
        <f t="shared" si="523"/>
        <v>79.020131384955832</v>
      </c>
      <c r="BJ295" s="19">
        <f>1000*BI295/3/BK294</f>
        <v>115.37732534853798</v>
      </c>
      <c r="BK295" s="19">
        <f>BM294</f>
        <v>227.79697274717648</v>
      </c>
      <c r="BL295" s="14">
        <f>($K$71*$L$43+$L$71*$L$44)*100*SQRT(3)*(BE295+BJ295)/2*BF295/(BK295*SQRT(3))</f>
        <v>0.17461180327996081</v>
      </c>
      <c r="BM295" s="19">
        <f>BK295*(1-BL295/100)</f>
        <v>227.3992123452455</v>
      </c>
      <c r="BN295" t="s">
        <v>44</v>
      </c>
      <c r="BO295" s="14">
        <f>$C$90</f>
        <v>19.099999999999998</v>
      </c>
      <c r="BP295" s="14">
        <f>BO295*$L$45</f>
        <v>4.786911225151246</v>
      </c>
      <c r="BQ295" s="14">
        <f>BO295/$L$43</f>
        <v>19.690721649484534</v>
      </c>
      <c r="BR295" s="14">
        <f t="shared" si="524"/>
        <v>76.507822899146689</v>
      </c>
      <c r="BS295" s="14">
        <f t="shared" si="524"/>
        <v>19.211121284780049</v>
      </c>
      <c r="BT295" s="14">
        <f t="shared" si="525"/>
        <v>78.874044225924422</v>
      </c>
      <c r="BU295" s="19">
        <f>1000*BT295/3/CA294</f>
        <v>115.2152663693749</v>
      </c>
      <c r="BV295" s="21">
        <f t="shared" ref="BV295:BV298" si="543">$AA$17/1000</f>
        <v>2.5000000000000001E-2</v>
      </c>
      <c r="BW295" s="14">
        <f>(3*BV295*$K$71*BU295^2)/1000+BR295</f>
        <v>76.631276284869159</v>
      </c>
      <c r="BX295" s="14">
        <f>(3*BV295*$L$71*BU295^2)/1000+BS295</f>
        <v>19.283799487665046</v>
      </c>
      <c r="BY295" s="14">
        <f t="shared" si="526"/>
        <v>79.020360842813304</v>
      </c>
      <c r="BZ295" s="19">
        <f>1000*BY295/3/CA294</f>
        <v>115.42899837911986</v>
      </c>
      <c r="CA295" s="19">
        <f>CC294</f>
        <v>227.69521363912898</v>
      </c>
      <c r="CB295" s="14">
        <f>($K$71*$L$43+$L$71*$L$44)*100*SQRT(3)*(BU295+BZ295)/2*BV295/(CA295*SQRT(3))</f>
        <v>0.17476793174057598</v>
      </c>
      <c r="CC295" s="19">
        <f>CA295*(1-CB295/100)</f>
        <v>227.29727542357961</v>
      </c>
      <c r="CD295" t="s">
        <v>44</v>
      </c>
      <c r="CE295" s="14">
        <f>$C$90</f>
        <v>19.099999999999998</v>
      </c>
      <c r="CF295" s="14">
        <f>CE295*$L$45</f>
        <v>4.786911225151246</v>
      </c>
      <c r="CG295" s="14">
        <f>CE295/$L$43</f>
        <v>19.690721649484534</v>
      </c>
      <c r="CH295" s="14">
        <f t="shared" si="527"/>
        <v>76.507919133776809</v>
      </c>
      <c r="CI295" s="14">
        <f t="shared" si="527"/>
        <v>19.211177939038112</v>
      </c>
      <c r="CJ295" s="14">
        <f t="shared" si="528"/>
        <v>78.874143436883315</v>
      </c>
      <c r="CK295" s="19">
        <f>1000*CJ295/3/CQ294</f>
        <v>115.26676585567638</v>
      </c>
      <c r="CL295" s="21">
        <f t="shared" ref="CL295:CL298" si="544">$AA$17/1000</f>
        <v>2.5000000000000001E-2</v>
      </c>
      <c r="CM295" s="14">
        <f>(3*CL295*$K$71*CK295^2)/1000+CH295</f>
        <v>76.631482907767506</v>
      </c>
      <c r="CN295" s="14">
        <f>(3*CL295*$L$71*CK295^2)/1000+CI295</f>
        <v>19.283921128564891</v>
      </c>
      <c r="CO295" s="14">
        <f t="shared" si="529"/>
        <v>79.020590903486507</v>
      </c>
      <c r="CP295" s="19">
        <f>1000*CO295/3/CQ294</f>
        <v>115.48078435537158</v>
      </c>
      <c r="CQ295" s="19">
        <f>CS294</f>
        <v>227.59332356531093</v>
      </c>
      <c r="CR295" s="14">
        <f>($K$71*$L$43+$L$71*$L$44)*100*SQRT(3)*(CK295+CP295)/2*CL295/(CQ295*SQRT(3))</f>
        <v>0.17492447104953604</v>
      </c>
      <c r="CS295" s="19">
        <f>CQ295*(1-CR295/100)</f>
        <v>227.19520714792026</v>
      </c>
      <c r="CT295" t="s">
        <v>44</v>
      </c>
      <c r="CU295" s="14">
        <f>$C$90</f>
        <v>19.099999999999998</v>
      </c>
      <c r="CV295" s="14">
        <f>CU295*$L$45</f>
        <v>4.786911225151246</v>
      </c>
      <c r="CW295" s="14">
        <f>CU295/$L$43</f>
        <v>19.690721649484534</v>
      </c>
      <c r="CX295" s="14">
        <f t="shared" si="530"/>
        <v>76.508208119757313</v>
      </c>
      <c r="CY295" s="14">
        <f t="shared" si="530"/>
        <v>19.211348067881467</v>
      </c>
      <c r="CZ295" s="14">
        <f t="shared" si="531"/>
        <v>78.874441360574551</v>
      </c>
      <c r="DA295" s="19">
        <f>1000*CZ295/3/DG294</f>
        <v>115.4212781815677</v>
      </c>
      <c r="DB295" s="21">
        <f t="shared" ref="DB295:DB298" si="545">$AA$17/1000</f>
        <v>2.5000000000000001E-2</v>
      </c>
      <c r="DC295" s="14">
        <f>(3*DB295*$K$71*DA295^2)/1000+CX295</f>
        <v>76.632103384308039</v>
      </c>
      <c r="DD295" s="14">
        <f>(3*DB295*$L$71*DA295^2)/1000+CY295</f>
        <v>19.284286409108908</v>
      </c>
      <c r="DE295" s="14">
        <f t="shared" si="532"/>
        <v>79.021281762648073</v>
      </c>
      <c r="DF295" s="19">
        <f>1000*DE295/3/DG294</f>
        <v>115.63615776237563</v>
      </c>
      <c r="DG295" s="19">
        <f>DI294</f>
        <v>227.28817109607206</v>
      </c>
      <c r="DH295" s="14">
        <f>($K$71*$L$43+$L$71*$L$44)*100*SQRT(3)*(DA295+DF295)/2*DB295/(DG295*SQRT(3))</f>
        <v>0.17539455380471497</v>
      </c>
      <c r="DI295" s="19">
        <f>DG295*(1-DH295/100)</f>
        <v>226.88952002252719</v>
      </c>
      <c r="DJ295" t="s">
        <v>44</v>
      </c>
      <c r="DK295" s="14">
        <f>$C$90</f>
        <v>19.099999999999998</v>
      </c>
      <c r="DL295" s="14">
        <f>DK295*$L$45</f>
        <v>4.786911225151246</v>
      </c>
      <c r="DM295" s="14">
        <f>DK295/$L$43</f>
        <v>19.690721649484534</v>
      </c>
      <c r="DN295" s="14">
        <f t="shared" si="533"/>
        <v>76.508401395572946</v>
      </c>
      <c r="DO295" s="14">
        <f t="shared" si="533"/>
        <v>19.211461851224545</v>
      </c>
      <c r="DP295" s="14">
        <f t="shared" si="534"/>
        <v>78.874640613992725</v>
      </c>
      <c r="DQ295" s="19">
        <f>1000*DP295/3/DW294</f>
        <v>115.52450261203273</v>
      </c>
      <c r="DR295" s="21">
        <f t="shared" ref="DR295:DR298" si="546">$AA$17/1000</f>
        <v>2.5000000000000001E-2</v>
      </c>
      <c r="DS295" s="14">
        <f>(3*DR295*$K$71*DQ295^2)/1000+DN295</f>
        <v>76.632518365117889</v>
      </c>
      <c r="DT295" s="14">
        <f>(3*DR295*$L$71*DQ295^2)/1000+DO295</f>
        <v>19.284530712327619</v>
      </c>
      <c r="DU295" s="14">
        <f t="shared" si="535"/>
        <v>79.021743816337278</v>
      </c>
      <c r="DV295" s="19">
        <f>1000*DU295/3/DW294</f>
        <v>115.73995873520745</v>
      </c>
      <c r="DW295" s="19">
        <f>DY294</f>
        <v>227.08476355794011</v>
      </c>
      <c r="DX295" s="14">
        <f>($K$71*$L$43+$L$71*$L$44)*100*SQRT(3)*(DQ295+DV295)/2*DR295/(DW295*SQRT(3))</f>
        <v>0.17570895338909373</v>
      </c>
      <c r="DY295" s="19">
        <f>DW295*(1-DX295/100)</f>
        <v>226.68575529658634</v>
      </c>
      <c r="DZ295" t="s">
        <v>44</v>
      </c>
      <c r="EA295" s="14">
        <f>$C$90</f>
        <v>19.099999999999998</v>
      </c>
      <c r="EB295" s="14">
        <f>EA295*$L$45</f>
        <v>4.786911225151246</v>
      </c>
      <c r="EC295" s="14">
        <f>EA295/$L$43</f>
        <v>19.690721649484534</v>
      </c>
      <c r="ED295" s="14">
        <f t="shared" si="536"/>
        <v>76.50849828414934</v>
      </c>
      <c r="EE295" s="14">
        <f t="shared" si="536"/>
        <v>19.211518890467094</v>
      </c>
      <c r="EF295" s="14">
        <f t="shared" si="537"/>
        <v>78.874740499123035</v>
      </c>
      <c r="EG295" s="19">
        <f>1000*EF295/3/EM294</f>
        <v>115.5762142677664</v>
      </c>
      <c r="EH295" s="21">
        <f t="shared" ref="EH295:EH298" si="547">$AA$17/1000</f>
        <v>2.5000000000000001E-2</v>
      </c>
      <c r="EI295" s="14">
        <f>(3*EH295*$K$71*EG295^2)/1000+ED295</f>
        <v>76.632726394280894</v>
      </c>
      <c r="EJ295" s="14">
        <f>(3*EH295*$L$71*EG295^2)/1000+EE295</f>
        <v>19.284653181109061</v>
      </c>
      <c r="EK295" s="14">
        <f t="shared" si="538"/>
        <v>79.021975443140974</v>
      </c>
      <c r="EL295" s="19">
        <f>1000*EK295/3/EM294</f>
        <v>115.79195960435752</v>
      </c>
      <c r="EM295" s="19">
        <f>EO294</f>
        <v>226.98300032846359</v>
      </c>
      <c r="EN295" s="14">
        <f>($K$71*$L$43+$L$71*$L$44)*100*SQRT(3)*(EG295+EL295)/2*EH295/(EM295*SQRT(3))</f>
        <v>0.17586656244838478</v>
      </c>
      <c r="EO295" s="19">
        <f>EM295*(1-EN295/100)</f>
        <v>226.58381312844369</v>
      </c>
    </row>
    <row r="296" spans="2:145" outlineLevel="1">
      <c r="B296" t="s">
        <v>45</v>
      </c>
      <c r="C296" s="14">
        <f>$C$90</f>
        <v>19.099999999999998</v>
      </c>
      <c r="D296" s="14">
        <f>C296*$L$45</f>
        <v>4.786911225151246</v>
      </c>
      <c r="E296" s="14">
        <f>C296/$L$43</f>
        <v>19.690721649484534</v>
      </c>
      <c r="F296" s="14">
        <f t="shared" si="512"/>
        <v>57.337872958959565</v>
      </c>
      <c r="G296" s="14">
        <f t="shared" si="512"/>
        <v>14.383029852905739</v>
      </c>
      <c r="H296" s="14">
        <f t="shared" si="513"/>
        <v>59.111209236040793</v>
      </c>
      <c r="I296" s="19">
        <f>1000*H296/3/O294</f>
        <v>85.659884939702778</v>
      </c>
      <c r="J296" s="21">
        <f t="shared" si="539"/>
        <v>2.5000000000000001E-2</v>
      </c>
      <c r="K296" s="14">
        <f>(3*J296*$K$71*I296^2)/1000+F296</f>
        <v>57.406112786716875</v>
      </c>
      <c r="L296" s="14">
        <f>(3*J296*$L$71*I296^2)/1000+G296</f>
        <v>14.423203299891899</v>
      </c>
      <c r="M296" s="14">
        <f t="shared" si="514"/>
        <v>59.190291253813506</v>
      </c>
      <c r="N296" s="19">
        <f>1000*M296/3/O294</f>
        <v>85.774485142113804</v>
      </c>
      <c r="O296" s="19">
        <f t="shared" ref="O296:O298" si="548">Q295</f>
        <v>229.13409266770577</v>
      </c>
      <c r="P296" s="14">
        <f>($K$71*$L$43+$L$71*$L$44)*100*SQRT(3)*(I296+N296)/2*J296/(O296*SQRT(3))</f>
        <v>0.12908660294350768</v>
      </c>
      <c r="Q296" s="19">
        <f>O296*(1-P296/100)</f>
        <v>228.83831125129561</v>
      </c>
      <c r="R296" t="s">
        <v>45</v>
      </c>
      <c r="S296" s="14">
        <f>$C$90</f>
        <v>19.099999999999998</v>
      </c>
      <c r="T296" s="14">
        <f>S296*$L$45</f>
        <v>4.786911225151246</v>
      </c>
      <c r="U296" s="19">
        <f>S296/$L$43</f>
        <v>19.690721649484534</v>
      </c>
      <c r="V296" s="19">
        <f t="shared" si="515"/>
        <v>57.338142515610002</v>
      </c>
      <c r="W296" s="19">
        <f t="shared" si="515"/>
        <v>14.383188543514471</v>
      </c>
      <c r="X296" s="19">
        <f t="shared" si="516"/>
        <v>59.111487129494847</v>
      </c>
      <c r="Y296" s="19">
        <f>1000*X296/3/AE294</f>
        <v>85.964489040121506</v>
      </c>
      <c r="Z296" s="21">
        <f t="shared" si="540"/>
        <v>2.5000000000000001E-2</v>
      </c>
      <c r="AA296" s="14">
        <f>(3*Z296*$K$71*Y296^2)/1000+V296</f>
        <v>57.406868524006143</v>
      </c>
      <c r="AB296" s="14">
        <f>(3*Z296*$L$71*Y296^2)/1000+W296</f>
        <v>14.423648209747684</v>
      </c>
      <c r="AC296" s="14">
        <f t="shared" si="517"/>
        <v>59.191132624837351</v>
      </c>
      <c r="AD296" s="19">
        <f>1000*AC296/3/AE294</f>
        <v>86.08031566949505</v>
      </c>
      <c r="AE296" s="19">
        <f t="shared" ref="AE296:AE298" si="549">AG295</f>
        <v>228.31693818141201</v>
      </c>
      <c r="AF296" s="14">
        <f>($K$71*$L$43+$L$71*$L$44)*100*SQRT(3)*(Y296+AD296)/2*Z296/(AE296*SQRT(3))</f>
        <v>0.13000989848846156</v>
      </c>
      <c r="AG296" s="19">
        <f>AE296*(1-AF296/100)</f>
        <v>228.02010356185039</v>
      </c>
      <c r="AH296" t="s">
        <v>45</v>
      </c>
      <c r="AI296" s="14">
        <f>$C$90</f>
        <v>19.099999999999998</v>
      </c>
      <c r="AJ296" s="14">
        <f>AI296*$L$45</f>
        <v>4.786911225151246</v>
      </c>
      <c r="AK296" s="14">
        <f>AI296/$L$43</f>
        <v>19.690721649484534</v>
      </c>
      <c r="AL296" s="14">
        <f t="shared" si="518"/>
        <v>57.338380391744579</v>
      </c>
      <c r="AM296" s="14">
        <f t="shared" si="518"/>
        <v>14.383328583496922</v>
      </c>
      <c r="AN296" s="14">
        <f t="shared" si="519"/>
        <v>59.111732362623279</v>
      </c>
      <c r="AO296" s="19">
        <f>1000*AN296/3/AU294</f>
        <v>86.232403442375713</v>
      </c>
      <c r="AP296" s="21">
        <f t="shared" si="541"/>
        <v>2.5000000000000001E-2</v>
      </c>
      <c r="AQ296" s="14">
        <f>(3*AP296*$K$71*AO296^2)/1000+AL296</f>
        <v>57.407535446596654</v>
      </c>
      <c r="AR296" s="14">
        <f>(3*AP296*$L$71*AO296^2)/1000+AM296</f>
        <v>14.424040833530803</v>
      </c>
      <c r="AS296" s="14">
        <f t="shared" si="520"/>
        <v>59.191875118293183</v>
      </c>
      <c r="AT296" s="19">
        <f>1000*AS296/3/AU294</f>
        <v>86.349315976718572</v>
      </c>
      <c r="AU296" s="19">
        <f t="shared" ref="AU296:AU298" si="550">AW295</f>
        <v>227.60296659251372</v>
      </c>
      <c r="AV296" s="14">
        <f>($K$71*$L$43+$L$71*$L$44)*100*SQRT(3)*(AO296+AT296)/2*AP296/(AU296*SQRT(3))</f>
        <v>0.1308247343223799</v>
      </c>
      <c r="AW296" s="19">
        <f>AU296*(1-AV296/100)</f>
        <v>227.30520561615921</v>
      </c>
      <c r="AX296" t="s">
        <v>45</v>
      </c>
      <c r="AY296" s="14">
        <f>$C$90</f>
        <v>19.099999999999998</v>
      </c>
      <c r="AZ296" s="14">
        <f>AY296*$L$45</f>
        <v>4.786911225151246</v>
      </c>
      <c r="BA296" s="14">
        <f>AY296/$L$43</f>
        <v>19.690721649484534</v>
      </c>
      <c r="BB296" s="14">
        <f t="shared" si="521"/>
        <v>57.338448684346233</v>
      </c>
      <c r="BC296" s="14">
        <f t="shared" si="521"/>
        <v>14.383368788012419</v>
      </c>
      <c r="BD296" s="14">
        <f t="shared" si="522"/>
        <v>59.111802767367251</v>
      </c>
      <c r="BE296" s="19">
        <f>1000*BD296/3/BK294</f>
        <v>86.309166794521275</v>
      </c>
      <c r="BF296" s="21">
        <f t="shared" si="542"/>
        <v>2.5000000000000001E-2</v>
      </c>
      <c r="BG296" s="14">
        <f>(3*BF296*$K$71*BE296^2)/1000+BB296</f>
        <v>57.407726916482943</v>
      </c>
      <c r="BH296" s="14">
        <f>(3*BF296*$L$71*BE296^2)/1000+BC296</f>
        <v>14.424153553705805</v>
      </c>
      <c r="BI296" s="14">
        <f t="shared" si="523"/>
        <v>59.192088284316881</v>
      </c>
      <c r="BJ296" s="19">
        <f>1000*BI296/3/BK294</f>
        <v>86.426391709837432</v>
      </c>
      <c r="BK296" s="19">
        <f t="shared" ref="BK296:BK298" si="551">BM295</f>
        <v>227.3992123452455</v>
      </c>
      <c r="BL296" s="14">
        <f>($K$71*$L$43+$L$71*$L$44)*100*SQRT(3)*(BE296+BJ296)/2*BF296/(BK296*SQRT(3))</f>
        <v>0.13105867736637697</v>
      </c>
      <c r="BM296" s="19">
        <f>BK296*(1-BL296/100)</f>
        <v>227.10118594520426</v>
      </c>
      <c r="BN296" t="s">
        <v>45</v>
      </c>
      <c r="BO296" s="14">
        <f>$C$90</f>
        <v>19.099999999999998</v>
      </c>
      <c r="BP296" s="14">
        <f>BO296*$L$45</f>
        <v>4.786911225151246</v>
      </c>
      <c r="BQ296" s="14">
        <f>BO296/$L$43</f>
        <v>19.690721649484534</v>
      </c>
      <c r="BR296" s="14">
        <f t="shared" si="524"/>
        <v>57.338482918943114</v>
      </c>
      <c r="BS296" s="14">
        <f t="shared" si="524"/>
        <v>14.383388942250892</v>
      </c>
      <c r="BT296" s="14">
        <f t="shared" si="525"/>
        <v>59.111838060766097</v>
      </c>
      <c r="BU296" s="19">
        <f>1000*BT296/3/CA294</f>
        <v>86.347622143559462</v>
      </c>
      <c r="BV296" s="21">
        <f t="shared" si="543"/>
        <v>2.5000000000000001E-2</v>
      </c>
      <c r="BW296" s="14">
        <f>(3*BV296*$K$71*BU296^2)/1000+BR296</f>
        <v>57.407822899146694</v>
      </c>
      <c r="BX296" s="14">
        <f>(3*BV296*$L$71*BU296^2)/1000+BS296</f>
        <v>14.424210059628804</v>
      </c>
      <c r="BY296" s="14">
        <f t="shared" si="526"/>
        <v>59.19219514314441</v>
      </c>
      <c r="BZ296" s="19">
        <f>1000*BY296/3/CA294</f>
        <v>86.465003758027763</v>
      </c>
      <c r="CA296" s="19">
        <f t="shared" ref="CA296:CA298" si="552">CC295</f>
        <v>227.29727542357961</v>
      </c>
      <c r="CB296" s="14">
        <f>($K$71*$L$43+$L$71*$L$44)*100*SQRT(3)*(BU296+BZ296)/2*BV296/(CA296*SQRT(3))</f>
        <v>0.1311759529133886</v>
      </c>
      <c r="CC296" s="19">
        <f>CA296*(1-CB296/100)</f>
        <v>226.99911605659656</v>
      </c>
      <c r="CD296" t="s">
        <v>45</v>
      </c>
      <c r="CE296" s="14">
        <f>$C$90</f>
        <v>19.099999999999998</v>
      </c>
      <c r="CF296" s="14">
        <f>CE296*$L$45</f>
        <v>4.786911225151246</v>
      </c>
      <c r="CG296" s="14">
        <f>CE296/$L$43</f>
        <v>19.690721649484534</v>
      </c>
      <c r="CH296" s="14">
        <f t="shared" si="527"/>
        <v>57.338517243369935</v>
      </c>
      <c r="CI296" s="14">
        <f t="shared" si="527"/>
        <v>14.383409149373136</v>
      </c>
      <c r="CJ296" s="14">
        <f t="shared" si="528"/>
        <v>59.111873446773131</v>
      </c>
      <c r="CK296" s="19">
        <f>1000*CJ296/3/CQ294</f>
        <v>86.386161281510226</v>
      </c>
      <c r="CL296" s="21">
        <f t="shared" si="544"/>
        <v>2.5000000000000001E-2</v>
      </c>
      <c r="CM296" s="14">
        <f>(3*CL296*$K$71*CK296^2)/1000+CH296</f>
        <v>57.407919133776815</v>
      </c>
      <c r="CN296" s="14">
        <f>(3*CL296*$L$71*CK296^2)/1000+CI296</f>
        <v>14.424266713886865</v>
      </c>
      <c r="CO296" s="14">
        <f t="shared" si="529"/>
        <v>59.192302282506319</v>
      </c>
      <c r="CP296" s="19">
        <f>1000*CO296/3/CQ294</f>
        <v>86.503700076513681</v>
      </c>
      <c r="CQ296" s="19">
        <f t="shared" ref="CQ296:CQ298" si="553">CS295</f>
        <v>227.19520714792026</v>
      </c>
      <c r="CR296" s="14">
        <f>($K$71*$L$43+$L$71*$L$44)*100*SQRT(3)*(CK296+CP296)/2*CL296/(CQ296*SQRT(3))</f>
        <v>0.13129353723064674</v>
      </c>
      <c r="CS296" s="19">
        <f>CQ296*(1-CR296/100)</f>
        <v>226.89691452403724</v>
      </c>
      <c r="CT296" t="s">
        <v>45</v>
      </c>
      <c r="CU296" s="14">
        <f>$C$90</f>
        <v>19.099999999999998</v>
      </c>
      <c r="CV296" s="14">
        <f>CU296*$L$45</f>
        <v>4.786911225151246</v>
      </c>
      <c r="CW296" s="14">
        <f>CU296/$L$43</f>
        <v>19.690721649484534</v>
      </c>
      <c r="CX296" s="14">
        <f t="shared" si="530"/>
        <v>57.338620317023398</v>
      </c>
      <c r="CY296" s="14">
        <f t="shared" si="530"/>
        <v>14.383469829830418</v>
      </c>
      <c r="CZ296" s="14">
        <f t="shared" si="531"/>
        <v>59.111979708271548</v>
      </c>
      <c r="DA296" s="19">
        <f>1000*CZ296/3/DG294</f>
        <v>86.501788615925037</v>
      </c>
      <c r="DB296" s="21">
        <f t="shared" si="545"/>
        <v>2.5000000000000001E-2</v>
      </c>
      <c r="DC296" s="14">
        <f>(3*DB296*$K$71*DA296^2)/1000+CX296</f>
        <v>57.408208119757312</v>
      </c>
      <c r="DD296" s="14">
        <f>(3*DB296*$L$71*DA296^2)/1000+CY296</f>
        <v>14.424436842730222</v>
      </c>
      <c r="DE296" s="14">
        <f t="shared" si="532"/>
        <v>59.192624014747672</v>
      </c>
      <c r="DF296" s="19">
        <f>1000*DE296/3/DG294</f>
        <v>86.619799834400609</v>
      </c>
      <c r="DG296" s="19">
        <f t="shared" ref="DG296:DG298" si="554">DI295</f>
        <v>226.88952002252719</v>
      </c>
      <c r="DH296" s="14">
        <f>($K$71*$L$43+$L$71*$L$44)*100*SQRT(3)*(DA296+DF296)/2*DB296/(DG296*SQRT(3))</f>
        <v>0.13164664031518894</v>
      </c>
      <c r="DI296" s="19">
        <f>DG296*(1-DH296/100)</f>
        <v>226.59082759219029</v>
      </c>
      <c r="DJ296" t="s">
        <v>45</v>
      </c>
      <c r="DK296" s="14">
        <f>$C$90</f>
        <v>19.099999999999998</v>
      </c>
      <c r="DL296" s="14">
        <f>DK296*$L$45</f>
        <v>4.786911225151246</v>
      </c>
      <c r="DM296" s="14">
        <f>DK296/$L$43</f>
        <v>19.690721649484534</v>
      </c>
      <c r="DN296" s="14">
        <f t="shared" si="533"/>
        <v>57.33868925319122</v>
      </c>
      <c r="DO296" s="14">
        <f t="shared" si="533"/>
        <v>14.38351041321954</v>
      </c>
      <c r="DP296" s="14">
        <f t="shared" si="534"/>
        <v>59.112050776485795</v>
      </c>
      <c r="DQ296" s="19">
        <f>1000*DP296/3/DW294</f>
        <v>86.579034923922919</v>
      </c>
      <c r="DR296" s="21">
        <f t="shared" si="546"/>
        <v>2.5000000000000001E-2</v>
      </c>
      <c r="DS296" s="14">
        <f>(3*DR296*$K$71*DQ296^2)/1000+DN296</f>
        <v>57.408401395572945</v>
      </c>
      <c r="DT296" s="14">
        <f>(3*DR296*$L$71*DQ296^2)/1000+DO296</f>
        <v>14.4245506260733</v>
      </c>
      <c r="DU296" s="14">
        <f t="shared" si="535"/>
        <v>59.192839191572602</v>
      </c>
      <c r="DV296" s="19">
        <f>1000*DU296/3/DW294</f>
        <v>86.697362454762541</v>
      </c>
      <c r="DW296" s="19">
        <f t="shared" ref="DW296:DW298" si="555">DY295</f>
        <v>226.68575529658634</v>
      </c>
      <c r="DX296" s="14">
        <f>($K$71*$L$43+$L$71*$L$44)*100*SQRT(3)*(DQ296+DV296)/2*DR296/(DW296*SQRT(3))</f>
        <v>0.13188280266442895</v>
      </c>
      <c r="DY296" s="19">
        <f>DW296*(1-DX296/100)</f>
        <v>226.38679576926017</v>
      </c>
      <c r="DZ296" t="s">
        <v>45</v>
      </c>
      <c r="EA296" s="14">
        <f>$C$90</f>
        <v>19.099999999999998</v>
      </c>
      <c r="EB296" s="14">
        <f>EA296*$L$45</f>
        <v>4.786911225151246</v>
      </c>
      <c r="EC296" s="14">
        <f>EA296/$L$43</f>
        <v>19.690721649484534</v>
      </c>
      <c r="ED296" s="14">
        <f t="shared" si="536"/>
        <v>57.338723810620777</v>
      </c>
      <c r="EE296" s="14">
        <f t="shared" si="536"/>
        <v>14.383530757512744</v>
      </c>
      <c r="EF296" s="14">
        <f t="shared" si="537"/>
        <v>59.112086402701834</v>
      </c>
      <c r="EG296" s="19">
        <f>1000*EF296/3/EM294</f>
        <v>86.617732377444071</v>
      </c>
      <c r="EH296" s="21">
        <f t="shared" si="547"/>
        <v>2.5000000000000001E-2</v>
      </c>
      <c r="EI296" s="14">
        <f>(3*EH296*$K$71*EG296^2)/1000+ED296</f>
        <v>57.408498284149339</v>
      </c>
      <c r="EJ296" s="14">
        <f>(3*EH296*$L$71*EG296^2)/1000+EE296</f>
        <v>14.424607665315847</v>
      </c>
      <c r="EK296" s="14">
        <f t="shared" si="538"/>
        <v>59.192947059083536</v>
      </c>
      <c r="EL296" s="19">
        <f>1000*EK296/3/EM294</f>
        <v>86.736218580868197</v>
      </c>
      <c r="EM296" s="19">
        <f t="shared" ref="EM296:EM298" si="556">EO295</f>
        <v>226.58381312844369</v>
      </c>
      <c r="EN296" s="14">
        <f>($K$71*$L$43+$L$71*$L$44)*100*SQRT(3)*(EG296+EL296)/2*EH296/(EM296*SQRT(3))</f>
        <v>0.13200119150836367</v>
      </c>
      <c r="EO296" s="19">
        <f>EM296*(1-EN296/100)</f>
        <v>226.28471979534905</v>
      </c>
    </row>
    <row r="297" spans="2:145" outlineLevel="1">
      <c r="B297" t="s">
        <v>46</v>
      </c>
      <c r="C297" s="14">
        <f>$C$90</f>
        <v>19.099999999999998</v>
      </c>
      <c r="D297" s="14">
        <f>C297*$L$45</f>
        <v>4.786911225151246</v>
      </c>
      <c r="E297" s="14">
        <f>C297/$L$43</f>
        <v>19.690721649484534</v>
      </c>
      <c r="F297" s="14">
        <f t="shared" si="512"/>
        <v>38.207572189959713</v>
      </c>
      <c r="G297" s="14">
        <f t="shared" si="512"/>
        <v>9.5782802718110354</v>
      </c>
      <c r="H297" s="14">
        <f t="shared" si="513"/>
        <v>39.389249680370838</v>
      </c>
      <c r="I297" s="19">
        <f>1000*H297/3/O294</f>
        <v>57.080182237662221</v>
      </c>
      <c r="J297" s="21">
        <f t="shared" si="539"/>
        <v>2.5000000000000001E-2</v>
      </c>
      <c r="K297" s="14">
        <f>(3*J297*$K$71*I297^2)/1000+F297</f>
        <v>38.237872958959564</v>
      </c>
      <c r="L297" s="14">
        <f>(3*J297*$L$71*I297^2)/1000+G297</f>
        <v>9.5961186277544943</v>
      </c>
      <c r="M297" s="14">
        <f t="shared" si="514"/>
        <v>39.423602335954385</v>
      </c>
      <c r="N297" s="19">
        <f>1000*M297/3/O294</f>
        <v>57.129963735328914</v>
      </c>
      <c r="O297" s="19">
        <f t="shared" si="548"/>
        <v>228.83831125129561</v>
      </c>
      <c r="P297" s="14">
        <f>($K$71*$L$43+$L$71*$L$44)*100*SQRT(3)*(I297+N297)/2*J297/(O297*SQRT(3))</f>
        <v>8.6109078327706021E-2</v>
      </c>
      <c r="Q297" s="19">
        <f>O297*(1-P297/100)</f>
        <v>228.64126069061643</v>
      </c>
      <c r="R297" t="s">
        <v>46</v>
      </c>
      <c r="S297" s="14">
        <f>$C$90</f>
        <v>19.099999999999998</v>
      </c>
      <c r="T297" s="14">
        <f>S297*$L$45</f>
        <v>4.786911225151246</v>
      </c>
      <c r="U297" s="19">
        <f>S297/$L$43</f>
        <v>19.690721649484534</v>
      </c>
      <c r="V297" s="19">
        <f t="shared" si="515"/>
        <v>38.207626066987849</v>
      </c>
      <c r="W297" s="19">
        <f t="shared" si="515"/>
        <v>9.5783119897388893</v>
      </c>
      <c r="X297" s="19">
        <f t="shared" si="516"/>
        <v>39.389305223698813</v>
      </c>
      <c r="Y297" s="19">
        <f>1000*X297/3/AE294</f>
        <v>57.282969210076011</v>
      </c>
      <c r="Z297" s="21">
        <f t="shared" si="540"/>
        <v>2.5000000000000001E-2</v>
      </c>
      <c r="AA297" s="14">
        <f>(3*Z297*$K$71*Y297^2)/1000+V297</f>
        <v>38.238142515610008</v>
      </c>
      <c r="AB297" s="14">
        <f>(3*Z297*$L$71*Y297^2)/1000+W297</f>
        <v>9.5962773183632244</v>
      </c>
      <c r="AC297" s="14">
        <f t="shared" si="517"/>
        <v>39.423902412306091</v>
      </c>
      <c r="AD297" s="19">
        <f>1000*AC297/3/AE294</f>
        <v>57.333283113265992</v>
      </c>
      <c r="AE297" s="19">
        <f t="shared" si="549"/>
        <v>228.02010356185039</v>
      </c>
      <c r="AF297" s="14">
        <f>($K$71*$L$43+$L$71*$L$44)*100*SQRT(3)*(Y297+AD297)/2*Z297/(AE297*SQRT(3))</f>
        <v>8.672534849934764E-2</v>
      </c>
      <c r="AG297" s="19">
        <f>AE297*(1-AF297/100)</f>
        <v>227.82235233238779</v>
      </c>
      <c r="AH297" t="s">
        <v>46</v>
      </c>
      <c r="AI297" s="14">
        <f>$C$90</f>
        <v>19.099999999999998</v>
      </c>
      <c r="AJ297" s="14">
        <f>AI297*$L$45</f>
        <v>4.786911225151246</v>
      </c>
      <c r="AK297" s="14">
        <f>AI297/$L$43</f>
        <v>19.690721649484534</v>
      </c>
      <c r="AL297" s="14">
        <f t="shared" si="518"/>
        <v>38.207673611742358</v>
      </c>
      <c r="AM297" s="14">
        <f t="shared" si="518"/>
        <v>9.5783399797959792</v>
      </c>
      <c r="AN297" s="14">
        <f t="shared" si="519"/>
        <v>39.389354238909647</v>
      </c>
      <c r="AO297" s="19">
        <f>1000*AN297/3/AU294</f>
        <v>57.461328746508279</v>
      </c>
      <c r="AP297" s="21">
        <f t="shared" si="541"/>
        <v>2.5000000000000001E-2</v>
      </c>
      <c r="AQ297" s="14">
        <f>(3*AP297*$K$71*AO297^2)/1000+AL297</f>
        <v>38.238380391744577</v>
      </c>
      <c r="AR297" s="14">
        <f>(3*AP297*$L$71*AO297^2)/1000+AM297</f>
        <v>9.5964173583456756</v>
      </c>
      <c r="AS297" s="14">
        <f t="shared" si="520"/>
        <v>39.424167221379761</v>
      </c>
      <c r="AT297" s="19">
        <f>1000*AS297/3/AU294</f>
        <v>57.512114047994281</v>
      </c>
      <c r="AU297" s="19">
        <f t="shared" si="550"/>
        <v>227.30520561615921</v>
      </c>
      <c r="AV297" s="14">
        <f>($K$71*$L$43+$L$71*$L$44)*100*SQRT(3)*(AO297+AT297)/2*AP297/(AU297*SQRT(3))</f>
        <v>8.7269229719649427E-2</v>
      </c>
      <c r="AW297" s="19">
        <f>AU297*(1-AV297/100)</f>
        <v>227.10683811410533</v>
      </c>
      <c r="AX297" t="s">
        <v>46</v>
      </c>
      <c r="AY297" s="14">
        <f>$C$90</f>
        <v>19.099999999999998</v>
      </c>
      <c r="AZ297" s="14">
        <f>AY297*$L$45</f>
        <v>4.786911225151246</v>
      </c>
      <c r="BA297" s="14">
        <f>AY297/$L$43</f>
        <v>19.690721649484534</v>
      </c>
      <c r="BB297" s="14">
        <f t="shared" si="521"/>
        <v>38.207687261479293</v>
      </c>
      <c r="BC297" s="14">
        <f t="shared" si="521"/>
        <v>9.5783480155282099</v>
      </c>
      <c r="BD297" s="14">
        <f t="shared" si="522"/>
        <v>39.389368310803398</v>
      </c>
      <c r="BE297" s="19">
        <f>1000*BD297/3/BK294</f>
        <v>57.51243237915169</v>
      </c>
      <c r="BF297" s="21">
        <f t="shared" si="542"/>
        <v>2.5000000000000001E-2</v>
      </c>
      <c r="BG297" s="14">
        <f>(3*BF297*$K$71*BE297^2)/1000+BB297</f>
        <v>38.238448684346238</v>
      </c>
      <c r="BH297" s="14">
        <f>(3*BF297*$L$71*BE297^2)/1000+BC297</f>
        <v>9.5964575628611719</v>
      </c>
      <c r="BI297" s="14">
        <f t="shared" si="523"/>
        <v>39.424243246271395</v>
      </c>
      <c r="BJ297" s="19">
        <f>1000*BI297/3/BK294</f>
        <v>57.563353286336699</v>
      </c>
      <c r="BK297" s="19">
        <f t="shared" si="551"/>
        <v>227.10118594520426</v>
      </c>
      <c r="BL297" s="14">
        <f>($K$71*$L$43+$L$71*$L$44)*100*SQRT(3)*(BE297+BJ297)/2*BF297/(BK297*SQRT(3))</f>
        <v>8.7425381238881689E-2</v>
      </c>
      <c r="BM297" s="19">
        <f>BK297*(1-BL297/100)</f>
        <v>226.90264186759364</v>
      </c>
      <c r="BN297" t="s">
        <v>46</v>
      </c>
      <c r="BO297" s="14">
        <f>$C$90</f>
        <v>19.099999999999998</v>
      </c>
      <c r="BP297" s="14">
        <f>BO297*$L$45</f>
        <v>4.786911225151246</v>
      </c>
      <c r="BQ297" s="14">
        <f>BO297/$L$43</f>
        <v>19.690721649484534</v>
      </c>
      <c r="BR297" s="14">
        <f t="shared" si="524"/>
        <v>38.207694103989752</v>
      </c>
      <c r="BS297" s="14">
        <f t="shared" si="524"/>
        <v>9.5783520437803293</v>
      </c>
      <c r="BT297" s="14">
        <f t="shared" si="525"/>
        <v>39.389375364937891</v>
      </c>
      <c r="BU297" s="19">
        <f>1000*BT297/3/CA294</f>
        <v>57.538033193725511</v>
      </c>
      <c r="BV297" s="21">
        <f t="shared" si="543"/>
        <v>2.5000000000000001E-2</v>
      </c>
      <c r="BW297" s="14">
        <f>(3*BV297*$K$71*BU297^2)/1000+BR297</f>
        <v>38.238482918943113</v>
      </c>
      <c r="BX297" s="14">
        <f>(3*BV297*$L$71*BU297^2)/1000+BS297</f>
        <v>9.5964777170996474</v>
      </c>
      <c r="BY297" s="14">
        <f t="shared" si="526"/>
        <v>39.424281357015175</v>
      </c>
      <c r="BZ297" s="19">
        <f>1000*BY297/3/CA294</f>
        <v>57.589022124425604</v>
      </c>
      <c r="CA297" s="19">
        <f t="shared" si="552"/>
        <v>226.99911605659656</v>
      </c>
      <c r="CB297" s="14">
        <f>($K$71*$L$43+$L$71*$L$44)*100*SQRT(3)*(BU297+BZ297)/2*BV297/(CA297*SQRT(3))</f>
        <v>8.7503660056898289E-2</v>
      </c>
      <c r="CC297" s="19">
        <f>CA297*(1-CB297/100)</f>
        <v>226.80048352175024</v>
      </c>
      <c r="CD297" t="s">
        <v>46</v>
      </c>
      <c r="CE297" s="14">
        <f>$C$90</f>
        <v>19.099999999999998</v>
      </c>
      <c r="CF297" s="14">
        <f>CE297*$L$45</f>
        <v>4.786911225151246</v>
      </c>
      <c r="CG297" s="14">
        <f>CE297/$L$43</f>
        <v>19.690721649484534</v>
      </c>
      <c r="CH297" s="14">
        <f t="shared" si="527"/>
        <v>38.20770096445068</v>
      </c>
      <c r="CI297" s="14">
        <f t="shared" si="527"/>
        <v>9.5783560826000738</v>
      </c>
      <c r="CJ297" s="14">
        <f t="shared" si="528"/>
        <v>39.389382437578021</v>
      </c>
      <c r="CK297" s="19">
        <f>1000*CJ297/3/CQ294</f>
        <v>57.563689756773414</v>
      </c>
      <c r="CL297" s="21">
        <f t="shared" si="544"/>
        <v>2.5000000000000001E-2</v>
      </c>
      <c r="CM297" s="14">
        <f>(3*CL297*$K$71*CK297^2)/1000+CH297</f>
        <v>38.238517243369934</v>
      </c>
      <c r="CN297" s="14">
        <f>(3*CL297*$L$71*CK297^2)/1000+CI297</f>
        <v>9.5964979242218913</v>
      </c>
      <c r="CO297" s="14">
        <f t="shared" si="529"/>
        <v>39.424319567762929</v>
      </c>
      <c r="CP297" s="19">
        <f>1000*CO297/3/CQ294</f>
        <v>57.614746919858995</v>
      </c>
      <c r="CQ297" s="19">
        <f t="shared" si="553"/>
        <v>226.89691452403724</v>
      </c>
      <c r="CR297" s="14">
        <f>($K$71*$L$43+$L$71*$L$44)*100*SQRT(3)*(CK297+CP297)/2*CL297/(CQ297*SQRT(3))</f>
        <v>8.7582145058543379E-2</v>
      </c>
      <c r="CS297" s="19">
        <f>CQ297*(1-CR297/100)</f>
        <v>226.69819333922544</v>
      </c>
      <c r="CT297" t="s">
        <v>46</v>
      </c>
      <c r="CU297" s="14">
        <f>$C$90</f>
        <v>19.099999999999998</v>
      </c>
      <c r="CV297" s="14">
        <f>CU297*$L$45</f>
        <v>4.786911225151246</v>
      </c>
      <c r="CW297" s="14">
        <f>CU297/$L$43</f>
        <v>19.690721649484534</v>
      </c>
      <c r="CX297" s="14">
        <f t="shared" si="530"/>
        <v>38.207721565871466</v>
      </c>
      <c r="CY297" s="14">
        <f t="shared" si="530"/>
        <v>9.5783682108558565</v>
      </c>
      <c r="CZ297" s="14">
        <f t="shared" si="531"/>
        <v>39.389403676156149</v>
      </c>
      <c r="DA297" s="19">
        <f>1000*CZ297/3/DG294</f>
        <v>57.640665856863912</v>
      </c>
      <c r="DB297" s="21">
        <f t="shared" si="545"/>
        <v>2.5000000000000001E-2</v>
      </c>
      <c r="DC297" s="14">
        <f>(3*DB297*$K$71*DA297^2)/1000+CX297</f>
        <v>38.238620317023397</v>
      </c>
      <c r="DD297" s="14">
        <f>(3*DB297*$L$71*DA297^2)/1000+CY297</f>
        <v>9.5965586046791707</v>
      </c>
      <c r="DE297" s="14">
        <f t="shared" si="532"/>
        <v>39.424434311763008</v>
      </c>
      <c r="DF297" s="19">
        <f>1000*DE297/3/DG294</f>
        <v>57.69192809932813</v>
      </c>
      <c r="DG297" s="19">
        <f t="shared" si="554"/>
        <v>226.59082759219029</v>
      </c>
      <c r="DH297" s="14">
        <f>($K$71*$L$43+$L$71*$L$44)*100*SQRT(3)*(DA297+DF297)/2*DB297/(DG297*SQRT(3))</f>
        <v>8.7817834289325478E-2</v>
      </c>
      <c r="DI297" s="19">
        <f>DG297*(1-DH297/100)</f>
        <v>226.39184043470055</v>
      </c>
      <c r="DJ297" t="s">
        <v>46</v>
      </c>
      <c r="DK297" s="14">
        <f>$C$90</f>
        <v>19.099999999999998</v>
      </c>
      <c r="DL297" s="14">
        <f>DK297*$L$45</f>
        <v>4.786911225151246</v>
      </c>
      <c r="DM297" s="14">
        <f>DK297/$L$43</f>
        <v>19.690721649484534</v>
      </c>
      <c r="DN297" s="14">
        <f t="shared" si="533"/>
        <v>38.207735344183462</v>
      </c>
      <c r="DO297" s="14">
        <f t="shared" si="533"/>
        <v>9.5783763222814677</v>
      </c>
      <c r="DP297" s="14">
        <f t="shared" si="534"/>
        <v>39.389417880601506</v>
      </c>
      <c r="DQ297" s="19">
        <f>1000*DP297/3/DW294</f>
        <v>57.692090555487461</v>
      </c>
      <c r="DR297" s="21">
        <f t="shared" si="546"/>
        <v>2.5000000000000001E-2</v>
      </c>
      <c r="DS297" s="14">
        <f>(3*DR297*$K$71*DQ297^2)/1000+DN297</f>
        <v>38.238689253191225</v>
      </c>
      <c r="DT297" s="14">
        <f>(3*DR297*$L$71*DQ297^2)/1000+DO297</f>
        <v>9.5965991880682946</v>
      </c>
      <c r="DU297" s="14">
        <f t="shared" si="535"/>
        <v>39.424511053132356</v>
      </c>
      <c r="DV297" s="19">
        <f>1000*DU297/3/DW294</f>
        <v>57.743490108881886</v>
      </c>
      <c r="DW297" s="19">
        <f t="shared" si="555"/>
        <v>226.38679576926017</v>
      </c>
      <c r="DX297" s="14">
        <f>($K$71*$L$43+$L$71*$L$44)*100*SQRT(3)*(DQ297+DV297)/2*DR297/(DW297*SQRT(3))</f>
        <v>8.7975468358653303E-2</v>
      </c>
      <c r="DY297" s="19">
        <f>DW297*(1-DX297/100)</f>
        <v>226.18763092538001</v>
      </c>
      <c r="DZ297" t="s">
        <v>46</v>
      </c>
      <c r="EA297" s="14">
        <f>$C$90</f>
        <v>19.099999999999998</v>
      </c>
      <c r="EB297" s="14">
        <f>EA297*$L$45</f>
        <v>4.786911225151246</v>
      </c>
      <c r="EC297" s="14">
        <f>EA297/$L$43</f>
        <v>19.690721649484534</v>
      </c>
      <c r="ED297" s="14">
        <f t="shared" si="536"/>
        <v>38.207742251191043</v>
      </c>
      <c r="EE297" s="14">
        <f t="shared" si="536"/>
        <v>9.5783803885036729</v>
      </c>
      <c r="EF297" s="14">
        <f t="shared" si="537"/>
        <v>39.389425001227877</v>
      </c>
      <c r="EG297" s="19">
        <f>1000*EF297/3/EM294</f>
        <v>57.717852318977144</v>
      </c>
      <c r="EH297" s="21">
        <f t="shared" si="547"/>
        <v>2.5000000000000001E-2</v>
      </c>
      <c r="EI297" s="14">
        <f>(3*EH297*$K$71*EG297^2)/1000+ED297</f>
        <v>38.238723810620776</v>
      </c>
      <c r="EJ297" s="14">
        <f>(3*EH297*$L$71*EG297^2)/1000+EE297</f>
        <v>9.5966195323614993</v>
      </c>
      <c r="EK297" s="14">
        <f t="shared" si="538"/>
        <v>39.424549523283567</v>
      </c>
      <c r="EL297" s="19">
        <f>1000*EK297/3/EM294</f>
        <v>57.769320751855297</v>
      </c>
      <c r="EM297" s="19">
        <f t="shared" si="556"/>
        <v>226.28471979534905</v>
      </c>
      <c r="EN297" s="14">
        <f>($K$71*$L$43+$L$71*$L$44)*100*SQRT(3)*(EG297+EL297)/2*EH297/(EM297*SQRT(3))</f>
        <v>8.8054490888262088E-2</v>
      </c>
      <c r="EO297" s="19">
        <f>EM297*(1-EN297/100)</f>
        <v>226.08546593737532</v>
      </c>
    </row>
    <row r="298" spans="2:145" outlineLevel="1">
      <c r="B298" t="s">
        <v>47</v>
      </c>
      <c r="C298" s="14">
        <f>$C$90</f>
        <v>19.099999999999998</v>
      </c>
      <c r="D298" s="14">
        <f>C298*$L$45</f>
        <v>4.786911225151246</v>
      </c>
      <c r="E298" s="14">
        <f>C298/$L$43</f>
        <v>19.690721649484534</v>
      </c>
      <c r="F298" s="14">
        <f>C298</f>
        <v>19.099999999999998</v>
      </c>
      <c r="G298" s="14">
        <f>D298</f>
        <v>4.786911225151246</v>
      </c>
      <c r="H298" s="14">
        <f t="shared" si="513"/>
        <v>19.690721649484534</v>
      </c>
      <c r="I298" s="19">
        <f>1000*H298/3/O294</f>
        <v>28.534434884241147</v>
      </c>
      <c r="J298" s="21">
        <f t="shared" si="539"/>
        <v>2.5000000000000001E-2</v>
      </c>
      <c r="K298" s="14">
        <f>(3*J298*$K$71*I298^2)/1000+F298</f>
        <v>19.107572189959715</v>
      </c>
      <c r="L298" s="14">
        <f>(3*J298*$L$71*I298^2)/1000+G298</f>
        <v>4.7913690466597885</v>
      </c>
      <c r="M298" s="14">
        <f t="shared" si="514"/>
        <v>19.699150548584868</v>
      </c>
      <c r="N298" s="19">
        <f>1000*M298/3/O294</f>
        <v>28.546649463107567</v>
      </c>
      <c r="O298" s="19">
        <f t="shared" si="548"/>
        <v>228.64126069061643</v>
      </c>
      <c r="P298" s="14">
        <f>($K$71*$L$43+$L$71*$L$44)*100*SQRT(3)*(I298+N298)/2*J298/(O298*SQRT(3))</f>
        <v>4.3073543089170052E-2</v>
      </c>
      <c r="Q298" s="19">
        <f>O298*(1-P298/100)</f>
        <v>228.54277679867326</v>
      </c>
      <c r="R298" t="s">
        <v>47</v>
      </c>
      <c r="S298" s="14">
        <f>$C$90</f>
        <v>19.099999999999998</v>
      </c>
      <c r="T298" s="14">
        <f>S298*$L$45</f>
        <v>4.786911225151246</v>
      </c>
      <c r="U298" s="19">
        <f>S298/$L$43</f>
        <v>19.690721649484534</v>
      </c>
      <c r="V298" s="19">
        <f>S298</f>
        <v>19.099999999999998</v>
      </c>
      <c r="W298" s="19">
        <f>T298</f>
        <v>4.786911225151246</v>
      </c>
      <c r="X298" s="19">
        <f t="shared" si="516"/>
        <v>19.690721649484534</v>
      </c>
      <c r="Y298" s="19">
        <f>1000*X298/3/AE294</f>
        <v>28.635767896026916</v>
      </c>
      <c r="Z298" s="21">
        <f t="shared" si="540"/>
        <v>2.5000000000000001E-2</v>
      </c>
      <c r="AA298" s="14">
        <f>(3*Z298*$K$71*Y298^2)/1000+V298</f>
        <v>19.107626066987851</v>
      </c>
      <c r="AB298" s="14">
        <f>(3*Z298*$L$71*Y298^2)/1000+W298</f>
        <v>4.7914007645876442</v>
      </c>
      <c r="AC298" s="14">
        <f t="shared" si="517"/>
        <v>19.699210522321057</v>
      </c>
      <c r="AD298" s="19">
        <f>1000*AC298/3/AE294</f>
        <v>28.6481130703975</v>
      </c>
      <c r="AE298" s="19">
        <f t="shared" si="549"/>
        <v>227.82235233238779</v>
      </c>
      <c r="AF298" s="14">
        <f>($K$71*$L$43+$L$71*$L$44)*100*SQRT(3)*(Y298+AD298)/2*Z298/(AE298*SQRT(3))</f>
        <v>4.3381952068486024E-2</v>
      </c>
      <c r="AG298" s="19">
        <f>AE298*(1-AF298/100)</f>
        <v>227.72351854869765</v>
      </c>
      <c r="AH298" t="s">
        <v>47</v>
      </c>
      <c r="AI298" s="14">
        <f>$C$90</f>
        <v>19.099999999999998</v>
      </c>
      <c r="AJ298" s="14">
        <f>AI298*$L$45</f>
        <v>4.786911225151246</v>
      </c>
      <c r="AK298" s="14">
        <f>AI298/$L$43</f>
        <v>19.690721649484534</v>
      </c>
      <c r="AL298" s="14">
        <f>AI298</f>
        <v>19.099999999999998</v>
      </c>
      <c r="AM298" s="14">
        <f>AJ298</f>
        <v>4.786911225151246</v>
      </c>
      <c r="AN298" s="14">
        <f t="shared" si="519"/>
        <v>19.690721649484534</v>
      </c>
      <c r="AO298" s="19">
        <f>1000*AN298/3/AU294</f>
        <v>28.724894119724947</v>
      </c>
      <c r="AP298" s="21">
        <f t="shared" si="541"/>
        <v>2.5000000000000001E-2</v>
      </c>
      <c r="AQ298" s="14">
        <f>(3*AP298*$K$71*AO298^2)/1000+AL298</f>
        <v>19.10767361174236</v>
      </c>
      <c r="AR298" s="14">
        <f>(3*AP298*$L$71*AO298^2)/1000+AM298</f>
        <v>4.7914287546447332</v>
      </c>
      <c r="AS298" s="14">
        <f t="shared" si="520"/>
        <v>19.699263447238625</v>
      </c>
      <c r="AT298" s="19">
        <f>1000*AS298/3/AU294</f>
        <v>28.737354924384423</v>
      </c>
      <c r="AU298" s="19">
        <f t="shared" si="550"/>
        <v>227.10683811410533</v>
      </c>
      <c r="AV298" s="14">
        <f>($K$71*$L$43+$L$71*$L$44)*100*SQRT(3)*(AO298+AT298)/2*AP298/(AU298*SQRT(3))</f>
        <v>4.3654136038345642E-2</v>
      </c>
      <c r="AW298" s="19">
        <f>AU298*(1-AV298/100)</f>
        <v>227.00769658604261</v>
      </c>
      <c r="AX298" t="s">
        <v>47</v>
      </c>
      <c r="AY298" s="14">
        <f>$C$90</f>
        <v>19.099999999999998</v>
      </c>
      <c r="AZ298" s="14">
        <f>AY298*$L$45</f>
        <v>4.786911225151246</v>
      </c>
      <c r="BA298" s="14">
        <f>AY298/$L$43</f>
        <v>19.690721649484534</v>
      </c>
      <c r="BB298" s="14">
        <f>AY298</f>
        <v>19.099999999999998</v>
      </c>
      <c r="BC298" s="14">
        <f>AZ298</f>
        <v>4.786911225151246</v>
      </c>
      <c r="BD298" s="14">
        <f t="shared" si="522"/>
        <v>19.690721649484534</v>
      </c>
      <c r="BE298" s="19">
        <f>1000*BD298/3/BK294</f>
        <v>28.750430533105945</v>
      </c>
      <c r="BF298" s="21">
        <f t="shared" si="542"/>
        <v>2.5000000000000001E-2</v>
      </c>
      <c r="BG298" s="14">
        <f>(3*BF298*$K$71*BE298^2)/1000+BB298</f>
        <v>19.107687261479299</v>
      </c>
      <c r="BH298" s="14">
        <f>(3*BF298*$L$71*BE298^2)/1000+BC298</f>
        <v>4.7914367903769639</v>
      </c>
      <c r="BI298" s="14">
        <f t="shared" si="523"/>
        <v>19.699278641581682</v>
      </c>
      <c r="BJ298" s="19">
        <f>1000*BI298/3/BK294</f>
        <v>28.762924600679529</v>
      </c>
      <c r="BK298" s="19">
        <f t="shared" si="551"/>
        <v>226.90264186759364</v>
      </c>
      <c r="BL298" s="14">
        <f>($K$71*$L$43+$L$71*$L$44)*100*SQRT(3)*(BE298+BJ298)/2*BF298/(BK298*SQRT(3))</f>
        <v>4.3732281951867361E-2</v>
      </c>
      <c r="BM298" s="19">
        <f>BK298*(1-BL298/100)</f>
        <v>226.80341216449588</v>
      </c>
      <c r="BN298" t="s">
        <v>47</v>
      </c>
      <c r="BO298" s="14">
        <f>$C$90</f>
        <v>19.099999999999998</v>
      </c>
      <c r="BP298" s="14">
        <f>BO298*$L$45</f>
        <v>4.786911225151246</v>
      </c>
      <c r="BQ298" s="14">
        <f>BO298/$L$43</f>
        <v>19.690721649484534</v>
      </c>
      <c r="BR298" s="14">
        <f>BO298</f>
        <v>19.099999999999998</v>
      </c>
      <c r="BS298" s="14">
        <f>BP298</f>
        <v>4.786911225151246</v>
      </c>
      <c r="BT298" s="14">
        <f t="shared" si="525"/>
        <v>19.690721649484534</v>
      </c>
      <c r="BU298" s="19">
        <f>1000*BT298/3/CA294</f>
        <v>28.763223213865686</v>
      </c>
      <c r="BV298" s="21">
        <f t="shared" si="543"/>
        <v>2.5000000000000001E-2</v>
      </c>
      <c r="BW298" s="14">
        <f>(3*BV298*$K$71*BU298^2)/1000+BR298</f>
        <v>19.107694103989751</v>
      </c>
      <c r="BX298" s="14">
        <f>(3*BV298*$L$71*BU298^2)/1000+BS298</f>
        <v>4.7914408186290833</v>
      </c>
      <c r="BY298" s="14">
        <f t="shared" si="526"/>
        <v>19.699286258391943</v>
      </c>
      <c r="BZ298" s="19">
        <f>1000*BY298/3/CA294</f>
        <v>28.775733967007621</v>
      </c>
      <c r="CA298" s="19">
        <f t="shared" si="552"/>
        <v>226.80048352175024</v>
      </c>
      <c r="CB298" s="14">
        <f>($K$71*$L$43+$L$71*$L$44)*100*SQRT(3)*(BU298+BZ298)/2*BV298/(CA298*SQRT(3))</f>
        <v>4.3771456576718069E-2</v>
      </c>
      <c r="CC298" s="19">
        <f>CA298*(1-CB298/100)</f>
        <v>226.70120964658975</v>
      </c>
      <c r="CD298" t="s">
        <v>47</v>
      </c>
      <c r="CE298" s="14">
        <f>$C$90</f>
        <v>19.099999999999998</v>
      </c>
      <c r="CF298" s="14">
        <f>CE298*$L$45</f>
        <v>4.786911225151246</v>
      </c>
      <c r="CG298" s="14">
        <f>CE298/$L$43</f>
        <v>19.690721649484534</v>
      </c>
      <c r="CH298" s="14">
        <f>CE298</f>
        <v>19.099999999999998</v>
      </c>
      <c r="CI298" s="14">
        <f>CF298</f>
        <v>4.786911225151246</v>
      </c>
      <c r="CJ298" s="14">
        <f t="shared" si="528"/>
        <v>19.690721649484534</v>
      </c>
      <c r="CK298" s="19">
        <f>1000*CJ298/3/CQ294</f>
        <v>28.776043745142921</v>
      </c>
      <c r="CL298" s="21">
        <f t="shared" si="544"/>
        <v>2.5000000000000001E-2</v>
      </c>
      <c r="CM298" s="14">
        <f>(3*CL298*$K$71*CK298^2)/1000+CH298</f>
        <v>19.107700964450686</v>
      </c>
      <c r="CN298" s="14">
        <f>(3*CL298*$L$71*CK298^2)/1000+CI298</f>
        <v>4.7914448574488286</v>
      </c>
      <c r="CO298" s="14">
        <f t="shared" si="529"/>
        <v>19.699293895184226</v>
      </c>
      <c r="CP298" s="19">
        <f>1000*CO298/3/CQ294</f>
        <v>28.788571235076478</v>
      </c>
      <c r="CQ298" s="19">
        <f t="shared" si="553"/>
        <v>226.69819333922544</v>
      </c>
      <c r="CR298" s="14">
        <f>($K$71*$L$43+$L$71*$L$44)*100*SQRT(3)*(CK298+CP298)/2*CL298/(CQ298*SQRT(3))</f>
        <v>4.3810734418096624E-2</v>
      </c>
      <c r="CS298" s="19">
        <f>CQ298*(1-CR298/100)</f>
        <v>226.59887519581099</v>
      </c>
      <c r="CT298" t="s">
        <v>47</v>
      </c>
      <c r="CU298" s="14">
        <f>$C$90</f>
        <v>19.099999999999998</v>
      </c>
      <c r="CV298" s="14">
        <f>CU298*$L$45</f>
        <v>4.786911225151246</v>
      </c>
      <c r="CW298" s="14">
        <f>CU298/$L$43</f>
        <v>19.690721649484534</v>
      </c>
      <c r="CX298" s="14">
        <f>CU298</f>
        <v>19.099999999999998</v>
      </c>
      <c r="CY298" s="14">
        <f>CV298</f>
        <v>4.786911225151246</v>
      </c>
      <c r="CZ298" s="14">
        <f t="shared" si="531"/>
        <v>19.690721649484534</v>
      </c>
      <c r="DA298" s="19">
        <f>1000*CZ298/3/DG294</f>
        <v>28.814508501064289</v>
      </c>
      <c r="DB298" s="21">
        <f t="shared" si="545"/>
        <v>2.5000000000000001E-2</v>
      </c>
      <c r="DC298" s="14">
        <f>(3*DB298*$K$71*DA298^2)/1000+CX298</f>
        <v>19.107721565871465</v>
      </c>
      <c r="DD298" s="14">
        <f>(3*DB298*$L$71*DA298^2)/1000+CY298</f>
        <v>4.7914569857046105</v>
      </c>
      <c r="DE298" s="14">
        <f t="shared" si="532"/>
        <v>19.699316827868092</v>
      </c>
      <c r="DF298" s="19">
        <f>1000*DE298/3/DG294</f>
        <v>28.827086295063406</v>
      </c>
      <c r="DG298" s="19">
        <f t="shared" si="554"/>
        <v>226.39184043470055</v>
      </c>
      <c r="DH298" s="14">
        <f>($K$71*$L$43+$L$71*$L$44)*100*SQRT(3)*(DA298+DF298)/2*DB298/(DG298*SQRT(3))</f>
        <v>4.3928685352953856E-2</v>
      </c>
      <c r="DI298" s="19">
        <f>DG298*(1-DH298/100)</f>
        <v>226.29238947545122</v>
      </c>
      <c r="DJ298" t="s">
        <v>47</v>
      </c>
      <c r="DK298" s="14">
        <f>$C$90</f>
        <v>19.099999999999998</v>
      </c>
      <c r="DL298" s="14">
        <f>DK298*$L$45</f>
        <v>4.786911225151246</v>
      </c>
      <c r="DM298" s="14">
        <f>DK298/$L$43</f>
        <v>19.690721649484534</v>
      </c>
      <c r="DN298" s="14">
        <f>DK298</f>
        <v>19.099999999999998</v>
      </c>
      <c r="DO298" s="14">
        <f>DL298</f>
        <v>4.786911225151246</v>
      </c>
      <c r="DP298" s="14">
        <f t="shared" si="534"/>
        <v>19.690721649484534</v>
      </c>
      <c r="DQ298" s="19">
        <f>1000*DP298/3/DW294</f>
        <v>28.840205253818077</v>
      </c>
      <c r="DR298" s="21">
        <f t="shared" si="546"/>
        <v>2.5000000000000001E-2</v>
      </c>
      <c r="DS298" s="14">
        <f>(3*DR298*$K$71*DQ298^2)/1000+DN298</f>
        <v>19.107735344183464</v>
      </c>
      <c r="DT298" s="14">
        <f>(3*DR298*$L$71*DQ298^2)/1000+DO298</f>
        <v>4.7914650971302217</v>
      </c>
      <c r="DU298" s="14">
        <f t="shared" si="535"/>
        <v>19.699332165339388</v>
      </c>
      <c r="DV298" s="19">
        <f>1000*DU298/3/DW294</f>
        <v>28.852816728857729</v>
      </c>
      <c r="DW298" s="19">
        <f t="shared" si="555"/>
        <v>226.18763092538001</v>
      </c>
      <c r="DX298" s="14">
        <f>($K$71*$L$43+$L$71*$L$44)*100*SQRT(3)*(DQ298+DV298)/2*DR298/(DW298*SQRT(3))</f>
        <v>4.4007573657429321E-2</v>
      </c>
      <c r="DY298" s="19">
        <f>DW298*(1-DX298/100)</f>
        <v>226.08809123709651</v>
      </c>
      <c r="DZ298" t="s">
        <v>47</v>
      </c>
      <c r="EA298" s="14">
        <f>$C$90</f>
        <v>19.099999999999998</v>
      </c>
      <c r="EB298" s="14">
        <f>EA298*$L$45</f>
        <v>4.786911225151246</v>
      </c>
      <c r="EC298" s="14">
        <f>EA298/$L$43</f>
        <v>19.690721649484534</v>
      </c>
      <c r="ED298" s="14">
        <f>EA298</f>
        <v>19.099999999999998</v>
      </c>
      <c r="EE298" s="14">
        <f>EB298</f>
        <v>4.786911225151246</v>
      </c>
      <c r="EF298" s="14">
        <f t="shared" si="537"/>
        <v>19.690721649484534</v>
      </c>
      <c r="EG298" s="19">
        <f>1000*EF298/3/EM294</f>
        <v>28.853078311846549</v>
      </c>
      <c r="EH298" s="21">
        <f t="shared" si="547"/>
        <v>2.5000000000000001E-2</v>
      </c>
      <c r="EI298" s="14">
        <f>(3*EH298*$K$71*EG298^2)/1000+ED298</f>
        <v>19.107742251191045</v>
      </c>
      <c r="EJ298" s="14">
        <f>(3*EH298*$L$71*EG298^2)/1000+EE298</f>
        <v>4.7914691633524269</v>
      </c>
      <c r="EK298" s="14">
        <f t="shared" si="538"/>
        <v>19.699339853947102</v>
      </c>
      <c r="EL298" s="19">
        <f>1000*EK298/3/EM294</f>
        <v>28.865706682339638</v>
      </c>
      <c r="EM298" s="19">
        <f t="shared" si="556"/>
        <v>226.08546593737532</v>
      </c>
      <c r="EN298" s="14">
        <f>($K$71*$L$43+$L$71*$L$44)*100*SQRT(3)*(EG298+EL298)/2*EH298/(EM298*SQRT(3))</f>
        <v>4.4047120698625951E-2</v>
      </c>
      <c r="EO298" s="19">
        <f>EM298*(1-EN298/100)</f>
        <v>225.98588179931181</v>
      </c>
    </row>
    <row r="299" spans="2:145" outlineLevel="1">
      <c r="B299" s="16" t="s">
        <v>98</v>
      </c>
      <c r="C299" s="17">
        <f>SUM(C294:C298)</f>
        <v>95.499999999999986</v>
      </c>
      <c r="D299" s="17">
        <f>SUM(D294:D298)</f>
        <v>23.934556125756231</v>
      </c>
      <c r="E299" s="17">
        <f>SUM(E294:E298)</f>
        <v>98.453608247422665</v>
      </c>
      <c r="F299" s="17">
        <f>F294</f>
        <v>95.727604606879595</v>
      </c>
      <c r="G299" s="17">
        <f>G294</f>
        <v>24.068549160451489</v>
      </c>
      <c r="H299" s="17">
        <f t="shared" si="513"/>
        <v>98.688252172040819</v>
      </c>
      <c r="I299" s="20">
        <f>I294</f>
        <v>143.01220420310935</v>
      </c>
      <c r="J299" s="17">
        <f>SUM(J294:J298)</f>
        <v>0.125</v>
      </c>
      <c r="K299" s="17">
        <f>K294</f>
        <v>95.917812769004186</v>
      </c>
      <c r="L299" s="17">
        <f>L294</f>
        <v>24.180526546218388</v>
      </c>
      <c r="M299" s="17">
        <f>K299/$L$43</f>
        <v>98.884343060829067</v>
      </c>
      <c r="N299" s="20">
        <f>N294</f>
        <v>143.34626653910189</v>
      </c>
      <c r="O299" s="41">
        <f>O294</f>
        <v>230.02291476206557</v>
      </c>
      <c r="P299" s="17">
        <f>(1-Q299/O299)*100</f>
        <v>0.64347413601091308</v>
      </c>
      <c r="Q299" s="20">
        <f>Q298</f>
        <v>228.54277679867326</v>
      </c>
      <c r="R299" s="16" t="s">
        <v>98</v>
      </c>
      <c r="S299" s="17">
        <f>SUM(S294:S298)</f>
        <v>95.499999999999986</v>
      </c>
      <c r="T299" s="17">
        <f>SUM(T294:T298)</f>
        <v>23.934556125756231</v>
      </c>
      <c r="U299" s="20">
        <f>SUM(U294:U298)</f>
        <v>98.453608247422665</v>
      </c>
      <c r="V299" s="20">
        <f>V294</f>
        <v>95.729227190168089</v>
      </c>
      <c r="W299" s="20">
        <f>W294</f>
        <v>24.069504390935844</v>
      </c>
      <c r="X299" s="20">
        <f t="shared" si="516"/>
        <v>98.689924938317617</v>
      </c>
      <c r="Y299" s="20">
        <f>Y294</f>
        <v>143.52250945987868</v>
      </c>
      <c r="Z299" s="17">
        <f>SUM(Z294:Z298)</f>
        <v>0.125</v>
      </c>
      <c r="AA299" s="17">
        <f>AA294</f>
        <v>95.920795199879535</v>
      </c>
      <c r="AB299" s="17">
        <f>AB294</f>
        <v>24.182282332136939</v>
      </c>
      <c r="AC299" s="17">
        <f>AA299/$L$43</f>
        <v>98.887417731834574</v>
      </c>
      <c r="AD299" s="20">
        <f>AD294</f>
        <v>143.86015534939364</v>
      </c>
      <c r="AE299" s="41">
        <f>AE294</f>
        <v>229.20893572657354</v>
      </c>
      <c r="AF299" s="17">
        <f>(1-AG299/AE299)*100</f>
        <v>0.64806250819464672</v>
      </c>
      <c r="AG299" s="20">
        <f>AG298</f>
        <v>227.72351854869765</v>
      </c>
      <c r="AH299" s="16" t="s">
        <v>98</v>
      </c>
      <c r="AI299" s="17">
        <f>SUM(AI294:AI298)</f>
        <v>95.499999999999986</v>
      </c>
      <c r="AJ299" s="17">
        <f>SUM(AJ294:AJ298)</f>
        <v>23.934556125756231</v>
      </c>
      <c r="AK299" s="17">
        <f>SUM(AK294:AK298)</f>
        <v>98.453608247422665</v>
      </c>
      <c r="AL299" s="17">
        <f>AL294</f>
        <v>95.730659105051629</v>
      </c>
      <c r="AM299" s="17">
        <f>AM294</f>
        <v>24.070347373085021</v>
      </c>
      <c r="AN299" s="17">
        <f t="shared" si="519"/>
        <v>98.691401139228489</v>
      </c>
      <c r="AO299" s="20">
        <f>AO294</f>
        <v>143.97136370702049</v>
      </c>
      <c r="AP299" s="17">
        <f>SUM(AP294:AP298)</f>
        <v>0.125</v>
      </c>
      <c r="AQ299" s="17">
        <f>AQ294</f>
        <v>95.923427213230866</v>
      </c>
      <c r="AR299" s="17">
        <f>AR294</f>
        <v>24.183831823867955</v>
      </c>
      <c r="AS299" s="17">
        <f>AQ299/$L$43</f>
        <v>98.890131147660696</v>
      </c>
      <c r="AT299" s="20">
        <f>AT294</f>
        <v>144.31218267736898</v>
      </c>
      <c r="AU299" s="41">
        <f>AU294</f>
        <v>228.49775723470484</v>
      </c>
      <c r="AV299" s="17">
        <f>(1-AW299/AU299)*100</f>
        <v>0.65211171728556394</v>
      </c>
      <c r="AW299" s="20">
        <f>AW298</f>
        <v>227.00769658604261</v>
      </c>
      <c r="AX299" s="16" t="s">
        <v>98</v>
      </c>
      <c r="AY299" s="17">
        <f>SUM(AY294:AY298)</f>
        <v>95.499999999999986</v>
      </c>
      <c r="AZ299" s="17">
        <f>SUM(AZ294:AZ298)</f>
        <v>23.934556125756231</v>
      </c>
      <c r="BA299" s="17">
        <f>SUM(BA294:BA298)</f>
        <v>98.453608247422665</v>
      </c>
      <c r="BB299" s="17">
        <f>BB294</f>
        <v>95.731070203322147</v>
      </c>
      <c r="BC299" s="17">
        <f>BC294</f>
        <v>24.070589390615254</v>
      </c>
      <c r="BD299" s="17">
        <f t="shared" si="522"/>
        <v>98.691824951878502</v>
      </c>
      <c r="BE299" s="20">
        <f>BE294</f>
        <v>144.09997297070689</v>
      </c>
      <c r="BF299" s="17">
        <f>SUM(BF294:BF298)</f>
        <v>0.125</v>
      </c>
      <c r="BG299" s="17">
        <f>BG294</f>
        <v>95.924182863876624</v>
      </c>
      <c r="BH299" s="17">
        <f>BH294</f>
        <v>24.184276682715872</v>
      </c>
      <c r="BI299" s="17">
        <f>BG299/$L$43</f>
        <v>98.89091016894497</v>
      </c>
      <c r="BJ299" s="20">
        <f>BJ294</f>
        <v>144.44170475908456</v>
      </c>
      <c r="BK299" s="41">
        <f>BK294</f>
        <v>228.29480329359231</v>
      </c>
      <c r="BL299" s="17">
        <f>(1-BM299/BK299)*100</f>
        <v>0.65327423470891155</v>
      </c>
      <c r="BM299" s="20">
        <f>BM298</f>
        <v>226.80341216449588</v>
      </c>
      <c r="BN299" s="16" t="s">
        <v>98</v>
      </c>
      <c r="BO299" s="17">
        <f>SUM(BO294:BO298)</f>
        <v>95.499999999999986</v>
      </c>
      <c r="BP299" s="17">
        <f>SUM(BP294:BP298)</f>
        <v>23.934556125756231</v>
      </c>
      <c r="BQ299" s="17">
        <f>SUM(BQ294:BQ298)</f>
        <v>98.453608247422665</v>
      </c>
      <c r="BR299" s="17">
        <f>BR294</f>
        <v>95.731276284869153</v>
      </c>
      <c r="BS299" s="17">
        <f>BS294</f>
        <v>24.070710712816293</v>
      </c>
      <c r="BT299" s="17">
        <f t="shared" si="525"/>
        <v>98.6920374070816</v>
      </c>
      <c r="BU299" s="20">
        <f>BU294</f>
        <v>144.16440148324284</v>
      </c>
      <c r="BV299" s="17">
        <f>SUM(BV294:BV298)</f>
        <v>0.125</v>
      </c>
      <c r="BW299" s="17">
        <f>BW294</f>
        <v>95.924561669160852</v>
      </c>
      <c r="BX299" s="17">
        <f>BX294</f>
        <v>24.184499689052537</v>
      </c>
      <c r="BY299" s="17">
        <f>BW299/$L$43</f>
        <v>98.89130068985655</v>
      </c>
      <c r="BZ299" s="20">
        <f>BZ294</f>
        <v>144.50659117066695</v>
      </c>
      <c r="CA299" s="41">
        <f>CA294</f>
        <v>228.19326729688123</v>
      </c>
      <c r="CB299" s="17">
        <f>(1-CC299/CA299)*100</f>
        <v>0.65385699936112429</v>
      </c>
      <c r="CC299" s="20">
        <f>CC298</f>
        <v>226.70120964658975</v>
      </c>
      <c r="CD299" s="16" t="s">
        <v>98</v>
      </c>
      <c r="CE299" s="17">
        <f>SUM(CE294:CE298)</f>
        <v>95.499999999999986</v>
      </c>
      <c r="CF299" s="17">
        <f>SUM(CF294:CF298)</f>
        <v>23.934556125756231</v>
      </c>
      <c r="CG299" s="17">
        <f>SUM(CG294:CG298)</f>
        <v>98.453608247422665</v>
      </c>
      <c r="CH299" s="17">
        <f>CH294</f>
        <v>95.7314829077675</v>
      </c>
      <c r="CI299" s="17">
        <f>CI294</f>
        <v>24.070832353716138</v>
      </c>
      <c r="CJ299" s="17">
        <f t="shared" si="528"/>
        <v>98.692250420378869</v>
      </c>
      <c r="CK299" s="20">
        <f>CK294</f>
        <v>144.22897067755599</v>
      </c>
      <c r="CL299" s="17">
        <f>SUM(CL294:CL298)</f>
        <v>0.125</v>
      </c>
      <c r="CM299" s="17">
        <f>CM294</f>
        <v>95.924941470406679</v>
      </c>
      <c r="CN299" s="17">
        <f>CN294</f>
        <v>24.18472328172146</v>
      </c>
      <c r="CO299" s="17">
        <f>CM299/$L$43</f>
        <v>98.891692237532666</v>
      </c>
      <c r="CP299" s="20">
        <f>CP294</f>
        <v>144.57161967314696</v>
      </c>
      <c r="CQ299" s="41">
        <f>CQ294</f>
        <v>228.09160082227672</v>
      </c>
      <c r="CR299" s="17">
        <f>(1-CS299/CQ299)*100</f>
        <v>0.65444129511319504</v>
      </c>
      <c r="CS299" s="20">
        <f>CS298</f>
        <v>226.59887519581099</v>
      </c>
      <c r="CT299" s="16" t="s">
        <v>98</v>
      </c>
      <c r="CU299" s="17">
        <f>SUM(CU294:CU298)</f>
        <v>95.499999999999986</v>
      </c>
      <c r="CV299" s="17">
        <f>SUM(CV294:CV298)</f>
        <v>23.934556125756231</v>
      </c>
      <c r="CW299" s="17">
        <f>SUM(CW294:CW298)</f>
        <v>98.453608247422665</v>
      </c>
      <c r="CX299" s="17">
        <f>CX294</f>
        <v>95.732103384308033</v>
      </c>
      <c r="CY299" s="17">
        <f>CY294</f>
        <v>24.071197634260155</v>
      </c>
      <c r="CZ299" s="17">
        <f t="shared" si="531"/>
        <v>98.692890086915497</v>
      </c>
      <c r="DA299" s="20">
        <f>DA294</f>
        <v>144.42269669067588</v>
      </c>
      <c r="DB299" s="17">
        <f>SUM(DB294:DB298)</f>
        <v>0.125</v>
      </c>
      <c r="DC299" s="17">
        <f>DC294</f>
        <v>95.926081996778521</v>
      </c>
      <c r="DD299" s="17">
        <f>DD294</f>
        <v>24.185394720633909</v>
      </c>
      <c r="DE299" s="17">
        <f>DC299/$L$43</f>
        <v>98.892868037916003</v>
      </c>
      <c r="DF299" s="20">
        <f>DF294</f>
        <v>144.76672620246055</v>
      </c>
      <c r="DG299" s="41">
        <f>DG294</f>
        <v>227.78711921874637</v>
      </c>
      <c r="DH299" s="17">
        <f>(1-DI299/DG299)*100</f>
        <v>0.65619590274538231</v>
      </c>
      <c r="DI299" s="20">
        <f>DI298</f>
        <v>226.29238947545122</v>
      </c>
      <c r="DJ299" s="16" t="s">
        <v>98</v>
      </c>
      <c r="DK299" s="17">
        <f>SUM(DK294:DK298)</f>
        <v>95.499999999999986</v>
      </c>
      <c r="DL299" s="17">
        <f>SUM(DL294:DL298)</f>
        <v>23.934556125756231</v>
      </c>
      <c r="DM299" s="17">
        <f>SUM(DM294:DM298)</f>
        <v>98.453608247422665</v>
      </c>
      <c r="DN299" s="17">
        <f>DN294</f>
        <v>95.732518365117883</v>
      </c>
      <c r="DO299" s="17">
        <f>DO294</f>
        <v>24.071441937478866</v>
      </c>
      <c r="DP299" s="17">
        <f t="shared" si="534"/>
        <v>98.693317902183381</v>
      </c>
      <c r="DQ299" s="20">
        <f>DQ294</f>
        <v>144.55211932538785</v>
      </c>
      <c r="DR299" s="17">
        <f>SUM(DR294:DR298)</f>
        <v>0.125</v>
      </c>
      <c r="DS299" s="17">
        <f>DS294</f>
        <v>95.926844796491466</v>
      </c>
      <c r="DT299" s="17">
        <f>DT294</f>
        <v>24.185843788206867</v>
      </c>
      <c r="DU299" s="17">
        <f>DS299/$L$43</f>
        <v>98.893654429372646</v>
      </c>
      <c r="DV299" s="20">
        <f>DV294</f>
        <v>144.8970731777236</v>
      </c>
      <c r="DW299" s="41">
        <f>DW294</f>
        <v>227.58415986975606</v>
      </c>
      <c r="DX299" s="17">
        <f>(1-DY299/DW299)*100</f>
        <v>0.65736940282475897</v>
      </c>
      <c r="DY299" s="20">
        <f>DY298</f>
        <v>226.08809123709651</v>
      </c>
      <c r="DZ299" s="16" t="s">
        <v>98</v>
      </c>
      <c r="EA299" s="17">
        <f>SUM(EA294:EA298)</f>
        <v>95.499999999999986</v>
      </c>
      <c r="EB299" s="17">
        <f>SUM(EB294:EB298)</f>
        <v>23.934556125756231</v>
      </c>
      <c r="EC299" s="17">
        <f>SUM(EC294:EC298)</f>
        <v>98.453608247422665</v>
      </c>
      <c r="ED299" s="17">
        <f>ED294</f>
        <v>95.732726394280888</v>
      </c>
      <c r="EE299" s="17">
        <f>EE294</f>
        <v>24.071564406260308</v>
      </c>
      <c r="EF299" s="17">
        <f t="shared" si="537"/>
        <v>98.693532365238028</v>
      </c>
      <c r="EG299" s="20">
        <f>EG294</f>
        <v>144.61695558433331</v>
      </c>
      <c r="EH299" s="17">
        <f>SUM(EH294:EH298)</f>
        <v>0.125</v>
      </c>
      <c r="EI299" s="17">
        <f>EI294</f>
        <v>95.927227188015962</v>
      </c>
      <c r="EJ299" s="17">
        <f>EJ294</f>
        <v>24.186068905797892</v>
      </c>
      <c r="EK299" s="17">
        <f>EI299/$L$43</f>
        <v>98.894048647439135</v>
      </c>
      <c r="EL299" s="20">
        <f>EL294</f>
        <v>144.96237311972195</v>
      </c>
      <c r="EM299" s="41">
        <f>EM294</f>
        <v>227.48262116859217</v>
      </c>
      <c r="EN299" s="17">
        <f>(1-EO299/EM299)*100</f>
        <v>0.65795767676296579</v>
      </c>
      <c r="EO299" s="20">
        <f>EO298</f>
        <v>225.98588179931181</v>
      </c>
    </row>
    <row r="300" spans="2:145" outlineLevel="1">
      <c r="C300" s="6"/>
      <c r="D300" s="6"/>
      <c r="E300" s="6"/>
      <c r="S300" s="6"/>
      <c r="T300" s="6"/>
      <c r="U300" s="55"/>
      <c r="V300" s="37"/>
      <c r="W300" s="37"/>
      <c r="X300" s="37"/>
      <c r="AI300" s="6"/>
      <c r="AJ300" s="6"/>
      <c r="AK300" s="6"/>
      <c r="AY300" s="6"/>
      <c r="AZ300" s="6"/>
      <c r="BA300" s="6"/>
      <c r="BO300" s="6"/>
      <c r="BP300" s="6"/>
      <c r="BQ300" s="6"/>
      <c r="CE300" s="6"/>
      <c r="CF300" s="6"/>
      <c r="CG300" s="6"/>
      <c r="CU300" s="6"/>
      <c r="CV300" s="6"/>
      <c r="CW300" s="6"/>
      <c r="DK300" s="6"/>
      <c r="DL300" s="6"/>
      <c r="DM300" s="6"/>
      <c r="EA300" s="6"/>
      <c r="EB300" s="6"/>
      <c r="EC300" s="6"/>
    </row>
    <row r="301" spans="2:145" outlineLevel="1">
      <c r="B301" t="s">
        <v>48</v>
      </c>
      <c r="C301" s="14">
        <f>$C$90</f>
        <v>19.099999999999998</v>
      </c>
      <c r="D301" s="14">
        <f>C301*$L$45</f>
        <v>4.786911225151246</v>
      </c>
      <c r="E301" s="14">
        <f>C301/$L$43</f>
        <v>19.690721649484534</v>
      </c>
      <c r="F301" s="14">
        <f t="shared" ref="F301:G304" si="557">C301+K302</f>
        <v>95.727604606879595</v>
      </c>
      <c r="G301" s="14">
        <f t="shared" si="557"/>
        <v>24.068549160451489</v>
      </c>
      <c r="H301" s="14">
        <f t="shared" ref="H301:H306" si="558">F301/$L$43</f>
        <v>98.688252172040819</v>
      </c>
      <c r="I301" s="19">
        <f>1000*H301/3/O301</f>
        <v>143.01220420310935</v>
      </c>
      <c r="J301" s="21">
        <f>$AA$17/1000</f>
        <v>2.5000000000000001E-2</v>
      </c>
      <c r="K301" s="14">
        <f>(3*J301*$K$71*I301^2)/1000+F301</f>
        <v>95.917812769004186</v>
      </c>
      <c r="L301" s="14">
        <f>(3*J301*$L$71*I301^2)/1000+G301</f>
        <v>24.180526546218388</v>
      </c>
      <c r="M301" s="14">
        <f t="shared" ref="M301:M305" si="559">IF(I301&lt;0,-SQRT(K301^2+L301^2),SQRT(K301^2+L301^2))</f>
        <v>98.918778148752494</v>
      </c>
      <c r="N301" s="19">
        <f>1000*M301/3/O301</f>
        <v>143.34626653910189</v>
      </c>
      <c r="O301" s="40">
        <f>H$277</f>
        <v>230.02291476206557</v>
      </c>
      <c r="P301" s="14">
        <f>($K$71*$L$43+$L$71*$L$44)*100*SQRT(3)*(I301+N301)/2*J301/(O301*SQRT(3))</f>
        <v>0.21478894281086189</v>
      </c>
      <c r="Q301" s="19">
        <f>O301*(1-P301/100)</f>
        <v>229.5288509752254</v>
      </c>
      <c r="R301" t="s">
        <v>48</v>
      </c>
      <c r="S301" s="14">
        <f>$C$90</f>
        <v>19.099999999999998</v>
      </c>
      <c r="T301" s="14">
        <f>S301*$L$45</f>
        <v>4.786911225151246</v>
      </c>
      <c r="U301" s="19">
        <f>S301/$L$43</f>
        <v>19.690721649484534</v>
      </c>
      <c r="V301" s="19">
        <f t="shared" ref="V301:W304" si="560">S301+AA302</f>
        <v>95.729227190168089</v>
      </c>
      <c r="W301" s="19">
        <f t="shared" si="560"/>
        <v>24.069504390935844</v>
      </c>
      <c r="X301" s="19">
        <f t="shared" ref="X301:X306" si="561">V301/$L$43</f>
        <v>98.689924938317617</v>
      </c>
      <c r="Y301" s="19">
        <f>1000*X301/3/AE301</f>
        <v>143.52250945987868</v>
      </c>
      <c r="Z301" s="21">
        <f>$AA$17/1000</f>
        <v>2.5000000000000001E-2</v>
      </c>
      <c r="AA301" s="14">
        <f>(3*Z301*$K$71*Y301^2)/1000+V301</f>
        <v>95.920795199879535</v>
      </c>
      <c r="AB301" s="14">
        <f>(3*Z301*$L$71*Y301^2)/1000+W301</f>
        <v>24.182282332136939</v>
      </c>
      <c r="AC301" s="14">
        <f t="shared" ref="AC301:AC305" si="562">IF(Y301&lt;0,-SQRT(AA301^2+AB301^2),SQRT(AA301^2+AB301^2))</f>
        <v>98.922099303282153</v>
      </c>
      <c r="AD301" s="19">
        <f>1000*AC301/3/AE301</f>
        <v>143.86015534939364</v>
      </c>
      <c r="AE301" s="40">
        <f>X$277</f>
        <v>229.20893572657354</v>
      </c>
      <c r="AF301" s="14">
        <f>($K$71*$L$43+$L$71*$L$44)*100*SQRT(3)*(Y301+AD301)/2*Z301/(AE301*SQRT(3))</f>
        <v>0.21632265833438641</v>
      </c>
      <c r="AG301" s="19">
        <f>AE301*(1-AF301/100)</f>
        <v>228.71310486366986</v>
      </c>
      <c r="AH301" t="s">
        <v>48</v>
      </c>
      <c r="AI301" s="14">
        <f>$C$90</f>
        <v>19.099999999999998</v>
      </c>
      <c r="AJ301" s="14">
        <f>AI301*$L$45</f>
        <v>4.786911225151246</v>
      </c>
      <c r="AK301" s="14">
        <f>AI301/$L$43</f>
        <v>19.690721649484534</v>
      </c>
      <c r="AL301" s="14">
        <f t="shared" ref="AL301:AM304" si="563">AI301+AQ302</f>
        <v>95.730659105051629</v>
      </c>
      <c r="AM301" s="14">
        <f t="shared" si="563"/>
        <v>24.070347373085021</v>
      </c>
      <c r="AN301" s="14">
        <f t="shared" ref="AN301:AN306" si="564">AL301/$L$43</f>
        <v>98.691401139228489</v>
      </c>
      <c r="AO301" s="19">
        <f>1000*AN301/3/AU301</f>
        <v>143.97136370702049</v>
      </c>
      <c r="AP301" s="21">
        <f>$AA$17/1000</f>
        <v>2.5000000000000001E-2</v>
      </c>
      <c r="AQ301" s="14">
        <f>(3*AP301*$K$71*AO301^2)/1000+AL301</f>
        <v>95.923427213230866</v>
      </c>
      <c r="AR301" s="14">
        <f>(3*AP301*$L$71*AO301^2)/1000+AM301</f>
        <v>24.183831823867955</v>
      </c>
      <c r="AS301" s="14">
        <f t="shared" ref="AS301:AS305" si="565">IF(AO301&lt;0,-SQRT(AQ301^2+AR301^2),SQRT(AQ301^2+AR301^2))</f>
        <v>98.92503025027149</v>
      </c>
      <c r="AT301" s="19">
        <f>1000*AS301/3/AU301</f>
        <v>144.31218267736898</v>
      </c>
      <c r="AU301" s="40">
        <f>AN$277</f>
        <v>228.49775723470484</v>
      </c>
      <c r="AV301" s="14">
        <f>($K$71*$L$43+$L$71*$L$44)*100*SQRT(3)*(AO301+AT301)/2*AP301/(AU301*SQRT(3))</f>
        <v>0.21767617758960631</v>
      </c>
      <c r="AW301" s="19">
        <f>AU301*(1-AV301/100)</f>
        <v>228.00037205087835</v>
      </c>
      <c r="AX301" t="s">
        <v>48</v>
      </c>
      <c r="AY301" s="14">
        <f>$C$90</f>
        <v>19.099999999999998</v>
      </c>
      <c r="AZ301" s="14">
        <f>AY301*$L$45</f>
        <v>4.786911225151246</v>
      </c>
      <c r="BA301" s="14">
        <f>AY301/$L$43</f>
        <v>19.690721649484534</v>
      </c>
      <c r="BB301" s="14">
        <f t="shared" ref="BB301:BC304" si="566">AY301+BG302</f>
        <v>95.731070203322147</v>
      </c>
      <c r="BC301" s="14">
        <f t="shared" si="566"/>
        <v>24.070589390615254</v>
      </c>
      <c r="BD301" s="14">
        <f t="shared" ref="BD301:BD306" si="567">BB301/$L$43</f>
        <v>98.691824951878502</v>
      </c>
      <c r="BE301" s="19">
        <f>1000*BD301/3/BK301</f>
        <v>144.09997297070689</v>
      </c>
      <c r="BF301" s="21">
        <f>$AA$17/1000</f>
        <v>2.5000000000000001E-2</v>
      </c>
      <c r="BG301" s="14">
        <f>(3*BF301*$K$71*BE301^2)/1000+BB301</f>
        <v>95.924182863876624</v>
      </c>
      <c r="BH301" s="14">
        <f>(3*BF301*$L$71*BE301^2)/1000+BC301</f>
        <v>24.184276682715872</v>
      </c>
      <c r="BI301" s="14">
        <f t="shared" ref="BI301:BI305" si="568">IF(BE301&lt;0,-SQRT(BG301^2+BH301^2),SQRT(BG301^2+BH301^2))</f>
        <v>98.925871726099018</v>
      </c>
      <c r="BJ301" s="19">
        <f>1000*BI301/3/BK301</f>
        <v>144.44170475908456</v>
      </c>
      <c r="BK301" s="40">
        <f>BD$277</f>
        <v>228.29480329359231</v>
      </c>
      <c r="BL301" s="14">
        <f>($K$71*$L$43+$L$71*$L$44)*100*SQRT(3)*(BE301+BJ301)/2*BF301/(BK301*SQRT(3))</f>
        <v>0.21806477380722941</v>
      </c>
      <c r="BM301" s="19">
        <f>BK301*(1-BL301/100)</f>
        <v>227.79697274717648</v>
      </c>
      <c r="BN301" t="s">
        <v>48</v>
      </c>
      <c r="BO301" s="14">
        <f>$C$90</f>
        <v>19.099999999999998</v>
      </c>
      <c r="BP301" s="14">
        <f>BO301*$L$45</f>
        <v>4.786911225151246</v>
      </c>
      <c r="BQ301" s="14">
        <f>BO301/$L$43</f>
        <v>19.690721649484534</v>
      </c>
      <c r="BR301" s="14">
        <f t="shared" ref="BR301:BS304" si="569">BO301+BW302</f>
        <v>95.731276284869153</v>
      </c>
      <c r="BS301" s="14">
        <f t="shared" si="569"/>
        <v>24.070710712816293</v>
      </c>
      <c r="BT301" s="14">
        <f t="shared" ref="BT301:BT306" si="570">BR301/$L$43</f>
        <v>98.6920374070816</v>
      </c>
      <c r="BU301" s="19">
        <f>1000*BT301/3/CA301</f>
        <v>144.16440148324284</v>
      </c>
      <c r="BV301" s="21">
        <f>$AA$17/1000</f>
        <v>2.5000000000000001E-2</v>
      </c>
      <c r="BW301" s="14">
        <f>(3*BV301*$K$71*BU301^2)/1000+BR301</f>
        <v>95.924561669160852</v>
      </c>
      <c r="BX301" s="14">
        <f>(3*BV301*$L$71*BU301^2)/1000+BS301</f>
        <v>24.184499689052537</v>
      </c>
      <c r="BY301" s="14">
        <f t="shared" ref="BY301:BY305" si="571">IF(BU301&lt;0,-SQRT(BW301^2+BX301^2),SQRT(BW301^2+BX301^2))</f>
        <v>98.926293555507414</v>
      </c>
      <c r="BZ301" s="19">
        <f>1000*BY301/3/CA301</f>
        <v>144.50659117066695</v>
      </c>
      <c r="CA301" s="40">
        <f>BT$277</f>
        <v>228.19326729688123</v>
      </c>
      <c r="CB301" s="14">
        <f>($K$71*$L$43+$L$71*$L$44)*100*SQRT(3)*(BU301+BZ301)/2*BV301/(CA301*SQRT(3))</f>
        <v>0.21825957603923873</v>
      </c>
      <c r="CC301" s="19">
        <f>CA301*(1-CB301/100)</f>
        <v>227.69521363912898</v>
      </c>
      <c r="CD301" t="s">
        <v>48</v>
      </c>
      <c r="CE301" s="14">
        <f>$C$90</f>
        <v>19.099999999999998</v>
      </c>
      <c r="CF301" s="14">
        <f>CE301*$L$45</f>
        <v>4.786911225151246</v>
      </c>
      <c r="CG301" s="14">
        <f>CE301/$L$43</f>
        <v>19.690721649484534</v>
      </c>
      <c r="CH301" s="14">
        <f t="shared" ref="CH301:CI304" si="572">CE301+CM302</f>
        <v>95.7314829077675</v>
      </c>
      <c r="CI301" s="14">
        <f t="shared" si="572"/>
        <v>24.070832353716138</v>
      </c>
      <c r="CJ301" s="14">
        <f t="shared" ref="CJ301:CJ306" si="573">CH301/$L$43</f>
        <v>98.692250420378869</v>
      </c>
      <c r="CK301" s="19">
        <f>1000*CJ301/3/CQ301</f>
        <v>144.22897067755599</v>
      </c>
      <c r="CL301" s="21">
        <f>$AA$17/1000</f>
        <v>2.5000000000000001E-2</v>
      </c>
      <c r="CM301" s="14">
        <f>(3*CL301*$K$71*CK301^2)/1000+CH301</f>
        <v>95.924941470406679</v>
      </c>
      <c r="CN301" s="14">
        <f>(3*CL301*$L$71*CK301^2)/1000+CI301</f>
        <v>24.18472328172146</v>
      </c>
      <c r="CO301" s="14">
        <f t="shared" ref="CO301:CO305" si="574">IF(CK301&lt;0,-SQRT(CM301^2+CN301^2),SQRT(CM301^2+CN301^2))</f>
        <v>98.926716494152316</v>
      </c>
      <c r="CP301" s="19">
        <f>1000*CO301/3/CQ301</f>
        <v>144.57161967314696</v>
      </c>
      <c r="CQ301" s="40">
        <f>CJ$277</f>
        <v>228.09160082227672</v>
      </c>
      <c r="CR301" s="14">
        <f>($K$71*$L$43+$L$71*$L$44)*100*SQRT(3)*(CK301+CP301)/2*CL301/(CQ301*SQRT(3))</f>
        <v>0.21845489056566667</v>
      </c>
      <c r="CS301" s="19">
        <f>CQ301*(1-CR301/100)</f>
        <v>227.59332356531093</v>
      </c>
      <c r="CT301" t="s">
        <v>48</v>
      </c>
      <c r="CU301" s="14">
        <f>$C$90</f>
        <v>19.099999999999998</v>
      </c>
      <c r="CV301" s="14">
        <f>CU301*$L$45</f>
        <v>4.786911225151246</v>
      </c>
      <c r="CW301" s="14">
        <f>CU301/$L$43</f>
        <v>19.690721649484534</v>
      </c>
      <c r="CX301" s="14">
        <f t="shared" ref="CX301:CY304" si="575">CU301+DC302</f>
        <v>95.732103384308033</v>
      </c>
      <c r="CY301" s="14">
        <f t="shared" si="575"/>
        <v>24.071197634260155</v>
      </c>
      <c r="CZ301" s="14">
        <f t="shared" ref="CZ301:CZ306" si="576">CX301/$L$43</f>
        <v>98.692890086915497</v>
      </c>
      <c r="DA301" s="19">
        <f>1000*CZ301/3/DG301</f>
        <v>144.42269669067588</v>
      </c>
      <c r="DB301" s="21">
        <f>$AA$17/1000</f>
        <v>2.5000000000000001E-2</v>
      </c>
      <c r="DC301" s="14">
        <f>(3*DB301*$K$71*DA301^2)/1000+CX301</f>
        <v>95.926081996778521</v>
      </c>
      <c r="DD301" s="14">
        <f>(3*DB301*$L$71*DA301^2)/1000+CY301</f>
        <v>24.185394720633909</v>
      </c>
      <c r="DE301" s="14">
        <f t="shared" ref="DE301:DE305" si="577">IF(DA301&lt;0,-SQRT(DC301^2+DD301^2),SQRT(DC301^2+DD301^2))</f>
        <v>98.92798656116247</v>
      </c>
      <c r="DF301" s="19">
        <f>1000*DE301/3/DG301</f>
        <v>144.76672620246055</v>
      </c>
      <c r="DG301" s="40">
        <f>CZ$277</f>
        <v>227.78711921874637</v>
      </c>
      <c r="DH301" s="14">
        <f>($K$71*$L$43+$L$71*$L$44)*100*SQRT(3)*(DA301+DF301)/2*DB301/(DG301*SQRT(3))</f>
        <v>0.21904141216832526</v>
      </c>
      <c r="DI301" s="19">
        <f>DG301*(1-DH301/100)</f>
        <v>227.28817109607206</v>
      </c>
      <c r="DJ301" t="s">
        <v>48</v>
      </c>
      <c r="DK301" s="14">
        <f>$C$90</f>
        <v>19.099999999999998</v>
      </c>
      <c r="DL301" s="14">
        <f>DK301*$L$45</f>
        <v>4.786911225151246</v>
      </c>
      <c r="DM301" s="14">
        <f>DK301/$L$43</f>
        <v>19.690721649484534</v>
      </c>
      <c r="DN301" s="14">
        <f t="shared" ref="DN301:DO304" si="578">DK301+DS302</f>
        <v>95.732518365117883</v>
      </c>
      <c r="DO301" s="14">
        <f t="shared" si="578"/>
        <v>24.071441937478866</v>
      </c>
      <c r="DP301" s="14">
        <f t="shared" ref="DP301:DP306" si="579">DN301/$L$43</f>
        <v>98.693317902183381</v>
      </c>
      <c r="DQ301" s="19">
        <f>1000*DP301/3/DW301</f>
        <v>144.55211932538785</v>
      </c>
      <c r="DR301" s="21">
        <f>$AA$17/1000</f>
        <v>2.5000000000000001E-2</v>
      </c>
      <c r="DS301" s="14">
        <f>(3*DR301*$K$71*DQ301^2)/1000+DN301</f>
        <v>95.926844796491466</v>
      </c>
      <c r="DT301" s="14">
        <f>(3*DR301*$L$71*DQ301^2)/1000+DO301</f>
        <v>24.185843788206867</v>
      </c>
      <c r="DU301" s="14">
        <f t="shared" ref="DU301:DU305" si="580">IF(DQ301&lt;0,-SQRT(DS301^2+DT301^2),SQRT(DS301^2+DT301^2))</f>
        <v>98.928836000216378</v>
      </c>
      <c r="DV301" s="19">
        <f>1000*DU301/3/DW301</f>
        <v>144.8970731777236</v>
      </c>
      <c r="DW301" s="40">
        <f>DP$277</f>
        <v>227.58415986975606</v>
      </c>
      <c r="DX301" s="14">
        <f>($K$71*$L$43+$L$71*$L$44)*100*SQRT(3)*(DQ301+DV301)/2*DR301/(DW301*SQRT(3))</f>
        <v>0.21943368646647113</v>
      </c>
      <c r="DY301" s="19">
        <f>DW301*(1-DX301/100)</f>
        <v>227.08476355794011</v>
      </c>
      <c r="DZ301" t="s">
        <v>48</v>
      </c>
      <c r="EA301" s="14">
        <f>$C$90</f>
        <v>19.099999999999998</v>
      </c>
      <c r="EB301" s="14">
        <f>EA301*$L$45</f>
        <v>4.786911225151246</v>
      </c>
      <c r="EC301" s="14">
        <f>EA301/$L$43</f>
        <v>19.690721649484534</v>
      </c>
      <c r="ED301" s="14">
        <f t="shared" ref="ED301:EE304" si="581">EA301+EI302</f>
        <v>95.732726394280888</v>
      </c>
      <c r="EE301" s="14">
        <f t="shared" si="581"/>
        <v>24.071564406260308</v>
      </c>
      <c r="EF301" s="14">
        <f t="shared" ref="EF301:EF306" si="582">ED301/$L$43</f>
        <v>98.693532365238028</v>
      </c>
      <c r="EG301" s="19">
        <f>1000*EF301/3/EM301</f>
        <v>144.61695558433331</v>
      </c>
      <c r="EH301" s="21">
        <f>$AA$17/1000</f>
        <v>2.5000000000000001E-2</v>
      </c>
      <c r="EI301" s="14">
        <f>(3*EH301*$K$71*EG301^2)/1000+ED301</f>
        <v>95.927227188015962</v>
      </c>
      <c r="EJ301" s="14">
        <f>(3*EH301*$L$71*EG301^2)/1000+EE301</f>
        <v>24.186068905797892</v>
      </c>
      <c r="EK301" s="14">
        <f t="shared" ref="EK301:EK305" si="583">IF(EG301&lt;0,-SQRT(EI301^2+EJ301^2),SQRT(EI301^2+EJ301^2))</f>
        <v>98.929261824281454</v>
      </c>
      <c r="EL301" s="19">
        <f>1000*EK301/3/EM301</f>
        <v>144.96237311972195</v>
      </c>
      <c r="EM301" s="40">
        <f>EF$277</f>
        <v>227.48262116859217</v>
      </c>
      <c r="EN301" s="14">
        <f>($K$71*$L$43+$L$71*$L$44)*100*SQRT(3)*(EG301+EL301)/2*EH301/(EM301*SQRT(3))</f>
        <v>0.21963033376439961</v>
      </c>
      <c r="EO301" s="19">
        <f>EM301*(1-EN301/100)</f>
        <v>226.98300032846359</v>
      </c>
    </row>
    <row r="302" spans="2:145" outlineLevel="1">
      <c r="B302" t="s">
        <v>49</v>
      </c>
      <c r="C302" s="14">
        <f>$C$90</f>
        <v>19.099999999999998</v>
      </c>
      <c r="D302" s="14">
        <f>C302*$L$45</f>
        <v>4.786911225151246</v>
      </c>
      <c r="E302" s="14">
        <f>C302/$L$43</f>
        <v>19.690721649484534</v>
      </c>
      <c r="F302" s="14">
        <f t="shared" si="557"/>
        <v>76.506112786716869</v>
      </c>
      <c r="G302" s="14">
        <f t="shared" si="557"/>
        <v>19.210114525043146</v>
      </c>
      <c r="H302" s="14">
        <f t="shared" si="558"/>
        <v>78.872281223419449</v>
      </c>
      <c r="I302" s="19">
        <f>1000*H302/3/O301</f>
        <v>114.29626667848069</v>
      </c>
      <c r="J302" s="21">
        <f t="shared" ref="J302:J305" si="584">$AA$17/1000</f>
        <v>2.5000000000000001E-2</v>
      </c>
      <c r="K302" s="14">
        <f>(3*J302*$K$71*I302^2)/1000+F302</f>
        <v>76.627604606879601</v>
      </c>
      <c r="L302" s="14">
        <f>(3*J302*$L$71*I302^2)/1000+G302</f>
        <v>19.281637935300243</v>
      </c>
      <c r="M302" s="14">
        <f t="shared" si="559"/>
        <v>79.016272686430142</v>
      </c>
      <c r="N302" s="19">
        <f>1000*M302/3/O301</f>
        <v>114.50492916928752</v>
      </c>
      <c r="O302" s="19">
        <f>Q301</f>
        <v>229.5288509752254</v>
      </c>
      <c r="P302" s="14">
        <f>($K$71*$L$43+$L$71*$L$44)*100*SQRT(3)*(I302+N302)/2*J302/(O302*SQRT(3))</f>
        <v>0.17198635633053805</v>
      </c>
      <c r="Q302" s="19">
        <f>O302*(1-P302/100)</f>
        <v>229.13409266770577</v>
      </c>
      <c r="R302" t="s">
        <v>49</v>
      </c>
      <c r="S302" s="14">
        <f>$C$90</f>
        <v>19.099999999999998</v>
      </c>
      <c r="T302" s="14">
        <f>S302*$L$45</f>
        <v>4.786911225151246</v>
      </c>
      <c r="U302" s="19">
        <f>S302/$L$43</f>
        <v>19.690721649484534</v>
      </c>
      <c r="V302" s="19">
        <f t="shared" si="560"/>
        <v>76.506868524006137</v>
      </c>
      <c r="W302" s="19">
        <f t="shared" si="560"/>
        <v>19.210559434898929</v>
      </c>
      <c r="X302" s="19">
        <f t="shared" si="561"/>
        <v>78.873060334026945</v>
      </c>
      <c r="Y302" s="19">
        <f>1000*X302/3/AE301</f>
        <v>114.70329473849671</v>
      </c>
      <c r="Z302" s="21">
        <f t="shared" ref="Z302:Z305" si="585">$AA$17/1000</f>
        <v>2.5000000000000001E-2</v>
      </c>
      <c r="AA302" s="14">
        <f>(3*Z302*$K$71*Y302^2)/1000+V302</f>
        <v>76.629227190168095</v>
      </c>
      <c r="AB302" s="14">
        <f>(3*Z302*$L$71*Y302^2)/1000+W302</f>
        <v>19.282593165784597</v>
      </c>
      <c r="AC302" s="14">
        <f t="shared" si="562"/>
        <v>79.018079317075021</v>
      </c>
      <c r="AD302" s="19">
        <f>1000*AC302/3/AE301</f>
        <v>114.91419254168572</v>
      </c>
      <c r="AE302" s="19">
        <f>AG301</f>
        <v>228.71310486366986</v>
      </c>
      <c r="AF302" s="14">
        <f>($K$71*$L$43+$L$71*$L$44)*100*SQRT(3)*(Y302+AD302)/2*Z302/(AE302*SQRT(3))</f>
        <v>0.17321555863359417</v>
      </c>
      <c r="AG302" s="19">
        <f>AE302*(1-AF302/100)</f>
        <v>228.31693818141201</v>
      </c>
      <c r="AH302" t="s">
        <v>49</v>
      </c>
      <c r="AI302" s="14">
        <f>$C$90</f>
        <v>19.099999999999998</v>
      </c>
      <c r="AJ302" s="14">
        <f>AI302*$L$45</f>
        <v>4.786911225151246</v>
      </c>
      <c r="AK302" s="14">
        <f>AI302/$L$43</f>
        <v>19.690721649484534</v>
      </c>
      <c r="AL302" s="14">
        <f t="shared" si="563"/>
        <v>76.507535446596648</v>
      </c>
      <c r="AM302" s="14">
        <f t="shared" si="563"/>
        <v>19.21095205868205</v>
      </c>
      <c r="AN302" s="14">
        <f t="shared" si="564"/>
        <v>78.873747883089337</v>
      </c>
      <c r="AO302" s="19">
        <f>1000*AN302/3/AU301</f>
        <v>115.06130131228232</v>
      </c>
      <c r="AP302" s="21">
        <f t="shared" ref="AP302:AP305" si="586">$AA$17/1000</f>
        <v>2.5000000000000001E-2</v>
      </c>
      <c r="AQ302" s="14">
        <f>(3*AP302*$K$71*AO302^2)/1000+AL302</f>
        <v>76.630659105051635</v>
      </c>
      <c r="AR302" s="14">
        <f>(3*AP302*$L$71*AO302^2)/1000+AM302</f>
        <v>19.283436147933774</v>
      </c>
      <c r="AS302" s="14">
        <f t="shared" si="565"/>
        <v>79.019673655021322</v>
      </c>
      <c r="AT302" s="19">
        <f>1000*AS302/3/AU301</f>
        <v>115.27417834252542</v>
      </c>
      <c r="AU302" s="19">
        <f>AW301</f>
        <v>228.00037205087835</v>
      </c>
      <c r="AV302" s="14">
        <f>($K$71*$L$43+$L$71*$L$44)*100*SQRT(3)*(AO302+AT302)/2*AP302/(AU302*SQRT(3))</f>
        <v>0.17430035520992193</v>
      </c>
      <c r="AW302" s="19">
        <f>AU302*(1-AV302/100)</f>
        <v>227.60296659251372</v>
      </c>
      <c r="AX302" t="s">
        <v>49</v>
      </c>
      <c r="AY302" s="14">
        <f>$C$90</f>
        <v>19.099999999999998</v>
      </c>
      <c r="AZ302" s="14">
        <f>AY302*$L$45</f>
        <v>4.786911225151246</v>
      </c>
      <c r="BA302" s="14">
        <f>AY302/$L$43</f>
        <v>19.690721649484534</v>
      </c>
      <c r="BB302" s="14">
        <f t="shared" si="566"/>
        <v>76.507726916482937</v>
      </c>
      <c r="BC302" s="14">
        <f t="shared" si="566"/>
        <v>19.21106477885705</v>
      </c>
      <c r="BD302" s="14">
        <f t="shared" si="567"/>
        <v>78.873945274724676</v>
      </c>
      <c r="BE302" s="19">
        <f>1000*BD302/3/BK301</f>
        <v>115.16387895069018</v>
      </c>
      <c r="BF302" s="21">
        <f t="shared" ref="BF302:BF305" si="587">$AA$17/1000</f>
        <v>2.5000000000000001E-2</v>
      </c>
      <c r="BG302" s="14">
        <f>(3*BF302*$K$71*BE302^2)/1000+BB302</f>
        <v>76.631070203322153</v>
      </c>
      <c r="BH302" s="14">
        <f>(3*BF302*$L$71*BE302^2)/1000+BC302</f>
        <v>19.283678165464007</v>
      </c>
      <c r="BI302" s="14">
        <f t="shared" si="568"/>
        <v>79.020131384955832</v>
      </c>
      <c r="BJ302" s="19">
        <f>1000*BI302/3/BK301</f>
        <v>115.37732534853798</v>
      </c>
      <c r="BK302" s="19">
        <f>BM301</f>
        <v>227.79697274717648</v>
      </c>
      <c r="BL302" s="14">
        <f>($K$71*$L$43+$L$71*$L$44)*100*SQRT(3)*(BE302+BJ302)/2*BF302/(BK302*SQRT(3))</f>
        <v>0.17461180327996081</v>
      </c>
      <c r="BM302" s="19">
        <f>BK302*(1-BL302/100)</f>
        <v>227.3992123452455</v>
      </c>
      <c r="BN302" t="s">
        <v>49</v>
      </c>
      <c r="BO302" s="14">
        <f>$C$90</f>
        <v>19.099999999999998</v>
      </c>
      <c r="BP302" s="14">
        <f>BO302*$L$45</f>
        <v>4.786911225151246</v>
      </c>
      <c r="BQ302" s="14">
        <f>BO302/$L$43</f>
        <v>19.690721649484534</v>
      </c>
      <c r="BR302" s="14">
        <f t="shared" si="569"/>
        <v>76.507822899146689</v>
      </c>
      <c r="BS302" s="14">
        <f t="shared" si="569"/>
        <v>19.211121284780049</v>
      </c>
      <c r="BT302" s="14">
        <f t="shared" si="570"/>
        <v>78.874044225924422</v>
      </c>
      <c r="BU302" s="19">
        <f>1000*BT302/3/CA301</f>
        <v>115.2152663693749</v>
      </c>
      <c r="BV302" s="21">
        <f t="shared" ref="BV302:BV305" si="588">$AA$17/1000</f>
        <v>2.5000000000000001E-2</v>
      </c>
      <c r="BW302" s="14">
        <f>(3*BV302*$K$71*BU302^2)/1000+BR302</f>
        <v>76.631276284869159</v>
      </c>
      <c r="BX302" s="14">
        <f>(3*BV302*$L$71*BU302^2)/1000+BS302</f>
        <v>19.283799487665046</v>
      </c>
      <c r="BY302" s="14">
        <f t="shared" si="571"/>
        <v>79.020360842813304</v>
      </c>
      <c r="BZ302" s="19">
        <f>1000*BY302/3/CA301</f>
        <v>115.42899837911986</v>
      </c>
      <c r="CA302" s="19">
        <f>CC301</f>
        <v>227.69521363912898</v>
      </c>
      <c r="CB302" s="14">
        <f>($K$71*$L$43+$L$71*$L$44)*100*SQRT(3)*(BU302+BZ302)/2*BV302/(CA302*SQRT(3))</f>
        <v>0.17476793174057598</v>
      </c>
      <c r="CC302" s="19">
        <f>CA302*(1-CB302/100)</f>
        <v>227.29727542357961</v>
      </c>
      <c r="CD302" t="s">
        <v>49</v>
      </c>
      <c r="CE302" s="14">
        <f>$C$90</f>
        <v>19.099999999999998</v>
      </c>
      <c r="CF302" s="14">
        <f>CE302*$L$45</f>
        <v>4.786911225151246</v>
      </c>
      <c r="CG302" s="14">
        <f>CE302/$L$43</f>
        <v>19.690721649484534</v>
      </c>
      <c r="CH302" s="14">
        <f t="shared" si="572"/>
        <v>76.507919133776809</v>
      </c>
      <c r="CI302" s="14">
        <f t="shared" si="572"/>
        <v>19.211177939038112</v>
      </c>
      <c r="CJ302" s="14">
        <f t="shared" si="573"/>
        <v>78.874143436883315</v>
      </c>
      <c r="CK302" s="19">
        <f>1000*CJ302/3/CQ301</f>
        <v>115.26676585567638</v>
      </c>
      <c r="CL302" s="21">
        <f t="shared" ref="CL302:CL305" si="589">$AA$17/1000</f>
        <v>2.5000000000000001E-2</v>
      </c>
      <c r="CM302" s="14">
        <f>(3*CL302*$K$71*CK302^2)/1000+CH302</f>
        <v>76.631482907767506</v>
      </c>
      <c r="CN302" s="14">
        <f>(3*CL302*$L$71*CK302^2)/1000+CI302</f>
        <v>19.283921128564891</v>
      </c>
      <c r="CO302" s="14">
        <f t="shared" si="574"/>
        <v>79.020590903486507</v>
      </c>
      <c r="CP302" s="19">
        <f>1000*CO302/3/CQ301</f>
        <v>115.48078435537158</v>
      </c>
      <c r="CQ302" s="19">
        <f>CS301</f>
        <v>227.59332356531093</v>
      </c>
      <c r="CR302" s="14">
        <f>($K$71*$L$43+$L$71*$L$44)*100*SQRT(3)*(CK302+CP302)/2*CL302/(CQ302*SQRT(3))</f>
        <v>0.17492447104953604</v>
      </c>
      <c r="CS302" s="19">
        <f>CQ302*(1-CR302/100)</f>
        <v>227.19520714792026</v>
      </c>
      <c r="CT302" t="s">
        <v>49</v>
      </c>
      <c r="CU302" s="14">
        <f>$C$90</f>
        <v>19.099999999999998</v>
      </c>
      <c r="CV302" s="14">
        <f>CU302*$L$45</f>
        <v>4.786911225151246</v>
      </c>
      <c r="CW302" s="14">
        <f>CU302/$L$43</f>
        <v>19.690721649484534</v>
      </c>
      <c r="CX302" s="14">
        <f t="shared" si="575"/>
        <v>76.508208119757313</v>
      </c>
      <c r="CY302" s="14">
        <f t="shared" si="575"/>
        <v>19.211348067881467</v>
      </c>
      <c r="CZ302" s="14">
        <f t="shared" si="576"/>
        <v>78.874441360574551</v>
      </c>
      <c r="DA302" s="19">
        <f>1000*CZ302/3/DG301</f>
        <v>115.4212781815677</v>
      </c>
      <c r="DB302" s="21">
        <f t="shared" ref="DB302:DB305" si="590">$AA$17/1000</f>
        <v>2.5000000000000001E-2</v>
      </c>
      <c r="DC302" s="14">
        <f>(3*DB302*$K$71*DA302^2)/1000+CX302</f>
        <v>76.632103384308039</v>
      </c>
      <c r="DD302" s="14">
        <f>(3*DB302*$L$71*DA302^2)/1000+CY302</f>
        <v>19.284286409108908</v>
      </c>
      <c r="DE302" s="14">
        <f t="shared" si="577"/>
        <v>79.021281762648073</v>
      </c>
      <c r="DF302" s="19">
        <f>1000*DE302/3/DG301</f>
        <v>115.63615776237563</v>
      </c>
      <c r="DG302" s="19">
        <f>DI301</f>
        <v>227.28817109607206</v>
      </c>
      <c r="DH302" s="14">
        <f>($K$71*$L$43+$L$71*$L$44)*100*SQRT(3)*(DA302+DF302)/2*DB302/(DG302*SQRT(3))</f>
        <v>0.17539455380471497</v>
      </c>
      <c r="DI302" s="19">
        <f>DG302*(1-DH302/100)</f>
        <v>226.88952002252719</v>
      </c>
      <c r="DJ302" t="s">
        <v>49</v>
      </c>
      <c r="DK302" s="14">
        <f>$C$90</f>
        <v>19.099999999999998</v>
      </c>
      <c r="DL302" s="14">
        <f>DK302*$L$45</f>
        <v>4.786911225151246</v>
      </c>
      <c r="DM302" s="14">
        <f>DK302/$L$43</f>
        <v>19.690721649484534</v>
      </c>
      <c r="DN302" s="14">
        <f t="shared" si="578"/>
        <v>76.508401395572946</v>
      </c>
      <c r="DO302" s="14">
        <f t="shared" si="578"/>
        <v>19.211461851224545</v>
      </c>
      <c r="DP302" s="14">
        <f t="shared" si="579"/>
        <v>78.874640613992725</v>
      </c>
      <c r="DQ302" s="19">
        <f>1000*DP302/3/DW301</f>
        <v>115.52450261203273</v>
      </c>
      <c r="DR302" s="21">
        <f t="shared" ref="DR302:DR305" si="591">$AA$17/1000</f>
        <v>2.5000000000000001E-2</v>
      </c>
      <c r="DS302" s="14">
        <f>(3*DR302*$K$71*DQ302^2)/1000+DN302</f>
        <v>76.632518365117889</v>
      </c>
      <c r="DT302" s="14">
        <f>(3*DR302*$L$71*DQ302^2)/1000+DO302</f>
        <v>19.284530712327619</v>
      </c>
      <c r="DU302" s="14">
        <f t="shared" si="580"/>
        <v>79.021743816337278</v>
      </c>
      <c r="DV302" s="19">
        <f>1000*DU302/3/DW301</f>
        <v>115.73995873520745</v>
      </c>
      <c r="DW302" s="19">
        <f>DY301</f>
        <v>227.08476355794011</v>
      </c>
      <c r="DX302" s="14">
        <f>($K$71*$L$43+$L$71*$L$44)*100*SQRT(3)*(DQ302+DV302)/2*DR302/(DW302*SQRT(3))</f>
        <v>0.17570895338909373</v>
      </c>
      <c r="DY302" s="19">
        <f>DW302*(1-DX302/100)</f>
        <v>226.68575529658634</v>
      </c>
      <c r="DZ302" t="s">
        <v>49</v>
      </c>
      <c r="EA302" s="14">
        <f>$C$90</f>
        <v>19.099999999999998</v>
      </c>
      <c r="EB302" s="14">
        <f>EA302*$L$45</f>
        <v>4.786911225151246</v>
      </c>
      <c r="EC302" s="14">
        <f>EA302/$L$43</f>
        <v>19.690721649484534</v>
      </c>
      <c r="ED302" s="14">
        <f t="shared" si="581"/>
        <v>76.50849828414934</v>
      </c>
      <c r="EE302" s="14">
        <f t="shared" si="581"/>
        <v>19.211518890467094</v>
      </c>
      <c r="EF302" s="14">
        <f t="shared" si="582"/>
        <v>78.874740499123035</v>
      </c>
      <c r="EG302" s="19">
        <f>1000*EF302/3/EM301</f>
        <v>115.5762142677664</v>
      </c>
      <c r="EH302" s="21">
        <f t="shared" ref="EH302:EH305" si="592">$AA$17/1000</f>
        <v>2.5000000000000001E-2</v>
      </c>
      <c r="EI302" s="14">
        <f>(3*EH302*$K$71*EG302^2)/1000+ED302</f>
        <v>76.632726394280894</v>
      </c>
      <c r="EJ302" s="14">
        <f>(3*EH302*$L$71*EG302^2)/1000+EE302</f>
        <v>19.284653181109061</v>
      </c>
      <c r="EK302" s="14">
        <f t="shared" si="583"/>
        <v>79.021975443140974</v>
      </c>
      <c r="EL302" s="19">
        <f>1000*EK302/3/EM301</f>
        <v>115.79195960435752</v>
      </c>
      <c r="EM302" s="19">
        <f>EO301</f>
        <v>226.98300032846359</v>
      </c>
      <c r="EN302" s="14">
        <f>($K$71*$L$43+$L$71*$L$44)*100*SQRT(3)*(EG302+EL302)/2*EH302/(EM302*SQRT(3))</f>
        <v>0.17586656244838478</v>
      </c>
      <c r="EO302" s="19">
        <f>EM302*(1-EN302/100)</f>
        <v>226.58381312844369</v>
      </c>
    </row>
    <row r="303" spans="2:145" outlineLevel="1">
      <c r="B303" t="s">
        <v>50</v>
      </c>
      <c r="C303" s="14">
        <f>$C$90</f>
        <v>19.099999999999998</v>
      </c>
      <c r="D303" s="14">
        <f>C303*$L$45</f>
        <v>4.786911225151246</v>
      </c>
      <c r="E303" s="14">
        <f>C303/$L$43</f>
        <v>19.690721649484534</v>
      </c>
      <c r="F303" s="14">
        <f t="shared" si="557"/>
        <v>57.337872958959565</v>
      </c>
      <c r="G303" s="14">
        <f t="shared" si="557"/>
        <v>14.383029852905739</v>
      </c>
      <c r="H303" s="14">
        <f t="shared" si="558"/>
        <v>59.111209236040793</v>
      </c>
      <c r="I303" s="19">
        <f>1000*H303/3/O301</f>
        <v>85.659884939702778</v>
      </c>
      <c r="J303" s="21">
        <f t="shared" si="584"/>
        <v>2.5000000000000001E-2</v>
      </c>
      <c r="K303" s="14">
        <f>(3*J303*$K$71*I303^2)/1000+F303</f>
        <v>57.406112786716875</v>
      </c>
      <c r="L303" s="14">
        <f>(3*J303*$L$71*I303^2)/1000+G303</f>
        <v>14.423203299891899</v>
      </c>
      <c r="M303" s="14">
        <f t="shared" si="559"/>
        <v>59.190291253813506</v>
      </c>
      <c r="N303" s="19">
        <f>1000*M303/3/O301</f>
        <v>85.774485142113804</v>
      </c>
      <c r="O303" s="19">
        <f t="shared" ref="O303:O305" si="593">Q302</f>
        <v>229.13409266770577</v>
      </c>
      <c r="P303" s="14">
        <f>($K$71*$L$43+$L$71*$L$44)*100*SQRT(3)*(I303+N303)/2*J303/(O303*SQRT(3))</f>
        <v>0.12908660294350768</v>
      </c>
      <c r="Q303" s="19">
        <f>O303*(1-P303/100)</f>
        <v>228.83831125129561</v>
      </c>
      <c r="R303" t="s">
        <v>50</v>
      </c>
      <c r="S303" s="14">
        <f>$C$90</f>
        <v>19.099999999999998</v>
      </c>
      <c r="T303" s="14">
        <f>S303*$L$45</f>
        <v>4.786911225151246</v>
      </c>
      <c r="U303" s="19">
        <f>S303/$L$43</f>
        <v>19.690721649484534</v>
      </c>
      <c r="V303" s="19">
        <f t="shared" si="560"/>
        <v>57.338142515610002</v>
      </c>
      <c r="W303" s="19">
        <f t="shared" si="560"/>
        <v>14.383188543514471</v>
      </c>
      <c r="X303" s="19">
        <f t="shared" si="561"/>
        <v>59.111487129494847</v>
      </c>
      <c r="Y303" s="19">
        <f>1000*X303/3/AE301</f>
        <v>85.964489040121506</v>
      </c>
      <c r="Z303" s="21">
        <f t="shared" si="585"/>
        <v>2.5000000000000001E-2</v>
      </c>
      <c r="AA303" s="14">
        <f>(3*Z303*$K$71*Y303^2)/1000+V303</f>
        <v>57.406868524006143</v>
      </c>
      <c r="AB303" s="14">
        <f>(3*Z303*$L$71*Y303^2)/1000+W303</f>
        <v>14.423648209747684</v>
      </c>
      <c r="AC303" s="14">
        <f t="shared" si="562"/>
        <v>59.191132624837351</v>
      </c>
      <c r="AD303" s="19">
        <f>1000*AC303/3/AE301</f>
        <v>86.08031566949505</v>
      </c>
      <c r="AE303" s="19">
        <f t="shared" ref="AE303:AE305" si="594">AG302</f>
        <v>228.31693818141201</v>
      </c>
      <c r="AF303" s="14">
        <f>($K$71*$L$43+$L$71*$L$44)*100*SQRT(3)*(Y303+AD303)/2*Z303/(AE303*SQRT(3))</f>
        <v>0.13000989848846156</v>
      </c>
      <c r="AG303" s="19">
        <f>AE303*(1-AF303/100)</f>
        <v>228.02010356185039</v>
      </c>
      <c r="AH303" t="s">
        <v>50</v>
      </c>
      <c r="AI303" s="14">
        <f>$C$90</f>
        <v>19.099999999999998</v>
      </c>
      <c r="AJ303" s="14">
        <f>AI303*$L$45</f>
        <v>4.786911225151246</v>
      </c>
      <c r="AK303" s="14">
        <f>AI303/$L$43</f>
        <v>19.690721649484534</v>
      </c>
      <c r="AL303" s="14">
        <f t="shared" si="563"/>
        <v>57.338380391744579</v>
      </c>
      <c r="AM303" s="14">
        <f t="shared" si="563"/>
        <v>14.383328583496922</v>
      </c>
      <c r="AN303" s="14">
        <f t="shared" si="564"/>
        <v>59.111732362623279</v>
      </c>
      <c r="AO303" s="19">
        <f>1000*AN303/3/AU301</f>
        <v>86.232403442375713</v>
      </c>
      <c r="AP303" s="21">
        <f t="shared" si="586"/>
        <v>2.5000000000000001E-2</v>
      </c>
      <c r="AQ303" s="14">
        <f>(3*AP303*$K$71*AO303^2)/1000+AL303</f>
        <v>57.407535446596654</v>
      </c>
      <c r="AR303" s="14">
        <f>(3*AP303*$L$71*AO303^2)/1000+AM303</f>
        <v>14.424040833530803</v>
      </c>
      <c r="AS303" s="14">
        <f t="shared" si="565"/>
        <v>59.191875118293183</v>
      </c>
      <c r="AT303" s="19">
        <f>1000*AS303/3/AU301</f>
        <v>86.349315976718572</v>
      </c>
      <c r="AU303" s="19">
        <f t="shared" ref="AU303:AU305" si="595">AW302</f>
        <v>227.60296659251372</v>
      </c>
      <c r="AV303" s="14">
        <f>($K$71*$L$43+$L$71*$L$44)*100*SQRT(3)*(AO303+AT303)/2*AP303/(AU303*SQRT(3))</f>
        <v>0.1308247343223799</v>
      </c>
      <c r="AW303" s="19">
        <f>AU303*(1-AV303/100)</f>
        <v>227.30520561615921</v>
      </c>
      <c r="AX303" t="s">
        <v>50</v>
      </c>
      <c r="AY303" s="14">
        <f>$C$90</f>
        <v>19.099999999999998</v>
      </c>
      <c r="AZ303" s="14">
        <f>AY303*$L$45</f>
        <v>4.786911225151246</v>
      </c>
      <c r="BA303" s="14">
        <f>AY303/$L$43</f>
        <v>19.690721649484534</v>
      </c>
      <c r="BB303" s="14">
        <f t="shared" si="566"/>
        <v>57.338448684346233</v>
      </c>
      <c r="BC303" s="14">
        <f t="shared" si="566"/>
        <v>14.383368788012419</v>
      </c>
      <c r="BD303" s="14">
        <f t="shared" si="567"/>
        <v>59.111802767367251</v>
      </c>
      <c r="BE303" s="19">
        <f>1000*BD303/3/BK301</f>
        <v>86.309166794521275</v>
      </c>
      <c r="BF303" s="21">
        <f t="shared" si="587"/>
        <v>2.5000000000000001E-2</v>
      </c>
      <c r="BG303" s="14">
        <f>(3*BF303*$K$71*BE303^2)/1000+BB303</f>
        <v>57.407726916482943</v>
      </c>
      <c r="BH303" s="14">
        <f>(3*BF303*$L$71*BE303^2)/1000+BC303</f>
        <v>14.424153553705805</v>
      </c>
      <c r="BI303" s="14">
        <f t="shared" si="568"/>
        <v>59.192088284316881</v>
      </c>
      <c r="BJ303" s="19">
        <f>1000*BI303/3/BK301</f>
        <v>86.426391709837432</v>
      </c>
      <c r="BK303" s="19">
        <f t="shared" ref="BK303:BK305" si="596">BM302</f>
        <v>227.3992123452455</v>
      </c>
      <c r="BL303" s="14">
        <f>($K$71*$L$43+$L$71*$L$44)*100*SQRT(3)*(BE303+BJ303)/2*BF303/(BK303*SQRT(3))</f>
        <v>0.13105867736637697</v>
      </c>
      <c r="BM303" s="19">
        <f>BK303*(1-BL303/100)</f>
        <v>227.10118594520426</v>
      </c>
      <c r="BN303" t="s">
        <v>50</v>
      </c>
      <c r="BO303" s="14">
        <f>$C$90</f>
        <v>19.099999999999998</v>
      </c>
      <c r="BP303" s="14">
        <f>BO303*$L$45</f>
        <v>4.786911225151246</v>
      </c>
      <c r="BQ303" s="14">
        <f>BO303/$L$43</f>
        <v>19.690721649484534</v>
      </c>
      <c r="BR303" s="14">
        <f t="shared" si="569"/>
        <v>57.338482918943114</v>
      </c>
      <c r="BS303" s="14">
        <f t="shared" si="569"/>
        <v>14.383388942250892</v>
      </c>
      <c r="BT303" s="14">
        <f t="shared" si="570"/>
        <v>59.111838060766097</v>
      </c>
      <c r="BU303" s="19">
        <f>1000*BT303/3/CA301</f>
        <v>86.347622143559462</v>
      </c>
      <c r="BV303" s="21">
        <f t="shared" si="588"/>
        <v>2.5000000000000001E-2</v>
      </c>
      <c r="BW303" s="14">
        <f>(3*BV303*$K$71*BU303^2)/1000+BR303</f>
        <v>57.407822899146694</v>
      </c>
      <c r="BX303" s="14">
        <f>(3*BV303*$L$71*BU303^2)/1000+BS303</f>
        <v>14.424210059628804</v>
      </c>
      <c r="BY303" s="14">
        <f t="shared" si="571"/>
        <v>59.19219514314441</v>
      </c>
      <c r="BZ303" s="19">
        <f>1000*BY303/3/CA301</f>
        <v>86.465003758027763</v>
      </c>
      <c r="CA303" s="19">
        <f t="shared" ref="CA303:CA305" si="597">CC302</f>
        <v>227.29727542357961</v>
      </c>
      <c r="CB303" s="14">
        <f>($K$71*$L$43+$L$71*$L$44)*100*SQRT(3)*(BU303+BZ303)/2*BV303/(CA303*SQRT(3))</f>
        <v>0.1311759529133886</v>
      </c>
      <c r="CC303" s="19">
        <f>CA303*(1-CB303/100)</f>
        <v>226.99911605659656</v>
      </c>
      <c r="CD303" t="s">
        <v>50</v>
      </c>
      <c r="CE303" s="14">
        <f>$C$90</f>
        <v>19.099999999999998</v>
      </c>
      <c r="CF303" s="14">
        <f>CE303*$L$45</f>
        <v>4.786911225151246</v>
      </c>
      <c r="CG303" s="14">
        <f>CE303/$L$43</f>
        <v>19.690721649484534</v>
      </c>
      <c r="CH303" s="14">
        <f t="shared" si="572"/>
        <v>57.338517243369935</v>
      </c>
      <c r="CI303" s="14">
        <f t="shared" si="572"/>
        <v>14.383409149373136</v>
      </c>
      <c r="CJ303" s="14">
        <f t="shared" si="573"/>
        <v>59.111873446773131</v>
      </c>
      <c r="CK303" s="19">
        <f>1000*CJ303/3/CQ301</f>
        <v>86.386161281510226</v>
      </c>
      <c r="CL303" s="21">
        <f t="shared" si="589"/>
        <v>2.5000000000000001E-2</v>
      </c>
      <c r="CM303" s="14">
        <f>(3*CL303*$K$71*CK303^2)/1000+CH303</f>
        <v>57.407919133776815</v>
      </c>
      <c r="CN303" s="14">
        <f>(3*CL303*$L$71*CK303^2)/1000+CI303</f>
        <v>14.424266713886865</v>
      </c>
      <c r="CO303" s="14">
        <f t="shared" si="574"/>
        <v>59.192302282506319</v>
      </c>
      <c r="CP303" s="19">
        <f>1000*CO303/3/CQ301</f>
        <v>86.503700076513681</v>
      </c>
      <c r="CQ303" s="19">
        <f t="shared" ref="CQ303:CQ305" si="598">CS302</f>
        <v>227.19520714792026</v>
      </c>
      <c r="CR303" s="14">
        <f>($K$71*$L$43+$L$71*$L$44)*100*SQRT(3)*(CK303+CP303)/2*CL303/(CQ303*SQRT(3))</f>
        <v>0.13129353723064674</v>
      </c>
      <c r="CS303" s="19">
        <f>CQ303*(1-CR303/100)</f>
        <v>226.89691452403724</v>
      </c>
      <c r="CT303" t="s">
        <v>50</v>
      </c>
      <c r="CU303" s="14">
        <f>$C$90</f>
        <v>19.099999999999998</v>
      </c>
      <c r="CV303" s="14">
        <f>CU303*$L$45</f>
        <v>4.786911225151246</v>
      </c>
      <c r="CW303" s="14">
        <f>CU303/$L$43</f>
        <v>19.690721649484534</v>
      </c>
      <c r="CX303" s="14">
        <f t="shared" si="575"/>
        <v>57.338620317023398</v>
      </c>
      <c r="CY303" s="14">
        <f t="shared" si="575"/>
        <v>14.383469829830418</v>
      </c>
      <c r="CZ303" s="14">
        <f t="shared" si="576"/>
        <v>59.111979708271548</v>
      </c>
      <c r="DA303" s="19">
        <f>1000*CZ303/3/DG301</f>
        <v>86.501788615925037</v>
      </c>
      <c r="DB303" s="21">
        <f t="shared" si="590"/>
        <v>2.5000000000000001E-2</v>
      </c>
      <c r="DC303" s="14">
        <f>(3*DB303*$K$71*DA303^2)/1000+CX303</f>
        <v>57.408208119757312</v>
      </c>
      <c r="DD303" s="14">
        <f>(3*DB303*$L$71*DA303^2)/1000+CY303</f>
        <v>14.424436842730222</v>
      </c>
      <c r="DE303" s="14">
        <f t="shared" si="577"/>
        <v>59.192624014747672</v>
      </c>
      <c r="DF303" s="19">
        <f>1000*DE303/3/DG301</f>
        <v>86.619799834400609</v>
      </c>
      <c r="DG303" s="19">
        <f t="shared" ref="DG303:DG305" si="599">DI302</f>
        <v>226.88952002252719</v>
      </c>
      <c r="DH303" s="14">
        <f>($K$71*$L$43+$L$71*$L$44)*100*SQRT(3)*(DA303+DF303)/2*DB303/(DG303*SQRT(3))</f>
        <v>0.13164664031518894</v>
      </c>
      <c r="DI303" s="19">
        <f>DG303*(1-DH303/100)</f>
        <v>226.59082759219029</v>
      </c>
      <c r="DJ303" t="s">
        <v>50</v>
      </c>
      <c r="DK303" s="14">
        <f>$C$90</f>
        <v>19.099999999999998</v>
      </c>
      <c r="DL303" s="14">
        <f>DK303*$L$45</f>
        <v>4.786911225151246</v>
      </c>
      <c r="DM303" s="14">
        <f>DK303/$L$43</f>
        <v>19.690721649484534</v>
      </c>
      <c r="DN303" s="14">
        <f t="shared" si="578"/>
        <v>57.33868925319122</v>
      </c>
      <c r="DO303" s="14">
        <f t="shared" si="578"/>
        <v>14.38351041321954</v>
      </c>
      <c r="DP303" s="14">
        <f t="shared" si="579"/>
        <v>59.112050776485795</v>
      </c>
      <c r="DQ303" s="19">
        <f>1000*DP303/3/DW301</f>
        <v>86.579034923922919</v>
      </c>
      <c r="DR303" s="21">
        <f t="shared" si="591"/>
        <v>2.5000000000000001E-2</v>
      </c>
      <c r="DS303" s="14">
        <f>(3*DR303*$K$71*DQ303^2)/1000+DN303</f>
        <v>57.408401395572945</v>
      </c>
      <c r="DT303" s="14">
        <f>(3*DR303*$L$71*DQ303^2)/1000+DO303</f>
        <v>14.4245506260733</v>
      </c>
      <c r="DU303" s="14">
        <f t="shared" si="580"/>
        <v>59.192839191572602</v>
      </c>
      <c r="DV303" s="19">
        <f>1000*DU303/3/DW301</f>
        <v>86.697362454762541</v>
      </c>
      <c r="DW303" s="19">
        <f t="shared" ref="DW303:DW305" si="600">DY302</f>
        <v>226.68575529658634</v>
      </c>
      <c r="DX303" s="14">
        <f>($K$71*$L$43+$L$71*$L$44)*100*SQRT(3)*(DQ303+DV303)/2*DR303/(DW303*SQRT(3))</f>
        <v>0.13188280266442895</v>
      </c>
      <c r="DY303" s="19">
        <f>DW303*(1-DX303/100)</f>
        <v>226.38679576926017</v>
      </c>
      <c r="DZ303" t="s">
        <v>50</v>
      </c>
      <c r="EA303" s="14">
        <f>$C$90</f>
        <v>19.099999999999998</v>
      </c>
      <c r="EB303" s="14">
        <f>EA303*$L$45</f>
        <v>4.786911225151246</v>
      </c>
      <c r="EC303" s="14">
        <f>EA303/$L$43</f>
        <v>19.690721649484534</v>
      </c>
      <c r="ED303" s="14">
        <f t="shared" si="581"/>
        <v>57.338723810620777</v>
      </c>
      <c r="EE303" s="14">
        <f t="shared" si="581"/>
        <v>14.383530757512744</v>
      </c>
      <c r="EF303" s="14">
        <f t="shared" si="582"/>
        <v>59.112086402701834</v>
      </c>
      <c r="EG303" s="19">
        <f>1000*EF303/3/EM301</f>
        <v>86.617732377444071</v>
      </c>
      <c r="EH303" s="21">
        <f t="shared" si="592"/>
        <v>2.5000000000000001E-2</v>
      </c>
      <c r="EI303" s="14">
        <f>(3*EH303*$K$71*EG303^2)/1000+ED303</f>
        <v>57.408498284149339</v>
      </c>
      <c r="EJ303" s="14">
        <f>(3*EH303*$L$71*EG303^2)/1000+EE303</f>
        <v>14.424607665315847</v>
      </c>
      <c r="EK303" s="14">
        <f t="shared" si="583"/>
        <v>59.192947059083536</v>
      </c>
      <c r="EL303" s="19">
        <f>1000*EK303/3/EM301</f>
        <v>86.736218580868197</v>
      </c>
      <c r="EM303" s="19">
        <f t="shared" ref="EM303:EM305" si="601">EO302</f>
        <v>226.58381312844369</v>
      </c>
      <c r="EN303" s="14">
        <f>($K$71*$L$43+$L$71*$L$44)*100*SQRT(3)*(EG303+EL303)/2*EH303/(EM303*SQRT(3))</f>
        <v>0.13200119150836367</v>
      </c>
      <c r="EO303" s="19">
        <f>EM303*(1-EN303/100)</f>
        <v>226.28471979534905</v>
      </c>
    </row>
    <row r="304" spans="2:145" outlineLevel="1">
      <c r="B304" t="s">
        <v>51</v>
      </c>
      <c r="C304" s="14">
        <f>$C$90</f>
        <v>19.099999999999998</v>
      </c>
      <c r="D304" s="14">
        <f>C304*$L$45</f>
        <v>4.786911225151246</v>
      </c>
      <c r="E304" s="14">
        <f>C304/$L$43</f>
        <v>19.690721649484534</v>
      </c>
      <c r="F304" s="14">
        <f t="shared" si="557"/>
        <v>38.207572189959713</v>
      </c>
      <c r="G304" s="14">
        <f t="shared" si="557"/>
        <v>9.5782802718110354</v>
      </c>
      <c r="H304" s="14">
        <f t="shared" si="558"/>
        <v>39.389249680370838</v>
      </c>
      <c r="I304" s="19">
        <f>1000*H304/3/O301</f>
        <v>57.080182237662221</v>
      </c>
      <c r="J304" s="21">
        <f t="shared" si="584"/>
        <v>2.5000000000000001E-2</v>
      </c>
      <c r="K304" s="14">
        <f>(3*J304*$K$71*I304^2)/1000+F304</f>
        <v>38.237872958959564</v>
      </c>
      <c r="L304" s="14">
        <f>(3*J304*$L$71*I304^2)/1000+G304</f>
        <v>9.5961186277544943</v>
      </c>
      <c r="M304" s="14">
        <f t="shared" si="559"/>
        <v>39.423602335954385</v>
      </c>
      <c r="N304" s="19">
        <f>1000*M304/3/O301</f>
        <v>57.129963735328914</v>
      </c>
      <c r="O304" s="19">
        <f t="shared" si="593"/>
        <v>228.83831125129561</v>
      </c>
      <c r="P304" s="14">
        <f>($K$71*$L$43+$L$71*$L$44)*100*SQRT(3)*(I304+N304)/2*J304/(O304*SQRT(3))</f>
        <v>8.6109078327706021E-2</v>
      </c>
      <c r="Q304" s="19">
        <f>O304*(1-P304/100)</f>
        <v>228.64126069061643</v>
      </c>
      <c r="R304" t="s">
        <v>51</v>
      </c>
      <c r="S304" s="14">
        <f>$C$90</f>
        <v>19.099999999999998</v>
      </c>
      <c r="T304" s="14">
        <f>S304*$L$45</f>
        <v>4.786911225151246</v>
      </c>
      <c r="U304" s="19">
        <f>S304/$L$43</f>
        <v>19.690721649484534</v>
      </c>
      <c r="V304" s="19">
        <f t="shared" si="560"/>
        <v>38.207626066987849</v>
      </c>
      <c r="W304" s="19">
        <f t="shared" si="560"/>
        <v>9.5783119897388893</v>
      </c>
      <c r="X304" s="19">
        <f t="shared" si="561"/>
        <v>39.389305223698813</v>
      </c>
      <c r="Y304" s="19">
        <f>1000*X304/3/AE301</f>
        <v>57.282969210076011</v>
      </c>
      <c r="Z304" s="21">
        <f t="shared" si="585"/>
        <v>2.5000000000000001E-2</v>
      </c>
      <c r="AA304" s="14">
        <f>(3*Z304*$K$71*Y304^2)/1000+V304</f>
        <v>38.238142515610008</v>
      </c>
      <c r="AB304" s="14">
        <f>(3*Z304*$L$71*Y304^2)/1000+W304</f>
        <v>9.5962773183632244</v>
      </c>
      <c r="AC304" s="14">
        <f t="shared" si="562"/>
        <v>39.423902412306091</v>
      </c>
      <c r="AD304" s="19">
        <f>1000*AC304/3/AE301</f>
        <v>57.333283113265992</v>
      </c>
      <c r="AE304" s="19">
        <f t="shared" si="594"/>
        <v>228.02010356185039</v>
      </c>
      <c r="AF304" s="14">
        <f>($K$71*$L$43+$L$71*$L$44)*100*SQRT(3)*(Y304+AD304)/2*Z304/(AE304*SQRT(3))</f>
        <v>8.672534849934764E-2</v>
      </c>
      <c r="AG304" s="19">
        <f>AE304*(1-AF304/100)</f>
        <v>227.82235233238779</v>
      </c>
      <c r="AH304" t="s">
        <v>51</v>
      </c>
      <c r="AI304" s="14">
        <f>$C$90</f>
        <v>19.099999999999998</v>
      </c>
      <c r="AJ304" s="14">
        <f>AI304*$L$45</f>
        <v>4.786911225151246</v>
      </c>
      <c r="AK304" s="14">
        <f>AI304/$L$43</f>
        <v>19.690721649484534</v>
      </c>
      <c r="AL304" s="14">
        <f t="shared" si="563"/>
        <v>38.207673611742358</v>
      </c>
      <c r="AM304" s="14">
        <f t="shared" si="563"/>
        <v>9.5783399797959792</v>
      </c>
      <c r="AN304" s="14">
        <f t="shared" si="564"/>
        <v>39.389354238909647</v>
      </c>
      <c r="AO304" s="19">
        <f>1000*AN304/3/AU301</f>
        <v>57.461328746508279</v>
      </c>
      <c r="AP304" s="21">
        <f t="shared" si="586"/>
        <v>2.5000000000000001E-2</v>
      </c>
      <c r="AQ304" s="14">
        <f>(3*AP304*$K$71*AO304^2)/1000+AL304</f>
        <v>38.238380391744577</v>
      </c>
      <c r="AR304" s="14">
        <f>(3*AP304*$L$71*AO304^2)/1000+AM304</f>
        <v>9.5964173583456756</v>
      </c>
      <c r="AS304" s="14">
        <f t="shared" si="565"/>
        <v>39.424167221379761</v>
      </c>
      <c r="AT304" s="19">
        <f>1000*AS304/3/AU301</f>
        <v>57.512114047994281</v>
      </c>
      <c r="AU304" s="19">
        <f t="shared" si="595"/>
        <v>227.30520561615921</v>
      </c>
      <c r="AV304" s="14">
        <f>($K$71*$L$43+$L$71*$L$44)*100*SQRT(3)*(AO304+AT304)/2*AP304/(AU304*SQRT(3))</f>
        <v>8.7269229719649427E-2</v>
      </c>
      <c r="AW304" s="19">
        <f>AU304*(1-AV304/100)</f>
        <v>227.10683811410533</v>
      </c>
      <c r="AX304" t="s">
        <v>51</v>
      </c>
      <c r="AY304" s="14">
        <f>$C$90</f>
        <v>19.099999999999998</v>
      </c>
      <c r="AZ304" s="14">
        <f>AY304*$L$45</f>
        <v>4.786911225151246</v>
      </c>
      <c r="BA304" s="14">
        <f>AY304/$L$43</f>
        <v>19.690721649484534</v>
      </c>
      <c r="BB304" s="14">
        <f t="shared" si="566"/>
        <v>38.207687261479293</v>
      </c>
      <c r="BC304" s="14">
        <f t="shared" si="566"/>
        <v>9.5783480155282099</v>
      </c>
      <c r="BD304" s="14">
        <f t="shared" si="567"/>
        <v>39.389368310803398</v>
      </c>
      <c r="BE304" s="19">
        <f>1000*BD304/3/BK301</f>
        <v>57.51243237915169</v>
      </c>
      <c r="BF304" s="21">
        <f t="shared" si="587"/>
        <v>2.5000000000000001E-2</v>
      </c>
      <c r="BG304" s="14">
        <f>(3*BF304*$K$71*BE304^2)/1000+BB304</f>
        <v>38.238448684346238</v>
      </c>
      <c r="BH304" s="14">
        <f>(3*BF304*$L$71*BE304^2)/1000+BC304</f>
        <v>9.5964575628611719</v>
      </c>
      <c r="BI304" s="14">
        <f t="shared" si="568"/>
        <v>39.424243246271395</v>
      </c>
      <c r="BJ304" s="19">
        <f>1000*BI304/3/BK301</f>
        <v>57.563353286336699</v>
      </c>
      <c r="BK304" s="19">
        <f t="shared" si="596"/>
        <v>227.10118594520426</v>
      </c>
      <c r="BL304" s="14">
        <f>($K$71*$L$43+$L$71*$L$44)*100*SQRT(3)*(BE304+BJ304)/2*BF304/(BK304*SQRT(3))</f>
        <v>8.7425381238881689E-2</v>
      </c>
      <c r="BM304" s="19">
        <f>BK304*(1-BL304/100)</f>
        <v>226.90264186759364</v>
      </c>
      <c r="BN304" t="s">
        <v>51</v>
      </c>
      <c r="BO304" s="14">
        <f>$C$90</f>
        <v>19.099999999999998</v>
      </c>
      <c r="BP304" s="14">
        <f>BO304*$L$45</f>
        <v>4.786911225151246</v>
      </c>
      <c r="BQ304" s="14">
        <f>BO304/$L$43</f>
        <v>19.690721649484534</v>
      </c>
      <c r="BR304" s="14">
        <f t="shared" si="569"/>
        <v>38.207694103989752</v>
      </c>
      <c r="BS304" s="14">
        <f t="shared" si="569"/>
        <v>9.5783520437803293</v>
      </c>
      <c r="BT304" s="14">
        <f t="shared" si="570"/>
        <v>39.389375364937891</v>
      </c>
      <c r="BU304" s="19">
        <f>1000*BT304/3/CA301</f>
        <v>57.538033193725511</v>
      </c>
      <c r="BV304" s="21">
        <f t="shared" si="588"/>
        <v>2.5000000000000001E-2</v>
      </c>
      <c r="BW304" s="14">
        <f>(3*BV304*$K$71*BU304^2)/1000+BR304</f>
        <v>38.238482918943113</v>
      </c>
      <c r="BX304" s="14">
        <f>(3*BV304*$L$71*BU304^2)/1000+BS304</f>
        <v>9.5964777170996474</v>
      </c>
      <c r="BY304" s="14">
        <f t="shared" si="571"/>
        <v>39.424281357015175</v>
      </c>
      <c r="BZ304" s="19">
        <f>1000*BY304/3/CA301</f>
        <v>57.589022124425604</v>
      </c>
      <c r="CA304" s="19">
        <f t="shared" si="597"/>
        <v>226.99911605659656</v>
      </c>
      <c r="CB304" s="14">
        <f>($K$71*$L$43+$L$71*$L$44)*100*SQRT(3)*(BU304+BZ304)/2*BV304/(CA304*SQRT(3))</f>
        <v>8.7503660056898289E-2</v>
      </c>
      <c r="CC304" s="19">
        <f>CA304*(1-CB304/100)</f>
        <v>226.80048352175024</v>
      </c>
      <c r="CD304" t="s">
        <v>51</v>
      </c>
      <c r="CE304" s="14">
        <f>$C$90</f>
        <v>19.099999999999998</v>
      </c>
      <c r="CF304" s="14">
        <f>CE304*$L$45</f>
        <v>4.786911225151246</v>
      </c>
      <c r="CG304" s="14">
        <f>CE304/$L$43</f>
        <v>19.690721649484534</v>
      </c>
      <c r="CH304" s="14">
        <f t="shared" si="572"/>
        <v>38.20770096445068</v>
      </c>
      <c r="CI304" s="14">
        <f t="shared" si="572"/>
        <v>9.5783560826000738</v>
      </c>
      <c r="CJ304" s="14">
        <f t="shared" si="573"/>
        <v>39.389382437578021</v>
      </c>
      <c r="CK304" s="19">
        <f>1000*CJ304/3/CQ301</f>
        <v>57.563689756773414</v>
      </c>
      <c r="CL304" s="21">
        <f t="shared" si="589"/>
        <v>2.5000000000000001E-2</v>
      </c>
      <c r="CM304" s="14">
        <f>(3*CL304*$K$71*CK304^2)/1000+CH304</f>
        <v>38.238517243369934</v>
      </c>
      <c r="CN304" s="14">
        <f>(3*CL304*$L$71*CK304^2)/1000+CI304</f>
        <v>9.5964979242218913</v>
      </c>
      <c r="CO304" s="14">
        <f t="shared" si="574"/>
        <v>39.424319567762929</v>
      </c>
      <c r="CP304" s="19">
        <f>1000*CO304/3/CQ301</f>
        <v>57.614746919858995</v>
      </c>
      <c r="CQ304" s="19">
        <f t="shared" si="598"/>
        <v>226.89691452403724</v>
      </c>
      <c r="CR304" s="14">
        <f>($K$71*$L$43+$L$71*$L$44)*100*SQRT(3)*(CK304+CP304)/2*CL304/(CQ304*SQRT(3))</f>
        <v>8.7582145058543379E-2</v>
      </c>
      <c r="CS304" s="19">
        <f>CQ304*(1-CR304/100)</f>
        <v>226.69819333922544</v>
      </c>
      <c r="CT304" t="s">
        <v>51</v>
      </c>
      <c r="CU304" s="14">
        <f>$C$90</f>
        <v>19.099999999999998</v>
      </c>
      <c r="CV304" s="14">
        <f>CU304*$L$45</f>
        <v>4.786911225151246</v>
      </c>
      <c r="CW304" s="14">
        <f>CU304/$L$43</f>
        <v>19.690721649484534</v>
      </c>
      <c r="CX304" s="14">
        <f t="shared" si="575"/>
        <v>38.207721565871466</v>
      </c>
      <c r="CY304" s="14">
        <f t="shared" si="575"/>
        <v>9.5783682108558565</v>
      </c>
      <c r="CZ304" s="14">
        <f t="shared" si="576"/>
        <v>39.389403676156149</v>
      </c>
      <c r="DA304" s="19">
        <f>1000*CZ304/3/DG301</f>
        <v>57.640665856863912</v>
      </c>
      <c r="DB304" s="21">
        <f t="shared" si="590"/>
        <v>2.5000000000000001E-2</v>
      </c>
      <c r="DC304" s="14">
        <f>(3*DB304*$K$71*DA304^2)/1000+CX304</f>
        <v>38.238620317023397</v>
      </c>
      <c r="DD304" s="14">
        <f>(3*DB304*$L$71*DA304^2)/1000+CY304</f>
        <v>9.5965586046791707</v>
      </c>
      <c r="DE304" s="14">
        <f t="shared" si="577"/>
        <v>39.424434311763008</v>
      </c>
      <c r="DF304" s="19">
        <f>1000*DE304/3/DG301</f>
        <v>57.69192809932813</v>
      </c>
      <c r="DG304" s="19">
        <f t="shared" si="599"/>
        <v>226.59082759219029</v>
      </c>
      <c r="DH304" s="14">
        <f>($K$71*$L$43+$L$71*$L$44)*100*SQRT(3)*(DA304+DF304)/2*DB304/(DG304*SQRT(3))</f>
        <v>8.7817834289325478E-2</v>
      </c>
      <c r="DI304" s="19">
        <f>DG304*(1-DH304/100)</f>
        <v>226.39184043470055</v>
      </c>
      <c r="DJ304" t="s">
        <v>51</v>
      </c>
      <c r="DK304" s="14">
        <f>$C$90</f>
        <v>19.099999999999998</v>
      </c>
      <c r="DL304" s="14">
        <f>DK304*$L$45</f>
        <v>4.786911225151246</v>
      </c>
      <c r="DM304" s="14">
        <f>DK304/$L$43</f>
        <v>19.690721649484534</v>
      </c>
      <c r="DN304" s="14">
        <f t="shared" si="578"/>
        <v>38.207735344183462</v>
      </c>
      <c r="DO304" s="14">
        <f t="shared" si="578"/>
        <v>9.5783763222814677</v>
      </c>
      <c r="DP304" s="14">
        <f t="shared" si="579"/>
        <v>39.389417880601506</v>
      </c>
      <c r="DQ304" s="19">
        <f>1000*DP304/3/DW301</f>
        <v>57.692090555487461</v>
      </c>
      <c r="DR304" s="21">
        <f t="shared" si="591"/>
        <v>2.5000000000000001E-2</v>
      </c>
      <c r="DS304" s="14">
        <f>(3*DR304*$K$71*DQ304^2)/1000+DN304</f>
        <v>38.238689253191225</v>
      </c>
      <c r="DT304" s="14">
        <f>(3*DR304*$L$71*DQ304^2)/1000+DO304</f>
        <v>9.5965991880682946</v>
      </c>
      <c r="DU304" s="14">
        <f t="shared" si="580"/>
        <v>39.424511053132356</v>
      </c>
      <c r="DV304" s="19">
        <f>1000*DU304/3/DW301</f>
        <v>57.743490108881886</v>
      </c>
      <c r="DW304" s="19">
        <f t="shared" si="600"/>
        <v>226.38679576926017</v>
      </c>
      <c r="DX304" s="14">
        <f>($K$71*$L$43+$L$71*$L$44)*100*SQRT(3)*(DQ304+DV304)/2*DR304/(DW304*SQRT(3))</f>
        <v>8.7975468358653303E-2</v>
      </c>
      <c r="DY304" s="19">
        <f>DW304*(1-DX304/100)</f>
        <v>226.18763092538001</v>
      </c>
      <c r="DZ304" t="s">
        <v>51</v>
      </c>
      <c r="EA304" s="14">
        <f>$C$90</f>
        <v>19.099999999999998</v>
      </c>
      <c r="EB304" s="14">
        <f>EA304*$L$45</f>
        <v>4.786911225151246</v>
      </c>
      <c r="EC304" s="14">
        <f>EA304/$L$43</f>
        <v>19.690721649484534</v>
      </c>
      <c r="ED304" s="14">
        <f t="shared" si="581"/>
        <v>38.207742251191043</v>
      </c>
      <c r="EE304" s="14">
        <f t="shared" si="581"/>
        <v>9.5783803885036729</v>
      </c>
      <c r="EF304" s="14">
        <f t="shared" si="582"/>
        <v>39.389425001227877</v>
      </c>
      <c r="EG304" s="19">
        <f>1000*EF304/3/EM301</f>
        <v>57.717852318977144</v>
      </c>
      <c r="EH304" s="21">
        <f t="shared" si="592"/>
        <v>2.5000000000000001E-2</v>
      </c>
      <c r="EI304" s="14">
        <f>(3*EH304*$K$71*EG304^2)/1000+ED304</f>
        <v>38.238723810620776</v>
      </c>
      <c r="EJ304" s="14">
        <f>(3*EH304*$L$71*EG304^2)/1000+EE304</f>
        <v>9.5966195323614993</v>
      </c>
      <c r="EK304" s="14">
        <f t="shared" si="583"/>
        <v>39.424549523283567</v>
      </c>
      <c r="EL304" s="19">
        <f>1000*EK304/3/EM301</f>
        <v>57.769320751855297</v>
      </c>
      <c r="EM304" s="19">
        <f t="shared" si="601"/>
        <v>226.28471979534905</v>
      </c>
      <c r="EN304" s="14">
        <f>($K$71*$L$43+$L$71*$L$44)*100*SQRT(3)*(EG304+EL304)/2*EH304/(EM304*SQRT(3))</f>
        <v>8.8054490888262088E-2</v>
      </c>
      <c r="EO304" s="19">
        <f>EM304*(1-EN304/100)</f>
        <v>226.08546593737532</v>
      </c>
    </row>
    <row r="305" spans="2:145" outlineLevel="1">
      <c r="B305" t="s">
        <v>52</v>
      </c>
      <c r="C305" s="14">
        <f>$C$90</f>
        <v>19.099999999999998</v>
      </c>
      <c r="D305" s="14">
        <f>C305*$L$45</f>
        <v>4.786911225151246</v>
      </c>
      <c r="E305" s="14">
        <f>C305/$L$43</f>
        <v>19.690721649484534</v>
      </c>
      <c r="F305" s="14">
        <f>C305</f>
        <v>19.099999999999998</v>
      </c>
      <c r="G305" s="14">
        <f>D305</f>
        <v>4.786911225151246</v>
      </c>
      <c r="H305" s="14">
        <f t="shared" si="558"/>
        <v>19.690721649484534</v>
      </c>
      <c r="I305" s="19">
        <f>1000*H305/3/O301</f>
        <v>28.534434884241147</v>
      </c>
      <c r="J305" s="21">
        <f t="shared" si="584"/>
        <v>2.5000000000000001E-2</v>
      </c>
      <c r="K305" s="14">
        <f>(3*J305*$K$71*I305^2)/1000+F305</f>
        <v>19.107572189959715</v>
      </c>
      <c r="L305" s="14">
        <f>(3*J305*$L$71*I305^2)/1000+G305</f>
        <v>4.7913690466597885</v>
      </c>
      <c r="M305" s="14">
        <f t="shared" si="559"/>
        <v>19.699150548584868</v>
      </c>
      <c r="N305" s="19">
        <f>1000*M305/3/O301</f>
        <v>28.546649463107567</v>
      </c>
      <c r="O305" s="19">
        <f t="shared" si="593"/>
        <v>228.64126069061643</v>
      </c>
      <c r="P305" s="14">
        <f>($K$71*$L$43+$L$71*$L$44)*100*SQRT(3)*(I305+N305)/2*J305/(O305*SQRT(3))</f>
        <v>4.3073543089170052E-2</v>
      </c>
      <c r="Q305" s="19">
        <f>O305*(1-P305/100)</f>
        <v>228.54277679867326</v>
      </c>
      <c r="R305" t="s">
        <v>52</v>
      </c>
      <c r="S305" s="14">
        <f>$C$90</f>
        <v>19.099999999999998</v>
      </c>
      <c r="T305" s="14">
        <f>S305*$L$45</f>
        <v>4.786911225151246</v>
      </c>
      <c r="U305" s="19">
        <f>S305/$L$43</f>
        <v>19.690721649484534</v>
      </c>
      <c r="V305" s="19">
        <f>S305</f>
        <v>19.099999999999998</v>
      </c>
      <c r="W305" s="19">
        <f>T305</f>
        <v>4.786911225151246</v>
      </c>
      <c r="X305" s="19">
        <f t="shared" si="561"/>
        <v>19.690721649484534</v>
      </c>
      <c r="Y305" s="19">
        <f>1000*X305/3/AE301</f>
        <v>28.635767896026916</v>
      </c>
      <c r="Z305" s="21">
        <f t="shared" si="585"/>
        <v>2.5000000000000001E-2</v>
      </c>
      <c r="AA305" s="14">
        <f>(3*Z305*$K$71*Y305^2)/1000+V305</f>
        <v>19.107626066987851</v>
      </c>
      <c r="AB305" s="14">
        <f>(3*Z305*$L$71*Y305^2)/1000+W305</f>
        <v>4.7914007645876442</v>
      </c>
      <c r="AC305" s="14">
        <f t="shared" si="562"/>
        <v>19.699210522321057</v>
      </c>
      <c r="AD305" s="19">
        <f>1000*AC305/3/AE301</f>
        <v>28.6481130703975</v>
      </c>
      <c r="AE305" s="19">
        <f t="shared" si="594"/>
        <v>227.82235233238779</v>
      </c>
      <c r="AF305" s="14">
        <f>($K$71*$L$43+$L$71*$L$44)*100*SQRT(3)*(Y305+AD305)/2*Z305/(AE305*SQRT(3))</f>
        <v>4.3381952068486024E-2</v>
      </c>
      <c r="AG305" s="19">
        <f>AE305*(1-AF305/100)</f>
        <v>227.72351854869765</v>
      </c>
      <c r="AH305" t="s">
        <v>52</v>
      </c>
      <c r="AI305" s="14">
        <f>$C$90</f>
        <v>19.099999999999998</v>
      </c>
      <c r="AJ305" s="14">
        <f>AI305*$L$45</f>
        <v>4.786911225151246</v>
      </c>
      <c r="AK305" s="14">
        <f>AI305/$L$43</f>
        <v>19.690721649484534</v>
      </c>
      <c r="AL305" s="14">
        <f>AI305</f>
        <v>19.099999999999998</v>
      </c>
      <c r="AM305" s="14">
        <f>AJ305</f>
        <v>4.786911225151246</v>
      </c>
      <c r="AN305" s="14">
        <f t="shared" si="564"/>
        <v>19.690721649484534</v>
      </c>
      <c r="AO305" s="19">
        <f>1000*AN305/3/AU301</f>
        <v>28.724894119724947</v>
      </c>
      <c r="AP305" s="21">
        <f t="shared" si="586"/>
        <v>2.5000000000000001E-2</v>
      </c>
      <c r="AQ305" s="14">
        <f>(3*AP305*$K$71*AO305^2)/1000+AL305</f>
        <v>19.10767361174236</v>
      </c>
      <c r="AR305" s="14">
        <f>(3*AP305*$L$71*AO305^2)/1000+AM305</f>
        <v>4.7914287546447332</v>
      </c>
      <c r="AS305" s="14">
        <f t="shared" si="565"/>
        <v>19.699263447238625</v>
      </c>
      <c r="AT305" s="19">
        <f>1000*AS305/3/AU301</f>
        <v>28.737354924384423</v>
      </c>
      <c r="AU305" s="19">
        <f t="shared" si="595"/>
        <v>227.10683811410533</v>
      </c>
      <c r="AV305" s="14">
        <f>($K$71*$L$43+$L$71*$L$44)*100*SQRT(3)*(AO305+AT305)/2*AP305/(AU305*SQRT(3))</f>
        <v>4.3654136038345642E-2</v>
      </c>
      <c r="AW305" s="19">
        <f>AU305*(1-AV305/100)</f>
        <v>227.00769658604261</v>
      </c>
      <c r="AX305" t="s">
        <v>52</v>
      </c>
      <c r="AY305" s="14">
        <f>$C$90</f>
        <v>19.099999999999998</v>
      </c>
      <c r="AZ305" s="14">
        <f>AY305*$L$45</f>
        <v>4.786911225151246</v>
      </c>
      <c r="BA305" s="14">
        <f>AY305/$L$43</f>
        <v>19.690721649484534</v>
      </c>
      <c r="BB305" s="14">
        <f>AY305</f>
        <v>19.099999999999998</v>
      </c>
      <c r="BC305" s="14">
        <f>AZ305</f>
        <v>4.786911225151246</v>
      </c>
      <c r="BD305" s="14">
        <f t="shared" si="567"/>
        <v>19.690721649484534</v>
      </c>
      <c r="BE305" s="19">
        <f>1000*BD305/3/BK301</f>
        <v>28.750430533105945</v>
      </c>
      <c r="BF305" s="21">
        <f t="shared" si="587"/>
        <v>2.5000000000000001E-2</v>
      </c>
      <c r="BG305" s="14">
        <f>(3*BF305*$K$71*BE305^2)/1000+BB305</f>
        <v>19.107687261479299</v>
      </c>
      <c r="BH305" s="14">
        <f>(3*BF305*$L$71*BE305^2)/1000+BC305</f>
        <v>4.7914367903769639</v>
      </c>
      <c r="BI305" s="14">
        <f t="shared" si="568"/>
        <v>19.699278641581682</v>
      </c>
      <c r="BJ305" s="19">
        <f>1000*BI305/3/BK301</f>
        <v>28.762924600679529</v>
      </c>
      <c r="BK305" s="19">
        <f t="shared" si="596"/>
        <v>226.90264186759364</v>
      </c>
      <c r="BL305" s="14">
        <f>($K$71*$L$43+$L$71*$L$44)*100*SQRT(3)*(BE305+BJ305)/2*BF305/(BK305*SQRT(3))</f>
        <v>4.3732281951867361E-2</v>
      </c>
      <c r="BM305" s="19">
        <f>BK305*(1-BL305/100)</f>
        <v>226.80341216449588</v>
      </c>
      <c r="BN305" t="s">
        <v>52</v>
      </c>
      <c r="BO305" s="14">
        <f>$C$90</f>
        <v>19.099999999999998</v>
      </c>
      <c r="BP305" s="14">
        <f>BO305*$L$45</f>
        <v>4.786911225151246</v>
      </c>
      <c r="BQ305" s="14">
        <f>BO305/$L$43</f>
        <v>19.690721649484534</v>
      </c>
      <c r="BR305" s="14">
        <f>BO305</f>
        <v>19.099999999999998</v>
      </c>
      <c r="BS305" s="14">
        <f>BP305</f>
        <v>4.786911225151246</v>
      </c>
      <c r="BT305" s="14">
        <f t="shared" si="570"/>
        <v>19.690721649484534</v>
      </c>
      <c r="BU305" s="19">
        <f>1000*BT305/3/CA301</f>
        <v>28.763223213865686</v>
      </c>
      <c r="BV305" s="21">
        <f t="shared" si="588"/>
        <v>2.5000000000000001E-2</v>
      </c>
      <c r="BW305" s="14">
        <f>(3*BV305*$K$71*BU305^2)/1000+BR305</f>
        <v>19.107694103989751</v>
      </c>
      <c r="BX305" s="14">
        <f>(3*BV305*$L$71*BU305^2)/1000+BS305</f>
        <v>4.7914408186290833</v>
      </c>
      <c r="BY305" s="14">
        <f t="shared" si="571"/>
        <v>19.699286258391943</v>
      </c>
      <c r="BZ305" s="19">
        <f>1000*BY305/3/CA301</f>
        <v>28.775733967007621</v>
      </c>
      <c r="CA305" s="19">
        <f t="shared" si="597"/>
        <v>226.80048352175024</v>
      </c>
      <c r="CB305" s="14">
        <f>($K$71*$L$43+$L$71*$L$44)*100*SQRT(3)*(BU305+BZ305)/2*BV305/(CA305*SQRT(3))</f>
        <v>4.3771456576718069E-2</v>
      </c>
      <c r="CC305" s="19">
        <f>CA305*(1-CB305/100)</f>
        <v>226.70120964658975</v>
      </c>
      <c r="CD305" t="s">
        <v>52</v>
      </c>
      <c r="CE305" s="14">
        <f>$C$90</f>
        <v>19.099999999999998</v>
      </c>
      <c r="CF305" s="14">
        <f>CE305*$L$45</f>
        <v>4.786911225151246</v>
      </c>
      <c r="CG305" s="14">
        <f>CE305/$L$43</f>
        <v>19.690721649484534</v>
      </c>
      <c r="CH305" s="14">
        <f>CE305</f>
        <v>19.099999999999998</v>
      </c>
      <c r="CI305" s="14">
        <f>CF305</f>
        <v>4.786911225151246</v>
      </c>
      <c r="CJ305" s="14">
        <f t="shared" si="573"/>
        <v>19.690721649484534</v>
      </c>
      <c r="CK305" s="19">
        <f>1000*CJ305/3/CQ301</f>
        <v>28.776043745142921</v>
      </c>
      <c r="CL305" s="21">
        <f t="shared" si="589"/>
        <v>2.5000000000000001E-2</v>
      </c>
      <c r="CM305" s="14">
        <f>(3*CL305*$K$71*CK305^2)/1000+CH305</f>
        <v>19.107700964450686</v>
      </c>
      <c r="CN305" s="14">
        <f>(3*CL305*$L$71*CK305^2)/1000+CI305</f>
        <v>4.7914448574488286</v>
      </c>
      <c r="CO305" s="14">
        <f t="shared" si="574"/>
        <v>19.699293895184226</v>
      </c>
      <c r="CP305" s="19">
        <f>1000*CO305/3/CQ301</f>
        <v>28.788571235076478</v>
      </c>
      <c r="CQ305" s="19">
        <f t="shared" si="598"/>
        <v>226.69819333922544</v>
      </c>
      <c r="CR305" s="14">
        <f>($K$71*$L$43+$L$71*$L$44)*100*SQRT(3)*(CK305+CP305)/2*CL305/(CQ305*SQRT(3))</f>
        <v>4.3810734418096624E-2</v>
      </c>
      <c r="CS305" s="19">
        <f>CQ305*(1-CR305/100)</f>
        <v>226.59887519581099</v>
      </c>
      <c r="CT305" t="s">
        <v>52</v>
      </c>
      <c r="CU305" s="14">
        <f>$C$90</f>
        <v>19.099999999999998</v>
      </c>
      <c r="CV305" s="14">
        <f>CU305*$L$45</f>
        <v>4.786911225151246</v>
      </c>
      <c r="CW305" s="14">
        <f>CU305/$L$43</f>
        <v>19.690721649484534</v>
      </c>
      <c r="CX305" s="14">
        <f>CU305</f>
        <v>19.099999999999998</v>
      </c>
      <c r="CY305" s="14">
        <f>CV305</f>
        <v>4.786911225151246</v>
      </c>
      <c r="CZ305" s="14">
        <f t="shared" si="576"/>
        <v>19.690721649484534</v>
      </c>
      <c r="DA305" s="19">
        <f>1000*CZ305/3/DG301</f>
        <v>28.814508501064289</v>
      </c>
      <c r="DB305" s="21">
        <f t="shared" si="590"/>
        <v>2.5000000000000001E-2</v>
      </c>
      <c r="DC305" s="14">
        <f>(3*DB305*$K$71*DA305^2)/1000+CX305</f>
        <v>19.107721565871465</v>
      </c>
      <c r="DD305" s="14">
        <f>(3*DB305*$L$71*DA305^2)/1000+CY305</f>
        <v>4.7914569857046105</v>
      </c>
      <c r="DE305" s="14">
        <f t="shared" si="577"/>
        <v>19.699316827868092</v>
      </c>
      <c r="DF305" s="19">
        <f>1000*DE305/3/DG301</f>
        <v>28.827086295063406</v>
      </c>
      <c r="DG305" s="19">
        <f t="shared" si="599"/>
        <v>226.39184043470055</v>
      </c>
      <c r="DH305" s="14">
        <f>($K$71*$L$43+$L$71*$L$44)*100*SQRT(3)*(DA305+DF305)/2*DB305/(DG305*SQRT(3))</f>
        <v>4.3928685352953856E-2</v>
      </c>
      <c r="DI305" s="19">
        <f>DG305*(1-DH305/100)</f>
        <v>226.29238947545122</v>
      </c>
      <c r="DJ305" t="s">
        <v>52</v>
      </c>
      <c r="DK305" s="14">
        <f>$C$90</f>
        <v>19.099999999999998</v>
      </c>
      <c r="DL305" s="14">
        <f>DK305*$L$45</f>
        <v>4.786911225151246</v>
      </c>
      <c r="DM305" s="14">
        <f>DK305/$L$43</f>
        <v>19.690721649484534</v>
      </c>
      <c r="DN305" s="14">
        <f>DK305</f>
        <v>19.099999999999998</v>
      </c>
      <c r="DO305" s="14">
        <f>DL305</f>
        <v>4.786911225151246</v>
      </c>
      <c r="DP305" s="14">
        <f t="shared" si="579"/>
        <v>19.690721649484534</v>
      </c>
      <c r="DQ305" s="19">
        <f>1000*DP305/3/DW301</f>
        <v>28.840205253818077</v>
      </c>
      <c r="DR305" s="21">
        <f t="shared" si="591"/>
        <v>2.5000000000000001E-2</v>
      </c>
      <c r="DS305" s="14">
        <f>(3*DR305*$K$71*DQ305^2)/1000+DN305</f>
        <v>19.107735344183464</v>
      </c>
      <c r="DT305" s="14">
        <f>(3*DR305*$L$71*DQ305^2)/1000+DO305</f>
        <v>4.7914650971302217</v>
      </c>
      <c r="DU305" s="14">
        <f t="shared" si="580"/>
        <v>19.699332165339388</v>
      </c>
      <c r="DV305" s="19">
        <f>1000*DU305/3/DW301</f>
        <v>28.852816728857729</v>
      </c>
      <c r="DW305" s="19">
        <f t="shared" si="600"/>
        <v>226.18763092538001</v>
      </c>
      <c r="DX305" s="14">
        <f>($K$71*$L$43+$L$71*$L$44)*100*SQRT(3)*(DQ305+DV305)/2*DR305/(DW305*SQRT(3))</f>
        <v>4.4007573657429321E-2</v>
      </c>
      <c r="DY305" s="19">
        <f>DW305*(1-DX305/100)</f>
        <v>226.08809123709651</v>
      </c>
      <c r="DZ305" t="s">
        <v>52</v>
      </c>
      <c r="EA305" s="14">
        <f>$C$90</f>
        <v>19.099999999999998</v>
      </c>
      <c r="EB305" s="14">
        <f>EA305*$L$45</f>
        <v>4.786911225151246</v>
      </c>
      <c r="EC305" s="14">
        <f>EA305/$L$43</f>
        <v>19.690721649484534</v>
      </c>
      <c r="ED305" s="14">
        <f>EA305</f>
        <v>19.099999999999998</v>
      </c>
      <c r="EE305" s="14">
        <f>EB305</f>
        <v>4.786911225151246</v>
      </c>
      <c r="EF305" s="14">
        <f t="shared" si="582"/>
        <v>19.690721649484534</v>
      </c>
      <c r="EG305" s="19">
        <f>1000*EF305/3/EM301</f>
        <v>28.853078311846549</v>
      </c>
      <c r="EH305" s="21">
        <f t="shared" si="592"/>
        <v>2.5000000000000001E-2</v>
      </c>
      <c r="EI305" s="14">
        <f>(3*EH305*$K$71*EG305^2)/1000+ED305</f>
        <v>19.107742251191045</v>
      </c>
      <c r="EJ305" s="14">
        <f>(3*EH305*$L$71*EG305^2)/1000+EE305</f>
        <v>4.7914691633524269</v>
      </c>
      <c r="EK305" s="14">
        <f t="shared" si="583"/>
        <v>19.699339853947102</v>
      </c>
      <c r="EL305" s="19">
        <f>1000*EK305/3/EM301</f>
        <v>28.865706682339638</v>
      </c>
      <c r="EM305" s="19">
        <f t="shared" si="601"/>
        <v>226.08546593737532</v>
      </c>
      <c r="EN305" s="14">
        <f>($K$71*$L$43+$L$71*$L$44)*100*SQRT(3)*(EG305+EL305)/2*EH305/(EM305*SQRT(3))</f>
        <v>4.4047120698625951E-2</v>
      </c>
      <c r="EO305" s="19">
        <f>EM305*(1-EN305/100)</f>
        <v>225.98588179931181</v>
      </c>
    </row>
    <row r="306" spans="2:145" outlineLevel="1">
      <c r="B306" s="16" t="s">
        <v>97</v>
      </c>
      <c r="C306" s="17">
        <f>SUM(C301:C305)</f>
        <v>95.499999999999986</v>
      </c>
      <c r="D306" s="17">
        <f>SUM(D301:D305)</f>
        <v>23.934556125756231</v>
      </c>
      <c r="E306" s="17">
        <f>SUM(E301:E305)</f>
        <v>98.453608247422665</v>
      </c>
      <c r="F306" s="17">
        <f>F301</f>
        <v>95.727604606879595</v>
      </c>
      <c r="G306" s="17">
        <f>G301</f>
        <v>24.068549160451489</v>
      </c>
      <c r="H306" s="17">
        <f t="shared" si="558"/>
        <v>98.688252172040819</v>
      </c>
      <c r="I306" s="20">
        <f>I301</f>
        <v>143.01220420310935</v>
      </c>
      <c r="J306" s="17">
        <f>SUM(J301:J305)</f>
        <v>0.125</v>
      </c>
      <c r="K306" s="17">
        <f>K301</f>
        <v>95.917812769004186</v>
      </c>
      <c r="L306" s="17">
        <f>L301</f>
        <v>24.180526546218388</v>
      </c>
      <c r="M306" s="17">
        <f>K306/$L$43</f>
        <v>98.884343060829067</v>
      </c>
      <c r="N306" s="20">
        <f>N301</f>
        <v>143.34626653910189</v>
      </c>
      <c r="O306" s="41">
        <f>O301</f>
        <v>230.02291476206557</v>
      </c>
      <c r="P306" s="17">
        <f>(1-Q306/O306)*100</f>
        <v>0.64347413601091308</v>
      </c>
      <c r="Q306" s="20">
        <f>Q305</f>
        <v>228.54277679867326</v>
      </c>
      <c r="R306" s="16" t="s">
        <v>97</v>
      </c>
      <c r="S306" s="17">
        <f>SUM(S301:S305)</f>
        <v>95.499999999999986</v>
      </c>
      <c r="T306" s="17">
        <f>SUM(T301:T305)</f>
        <v>23.934556125756231</v>
      </c>
      <c r="U306" s="20">
        <f>SUM(U301:U305)</f>
        <v>98.453608247422665</v>
      </c>
      <c r="V306" s="20">
        <f>V301</f>
        <v>95.729227190168089</v>
      </c>
      <c r="W306" s="20">
        <f>W301</f>
        <v>24.069504390935844</v>
      </c>
      <c r="X306" s="20">
        <f t="shared" si="561"/>
        <v>98.689924938317617</v>
      </c>
      <c r="Y306" s="20">
        <f>Y301</f>
        <v>143.52250945987868</v>
      </c>
      <c r="Z306" s="17">
        <f>SUM(Z301:Z305)</f>
        <v>0.125</v>
      </c>
      <c r="AA306" s="17">
        <f>AA301</f>
        <v>95.920795199879535</v>
      </c>
      <c r="AB306" s="17">
        <f>AB301</f>
        <v>24.182282332136939</v>
      </c>
      <c r="AC306" s="17">
        <f>AA306/$L$43</f>
        <v>98.887417731834574</v>
      </c>
      <c r="AD306" s="20">
        <f>AD301</f>
        <v>143.86015534939364</v>
      </c>
      <c r="AE306" s="41">
        <f>AE301</f>
        <v>229.20893572657354</v>
      </c>
      <c r="AF306" s="17">
        <f>(1-AG306/AE306)*100</f>
        <v>0.64806250819464672</v>
      </c>
      <c r="AG306" s="20">
        <f>AG305</f>
        <v>227.72351854869765</v>
      </c>
      <c r="AH306" s="16" t="s">
        <v>97</v>
      </c>
      <c r="AI306" s="17">
        <f>SUM(AI301:AI305)</f>
        <v>95.499999999999986</v>
      </c>
      <c r="AJ306" s="17">
        <f>SUM(AJ301:AJ305)</f>
        <v>23.934556125756231</v>
      </c>
      <c r="AK306" s="17">
        <f>SUM(AK301:AK305)</f>
        <v>98.453608247422665</v>
      </c>
      <c r="AL306" s="17">
        <f>AL301</f>
        <v>95.730659105051629</v>
      </c>
      <c r="AM306" s="17">
        <f>AM301</f>
        <v>24.070347373085021</v>
      </c>
      <c r="AN306" s="17">
        <f t="shared" si="564"/>
        <v>98.691401139228489</v>
      </c>
      <c r="AO306" s="20">
        <f>AO301</f>
        <v>143.97136370702049</v>
      </c>
      <c r="AP306" s="17">
        <f>SUM(AP301:AP305)</f>
        <v>0.125</v>
      </c>
      <c r="AQ306" s="17">
        <f>AQ301</f>
        <v>95.923427213230866</v>
      </c>
      <c r="AR306" s="17">
        <f>AR301</f>
        <v>24.183831823867955</v>
      </c>
      <c r="AS306" s="17">
        <f>AQ306/$L$43</f>
        <v>98.890131147660696</v>
      </c>
      <c r="AT306" s="20">
        <f>AT301</f>
        <v>144.31218267736898</v>
      </c>
      <c r="AU306" s="41">
        <f>AU301</f>
        <v>228.49775723470484</v>
      </c>
      <c r="AV306" s="17">
        <f>(1-AW306/AU306)*100</f>
        <v>0.65211171728556394</v>
      </c>
      <c r="AW306" s="20">
        <f>AW305</f>
        <v>227.00769658604261</v>
      </c>
      <c r="AX306" s="16" t="s">
        <v>97</v>
      </c>
      <c r="AY306" s="17">
        <f>SUM(AY301:AY305)</f>
        <v>95.499999999999986</v>
      </c>
      <c r="AZ306" s="17">
        <f>SUM(AZ301:AZ305)</f>
        <v>23.934556125756231</v>
      </c>
      <c r="BA306" s="17">
        <f>SUM(BA301:BA305)</f>
        <v>98.453608247422665</v>
      </c>
      <c r="BB306" s="17">
        <f>BB301</f>
        <v>95.731070203322147</v>
      </c>
      <c r="BC306" s="17">
        <f>BC301</f>
        <v>24.070589390615254</v>
      </c>
      <c r="BD306" s="17">
        <f t="shared" si="567"/>
        <v>98.691824951878502</v>
      </c>
      <c r="BE306" s="20">
        <f>BE301</f>
        <v>144.09997297070689</v>
      </c>
      <c r="BF306" s="17">
        <f>SUM(BF301:BF305)</f>
        <v>0.125</v>
      </c>
      <c r="BG306" s="17">
        <f>BG301</f>
        <v>95.924182863876624</v>
      </c>
      <c r="BH306" s="17">
        <f>BH301</f>
        <v>24.184276682715872</v>
      </c>
      <c r="BI306" s="17">
        <f>BG306/$L$43</f>
        <v>98.89091016894497</v>
      </c>
      <c r="BJ306" s="20">
        <f>BJ301</f>
        <v>144.44170475908456</v>
      </c>
      <c r="BK306" s="41">
        <f>BK301</f>
        <v>228.29480329359231</v>
      </c>
      <c r="BL306" s="17">
        <f>(1-BM306/BK306)*100</f>
        <v>0.65327423470891155</v>
      </c>
      <c r="BM306" s="20">
        <f>BM305</f>
        <v>226.80341216449588</v>
      </c>
      <c r="BN306" s="16" t="s">
        <v>97</v>
      </c>
      <c r="BO306" s="17">
        <f>SUM(BO301:BO305)</f>
        <v>95.499999999999986</v>
      </c>
      <c r="BP306" s="17">
        <f>SUM(BP301:BP305)</f>
        <v>23.934556125756231</v>
      </c>
      <c r="BQ306" s="17">
        <f>SUM(BQ301:BQ305)</f>
        <v>98.453608247422665</v>
      </c>
      <c r="BR306" s="17">
        <f>BR301</f>
        <v>95.731276284869153</v>
      </c>
      <c r="BS306" s="17">
        <f>BS301</f>
        <v>24.070710712816293</v>
      </c>
      <c r="BT306" s="17">
        <f t="shared" si="570"/>
        <v>98.6920374070816</v>
      </c>
      <c r="BU306" s="20">
        <f>BU301</f>
        <v>144.16440148324284</v>
      </c>
      <c r="BV306" s="17">
        <f>SUM(BV301:BV305)</f>
        <v>0.125</v>
      </c>
      <c r="BW306" s="17">
        <f>BW301</f>
        <v>95.924561669160852</v>
      </c>
      <c r="BX306" s="17">
        <f>BX301</f>
        <v>24.184499689052537</v>
      </c>
      <c r="BY306" s="17">
        <f>BW306/$L$43</f>
        <v>98.89130068985655</v>
      </c>
      <c r="BZ306" s="20">
        <f>BZ301</f>
        <v>144.50659117066695</v>
      </c>
      <c r="CA306" s="41">
        <f>CA301</f>
        <v>228.19326729688123</v>
      </c>
      <c r="CB306" s="17">
        <f>(1-CC306/CA306)*100</f>
        <v>0.65385699936112429</v>
      </c>
      <c r="CC306" s="20">
        <f>CC305</f>
        <v>226.70120964658975</v>
      </c>
      <c r="CD306" s="16" t="s">
        <v>97</v>
      </c>
      <c r="CE306" s="17">
        <f>SUM(CE301:CE305)</f>
        <v>95.499999999999986</v>
      </c>
      <c r="CF306" s="17">
        <f>SUM(CF301:CF305)</f>
        <v>23.934556125756231</v>
      </c>
      <c r="CG306" s="17">
        <f>SUM(CG301:CG305)</f>
        <v>98.453608247422665</v>
      </c>
      <c r="CH306" s="17">
        <f>CH301</f>
        <v>95.7314829077675</v>
      </c>
      <c r="CI306" s="17">
        <f>CI301</f>
        <v>24.070832353716138</v>
      </c>
      <c r="CJ306" s="17">
        <f t="shared" si="573"/>
        <v>98.692250420378869</v>
      </c>
      <c r="CK306" s="20">
        <f>CK301</f>
        <v>144.22897067755599</v>
      </c>
      <c r="CL306" s="17">
        <f>SUM(CL301:CL305)</f>
        <v>0.125</v>
      </c>
      <c r="CM306" s="17">
        <f>CM301</f>
        <v>95.924941470406679</v>
      </c>
      <c r="CN306" s="17">
        <f>CN301</f>
        <v>24.18472328172146</v>
      </c>
      <c r="CO306" s="17">
        <f>CM306/$L$43</f>
        <v>98.891692237532666</v>
      </c>
      <c r="CP306" s="20">
        <f>CP301</f>
        <v>144.57161967314696</v>
      </c>
      <c r="CQ306" s="41">
        <f>CQ301</f>
        <v>228.09160082227672</v>
      </c>
      <c r="CR306" s="17">
        <f>(1-CS306/CQ306)*100</f>
        <v>0.65444129511319504</v>
      </c>
      <c r="CS306" s="20">
        <f>CS305</f>
        <v>226.59887519581099</v>
      </c>
      <c r="CT306" s="16" t="s">
        <v>97</v>
      </c>
      <c r="CU306" s="17">
        <f>SUM(CU301:CU305)</f>
        <v>95.499999999999986</v>
      </c>
      <c r="CV306" s="17">
        <f>SUM(CV301:CV305)</f>
        <v>23.934556125756231</v>
      </c>
      <c r="CW306" s="17">
        <f>SUM(CW301:CW305)</f>
        <v>98.453608247422665</v>
      </c>
      <c r="CX306" s="17">
        <f>CX301</f>
        <v>95.732103384308033</v>
      </c>
      <c r="CY306" s="17">
        <f>CY301</f>
        <v>24.071197634260155</v>
      </c>
      <c r="CZ306" s="17">
        <f t="shared" si="576"/>
        <v>98.692890086915497</v>
      </c>
      <c r="DA306" s="20">
        <f>DA301</f>
        <v>144.42269669067588</v>
      </c>
      <c r="DB306" s="17">
        <f>SUM(DB301:DB305)</f>
        <v>0.125</v>
      </c>
      <c r="DC306" s="17">
        <f>DC301</f>
        <v>95.926081996778521</v>
      </c>
      <c r="DD306" s="17">
        <f>DD301</f>
        <v>24.185394720633909</v>
      </c>
      <c r="DE306" s="17">
        <f>DC306/$L$43</f>
        <v>98.892868037916003</v>
      </c>
      <c r="DF306" s="20">
        <f>DF301</f>
        <v>144.76672620246055</v>
      </c>
      <c r="DG306" s="41">
        <f>DG301</f>
        <v>227.78711921874637</v>
      </c>
      <c r="DH306" s="17">
        <f>(1-DI306/DG306)*100</f>
        <v>0.65619590274538231</v>
      </c>
      <c r="DI306" s="20">
        <f>DI305</f>
        <v>226.29238947545122</v>
      </c>
      <c r="DJ306" s="16" t="s">
        <v>97</v>
      </c>
      <c r="DK306" s="17">
        <f>SUM(DK301:DK305)</f>
        <v>95.499999999999986</v>
      </c>
      <c r="DL306" s="17">
        <f>SUM(DL301:DL305)</f>
        <v>23.934556125756231</v>
      </c>
      <c r="DM306" s="17">
        <f>SUM(DM301:DM305)</f>
        <v>98.453608247422665</v>
      </c>
      <c r="DN306" s="17">
        <f>DN301</f>
        <v>95.732518365117883</v>
      </c>
      <c r="DO306" s="17">
        <f>DO301</f>
        <v>24.071441937478866</v>
      </c>
      <c r="DP306" s="17">
        <f t="shared" si="579"/>
        <v>98.693317902183381</v>
      </c>
      <c r="DQ306" s="20">
        <f>DQ301</f>
        <v>144.55211932538785</v>
      </c>
      <c r="DR306" s="17">
        <f>SUM(DR301:DR305)</f>
        <v>0.125</v>
      </c>
      <c r="DS306" s="17">
        <f>DS301</f>
        <v>95.926844796491466</v>
      </c>
      <c r="DT306" s="17">
        <f>DT301</f>
        <v>24.185843788206867</v>
      </c>
      <c r="DU306" s="17">
        <f>DS306/$L$43</f>
        <v>98.893654429372646</v>
      </c>
      <c r="DV306" s="20">
        <f>DV301</f>
        <v>144.8970731777236</v>
      </c>
      <c r="DW306" s="41">
        <f>DW301</f>
        <v>227.58415986975606</v>
      </c>
      <c r="DX306" s="17">
        <f>(1-DY306/DW306)*100</f>
        <v>0.65736940282475897</v>
      </c>
      <c r="DY306" s="20">
        <f>DY305</f>
        <v>226.08809123709651</v>
      </c>
      <c r="DZ306" s="16" t="s">
        <v>97</v>
      </c>
      <c r="EA306" s="17">
        <f>SUM(EA301:EA305)</f>
        <v>95.499999999999986</v>
      </c>
      <c r="EB306" s="17">
        <f>SUM(EB301:EB305)</f>
        <v>23.934556125756231</v>
      </c>
      <c r="EC306" s="17">
        <f>SUM(EC301:EC305)</f>
        <v>98.453608247422665</v>
      </c>
      <c r="ED306" s="17">
        <f>ED301</f>
        <v>95.732726394280888</v>
      </c>
      <c r="EE306" s="17">
        <f>EE301</f>
        <v>24.071564406260308</v>
      </c>
      <c r="EF306" s="17">
        <f t="shared" si="582"/>
        <v>98.693532365238028</v>
      </c>
      <c r="EG306" s="20">
        <f>EG301</f>
        <v>144.61695558433331</v>
      </c>
      <c r="EH306" s="17">
        <f>SUM(EH301:EH305)</f>
        <v>0.125</v>
      </c>
      <c r="EI306" s="17">
        <f>EI301</f>
        <v>95.927227188015962</v>
      </c>
      <c r="EJ306" s="17">
        <f>EJ301</f>
        <v>24.186068905797892</v>
      </c>
      <c r="EK306" s="17">
        <f>EI306/$L$43</f>
        <v>98.894048647439135</v>
      </c>
      <c r="EL306" s="20">
        <f>EL301</f>
        <v>144.96237311972195</v>
      </c>
      <c r="EM306" s="41">
        <f>EM301</f>
        <v>227.48262116859217</v>
      </c>
      <c r="EN306" s="17">
        <f>(1-EO306/EM306)*100</f>
        <v>0.65795767676296579</v>
      </c>
      <c r="EO306" s="20">
        <f>EO305</f>
        <v>225.98588179931181</v>
      </c>
    </row>
    <row r="307" spans="2:145" outlineLevel="1">
      <c r="C307" s="6"/>
      <c r="D307" s="6"/>
      <c r="E307" s="6"/>
      <c r="S307" s="6"/>
      <c r="T307" s="6"/>
      <c r="U307" s="55"/>
      <c r="V307" s="37"/>
      <c r="W307" s="37"/>
      <c r="X307" s="37"/>
      <c r="AI307" s="6"/>
      <c r="AJ307" s="6"/>
      <c r="AK307" s="6"/>
      <c r="AY307" s="6"/>
      <c r="AZ307" s="6"/>
      <c r="BA307" s="6"/>
      <c r="BO307" s="6"/>
      <c r="BP307" s="6"/>
      <c r="BQ307" s="6"/>
      <c r="CE307" s="6"/>
      <c r="CF307" s="6"/>
      <c r="CG307" s="6"/>
      <c r="CU307" s="6"/>
      <c r="CV307" s="6"/>
      <c r="CW307" s="6"/>
      <c r="DK307" s="6"/>
      <c r="DL307" s="6"/>
      <c r="DM307" s="6"/>
      <c r="EA307" s="6"/>
      <c r="EB307" s="6"/>
      <c r="EC307" s="6"/>
    </row>
    <row r="308" spans="2:145" outlineLevel="1">
      <c r="B308" t="s">
        <v>53</v>
      </c>
      <c r="C308" s="14">
        <f>$C$90</f>
        <v>19.099999999999998</v>
      </c>
      <c r="D308" s="14">
        <f>C308*$L$45</f>
        <v>4.786911225151246</v>
      </c>
      <c r="E308" s="14">
        <f>C308/$L$43</f>
        <v>19.690721649484534</v>
      </c>
      <c r="F308" s="14">
        <f>C308</f>
        <v>19.099999999999998</v>
      </c>
      <c r="G308" s="14">
        <f>D308</f>
        <v>4.786911225151246</v>
      </c>
      <c r="H308" s="14">
        <f>F308/$L$43</f>
        <v>19.690721649484534</v>
      </c>
      <c r="I308" s="19">
        <f>1000*H308/3/O308</f>
        <v>28.534434884241147</v>
      </c>
      <c r="J308" s="21">
        <f>$AA$17/1000</f>
        <v>2.5000000000000001E-2</v>
      </c>
      <c r="K308" s="14">
        <f>(3*J308*$K$71*I308^2)/1000+F308</f>
        <v>19.107572189959715</v>
      </c>
      <c r="L308" s="14">
        <f>(3*J308*$L$71*I308^2)/1000+G308</f>
        <v>4.7913690466597885</v>
      </c>
      <c r="M308" s="14">
        <f>IF(I308&lt;0,-SQRT(K308^2+L308^2),SQRT(K308^2+L308^2))</f>
        <v>19.699150548584868</v>
      </c>
      <c r="N308" s="19">
        <f>1000*M308/3/O308</f>
        <v>28.546649463107567</v>
      </c>
      <c r="O308" s="40">
        <f>H$277</f>
        <v>230.02291476206557</v>
      </c>
      <c r="P308" s="14">
        <f>($K$71*$L$43+$L$71*$L$44)*100*SQRT(3)*(I308+N308)/2*J308/(O308*SQRT(3))</f>
        <v>4.2814817838938125E-2</v>
      </c>
      <c r="Q308" s="19">
        <f>O308*(1-P308/100)</f>
        <v>229.92443087012236</v>
      </c>
      <c r="R308" t="s">
        <v>53</v>
      </c>
      <c r="S308" s="14">
        <f>$C$90</f>
        <v>19.099999999999998</v>
      </c>
      <c r="T308" s="14">
        <f>S308*$L$45</f>
        <v>4.786911225151246</v>
      </c>
      <c r="U308" s="19">
        <f>S308/$L$43</f>
        <v>19.690721649484534</v>
      </c>
      <c r="V308" s="19">
        <f>S308</f>
        <v>19.099999999999998</v>
      </c>
      <c r="W308" s="19">
        <f>T308</f>
        <v>4.786911225151246</v>
      </c>
      <c r="X308" s="19">
        <f>V308/$L$43</f>
        <v>19.690721649484534</v>
      </c>
      <c r="Y308" s="19">
        <f>1000*X308/3/AE308</f>
        <v>28.635767896026916</v>
      </c>
      <c r="Z308" s="21">
        <f>$AA$17/1000</f>
        <v>2.5000000000000001E-2</v>
      </c>
      <c r="AA308" s="14">
        <f>(3*Z308*$K$71*Y308^2)/1000+V308</f>
        <v>19.107626066987851</v>
      </c>
      <c r="AB308" s="14">
        <f>(3*Z308*$L$71*Y308^2)/1000+W308</f>
        <v>4.7914007645876442</v>
      </c>
      <c r="AC308" s="14">
        <f>IF(Y308&lt;0,-SQRT(AA308^2+AB308^2),SQRT(AA308^2+AB308^2))</f>
        <v>19.699210522321057</v>
      </c>
      <c r="AD308" s="19">
        <f>1000*AC308/3/AE308</f>
        <v>28.6481130703975</v>
      </c>
      <c r="AE308" s="40">
        <f>X$277</f>
        <v>229.20893572657354</v>
      </c>
      <c r="AF308" s="14">
        <f>($K$71*$L$43+$L$71*$L$44)*100*SQRT(3)*(Y308+AD308)/2*Z308/(AE308*SQRT(3))</f>
        <v>4.3119515989565954E-2</v>
      </c>
      <c r="AG308" s="19">
        <f>AE308*(1-AF308/100)</f>
        <v>229.1101019428834</v>
      </c>
      <c r="AH308" t="s">
        <v>53</v>
      </c>
      <c r="AI308" s="14">
        <f>$C$90</f>
        <v>19.099999999999998</v>
      </c>
      <c r="AJ308" s="14">
        <f>AI308*$L$45</f>
        <v>4.786911225151246</v>
      </c>
      <c r="AK308" s="14">
        <f>AI308/$L$43</f>
        <v>19.690721649484534</v>
      </c>
      <c r="AL308" s="14">
        <f>AI308</f>
        <v>19.099999999999998</v>
      </c>
      <c r="AM308" s="14">
        <f>AJ308</f>
        <v>4.786911225151246</v>
      </c>
      <c r="AN308" s="14">
        <f>AL308/$L$43</f>
        <v>19.690721649484534</v>
      </c>
      <c r="AO308" s="19">
        <f>1000*AN308/3/AU308</f>
        <v>28.724894119724947</v>
      </c>
      <c r="AP308" s="21">
        <f>$AA$17/1000</f>
        <v>2.5000000000000001E-2</v>
      </c>
      <c r="AQ308" s="14">
        <f>(3*AP308*$K$71*AO308^2)/1000+AL308</f>
        <v>19.10767361174236</v>
      </c>
      <c r="AR308" s="14">
        <f>(3*AP308*$L$71*AO308^2)/1000+AM308</f>
        <v>4.7914287546447332</v>
      </c>
      <c r="AS308" s="14">
        <f>IF(AO308&lt;0,-SQRT(AQ308^2+AR308^2),SQRT(AQ308^2+AR308^2))</f>
        <v>19.699263447238625</v>
      </c>
      <c r="AT308" s="19">
        <f>1000*AS308/3/AU308</f>
        <v>28.737354924384423</v>
      </c>
      <c r="AU308" s="40">
        <f>AN$277</f>
        <v>228.49775723470484</v>
      </c>
      <c r="AV308" s="14">
        <f>($K$71*$L$43+$L$71*$L$44)*100*SQRT(3)*(AO308+AT308)/2*AP308/(AU308*SQRT(3))</f>
        <v>4.3388403134689099E-2</v>
      </c>
      <c r="AW308" s="19">
        <f>AU308*(1-AV308/100)</f>
        <v>228.39861570664212</v>
      </c>
      <c r="AX308" t="s">
        <v>53</v>
      </c>
      <c r="AY308" s="14">
        <f>$C$90</f>
        <v>19.099999999999998</v>
      </c>
      <c r="AZ308" s="14">
        <f>AY308*$L$45</f>
        <v>4.786911225151246</v>
      </c>
      <c r="BA308" s="14">
        <f>AY308/$L$43</f>
        <v>19.690721649484534</v>
      </c>
      <c r="BB308" s="14">
        <f>AY308</f>
        <v>19.099999999999998</v>
      </c>
      <c r="BC308" s="14">
        <f>AZ308</f>
        <v>4.786911225151246</v>
      </c>
      <c r="BD308" s="14">
        <f>BB308/$L$43</f>
        <v>19.690721649484534</v>
      </c>
      <c r="BE308" s="19">
        <f>1000*BD308/3/BK308</f>
        <v>28.750430533105945</v>
      </c>
      <c r="BF308" s="21">
        <f>$AA$17/1000</f>
        <v>2.5000000000000001E-2</v>
      </c>
      <c r="BG308" s="14">
        <f>(3*BF308*$K$71*BE308^2)/1000+BB308</f>
        <v>19.107687261479299</v>
      </c>
      <c r="BH308" s="14">
        <f>(3*BF308*$L$71*BE308^2)/1000+BC308</f>
        <v>4.7914367903769639</v>
      </c>
      <c r="BI308" s="14">
        <f>IF(BE308&lt;0,-SQRT(BG308^2+BH308^2),SQRT(BG308^2+BH308^2))</f>
        <v>19.699278641581682</v>
      </c>
      <c r="BJ308" s="19">
        <f>1000*BI308/3/BK308</f>
        <v>28.762924600679529</v>
      </c>
      <c r="BK308" s="40">
        <f>BD$277</f>
        <v>228.29480329359231</v>
      </c>
      <c r="BL308" s="14">
        <f>($K$71*$L$43+$L$71*$L$44)*100*SQRT(3)*(BE308+BJ308)/2*BF308/(BK308*SQRT(3))</f>
        <v>4.3465598719809768E-2</v>
      </c>
      <c r="BM308" s="19">
        <f>BK308*(1-BL308/100)</f>
        <v>228.19557359049455</v>
      </c>
      <c r="BN308" t="s">
        <v>53</v>
      </c>
      <c r="BO308" s="14">
        <f>$C$90</f>
        <v>19.099999999999998</v>
      </c>
      <c r="BP308" s="14">
        <f>BO308*$L$45</f>
        <v>4.786911225151246</v>
      </c>
      <c r="BQ308" s="14">
        <f>BO308/$L$43</f>
        <v>19.690721649484534</v>
      </c>
      <c r="BR308" s="14">
        <f>BO308</f>
        <v>19.099999999999998</v>
      </c>
      <c r="BS308" s="14">
        <f>BP308</f>
        <v>4.786911225151246</v>
      </c>
      <c r="BT308" s="14">
        <f>BR308/$L$43</f>
        <v>19.690721649484534</v>
      </c>
      <c r="BU308" s="19">
        <f>1000*BT308/3/CA308</f>
        <v>28.763223213865686</v>
      </c>
      <c r="BV308" s="21">
        <f>$AA$17/1000</f>
        <v>2.5000000000000001E-2</v>
      </c>
      <c r="BW308" s="14">
        <f>(3*BV308*$K$71*BU308^2)/1000+BR308</f>
        <v>19.107694103989751</v>
      </c>
      <c r="BX308" s="14">
        <f>(3*BV308*$L$71*BU308^2)/1000+BS308</f>
        <v>4.7914408186290833</v>
      </c>
      <c r="BY308" s="14">
        <f>IF(BU308&lt;0,-SQRT(BW308^2+BX308^2),SQRT(BW308^2+BX308^2))</f>
        <v>19.699286258391943</v>
      </c>
      <c r="BZ308" s="19">
        <f>1000*BY308/3/CA308</f>
        <v>28.775733967007621</v>
      </c>
      <c r="CA308" s="40">
        <f>BT$277</f>
        <v>228.19326729688123</v>
      </c>
      <c r="CB308" s="14">
        <f>($K$71*$L$43+$L$71*$L$44)*100*SQRT(3)*(BU308+BZ308)/2*BV308/(CA308*SQRT(3))</f>
        <v>4.3504296308336493E-2</v>
      </c>
      <c r="CC308" s="19">
        <f>CA308*(1-CB308/100)</f>
        <v>228.09399342172071</v>
      </c>
      <c r="CD308" t="s">
        <v>53</v>
      </c>
      <c r="CE308" s="14">
        <f>$C$90</f>
        <v>19.099999999999998</v>
      </c>
      <c r="CF308" s="14">
        <f>CE308*$L$45</f>
        <v>4.786911225151246</v>
      </c>
      <c r="CG308" s="14">
        <f>CE308/$L$43</f>
        <v>19.690721649484534</v>
      </c>
      <c r="CH308" s="14">
        <f>CE308</f>
        <v>19.099999999999998</v>
      </c>
      <c r="CI308" s="14">
        <f>CF308</f>
        <v>4.786911225151246</v>
      </c>
      <c r="CJ308" s="14">
        <f>CH308/$L$43</f>
        <v>19.690721649484534</v>
      </c>
      <c r="CK308" s="19">
        <f>1000*CJ308/3/CQ308</f>
        <v>28.776043745142921</v>
      </c>
      <c r="CL308" s="21">
        <f>$AA$17/1000</f>
        <v>2.5000000000000001E-2</v>
      </c>
      <c r="CM308" s="14">
        <f>(3*CL308*$K$71*CK308^2)/1000+CH308</f>
        <v>19.107700964450686</v>
      </c>
      <c r="CN308" s="14">
        <f>(3*CL308*$L$71*CK308^2)/1000+CI308</f>
        <v>4.7914448574488286</v>
      </c>
      <c r="CO308" s="14">
        <f>IF(CK308&lt;0,-SQRT(CM308^2+CN308^2),SQRT(CM308^2+CN308^2))</f>
        <v>19.699293895184226</v>
      </c>
      <c r="CP308" s="19">
        <f>1000*CO308/3/CQ308</f>
        <v>28.788571235076478</v>
      </c>
      <c r="CQ308" s="40">
        <f>CJ$277</f>
        <v>228.09160082227672</v>
      </c>
      <c r="CR308" s="14">
        <f>($K$71*$L$43+$L$71*$L$44)*100*SQRT(3)*(CK308+CP308)/2*CL308/(CQ308*SQRT(3))</f>
        <v>4.3543095430268602E-2</v>
      </c>
      <c r="CS308" s="19">
        <f>CQ308*(1-CR308/100)</f>
        <v>227.99228267886227</v>
      </c>
      <c r="CT308" t="s">
        <v>53</v>
      </c>
      <c r="CU308" s="14">
        <f>$C$90</f>
        <v>19.099999999999998</v>
      </c>
      <c r="CV308" s="14">
        <f>CU308*$L$45</f>
        <v>4.786911225151246</v>
      </c>
      <c r="CW308" s="14">
        <f>CU308/$L$43</f>
        <v>19.690721649484534</v>
      </c>
      <c r="CX308" s="14">
        <f>CU308</f>
        <v>19.099999999999998</v>
      </c>
      <c r="CY308" s="14">
        <f>CV308</f>
        <v>4.786911225151246</v>
      </c>
      <c r="CZ308" s="14">
        <f>CX308/$L$43</f>
        <v>19.690721649484534</v>
      </c>
      <c r="DA308" s="19">
        <f>1000*CZ308/3/DG308</f>
        <v>28.814508501064289</v>
      </c>
      <c r="DB308" s="21">
        <f>$AA$17/1000</f>
        <v>2.5000000000000001E-2</v>
      </c>
      <c r="DC308" s="14">
        <f>(3*DB308*$K$71*DA308^2)/1000+CX308</f>
        <v>19.107721565871465</v>
      </c>
      <c r="DD308" s="14">
        <f>(3*DB308*$L$71*DA308^2)/1000+CY308</f>
        <v>4.7914569857046105</v>
      </c>
      <c r="DE308" s="14">
        <f>IF(DA308&lt;0,-SQRT(DC308^2+DD308^2),SQRT(DC308^2+DD308^2))</f>
        <v>19.699316827868092</v>
      </c>
      <c r="DF308" s="19">
        <f>1000*DE308/3/DG308</f>
        <v>28.827086295063406</v>
      </c>
      <c r="DG308" s="40">
        <f>CZ$277</f>
        <v>227.78711921874637</v>
      </c>
      <c r="DH308" s="14">
        <f>($K$71*$L$43+$L$71*$L$44)*100*SQRT(3)*(DA308+DF308)/2*DB308/(DG308*SQRT(3))</f>
        <v>4.3659606210576449E-2</v>
      </c>
      <c r="DI308" s="19">
        <f>DG308*(1-DH308/100)</f>
        <v>227.68766825949706</v>
      </c>
      <c r="DJ308" t="s">
        <v>53</v>
      </c>
      <c r="DK308" s="14">
        <f>$C$90</f>
        <v>19.099999999999998</v>
      </c>
      <c r="DL308" s="14">
        <f>DK308*$L$45</f>
        <v>4.786911225151246</v>
      </c>
      <c r="DM308" s="14">
        <f>DK308/$L$43</f>
        <v>19.690721649484534</v>
      </c>
      <c r="DN308" s="14">
        <f>DK308</f>
        <v>19.099999999999998</v>
      </c>
      <c r="DO308" s="14">
        <f>DL308</f>
        <v>4.786911225151246</v>
      </c>
      <c r="DP308" s="14">
        <f>DN308/$L$43</f>
        <v>19.690721649484534</v>
      </c>
      <c r="DQ308" s="19">
        <f>1000*DP308/3/DW308</f>
        <v>28.840205253818077</v>
      </c>
      <c r="DR308" s="21">
        <f>$AA$17/1000</f>
        <v>2.5000000000000001E-2</v>
      </c>
      <c r="DS308" s="14">
        <f>(3*DR308*$K$71*DQ308^2)/1000+DN308</f>
        <v>19.107735344183464</v>
      </c>
      <c r="DT308" s="14">
        <f>(3*DR308*$L$71*DQ308^2)/1000+DO308</f>
        <v>4.7914650971302217</v>
      </c>
      <c r="DU308" s="14">
        <f>IF(DQ308&lt;0,-SQRT(DS308^2+DT308^2),SQRT(DS308^2+DT308^2))</f>
        <v>19.699332165339388</v>
      </c>
      <c r="DV308" s="19">
        <f>1000*DU308/3/DW308</f>
        <v>28.852816728857729</v>
      </c>
      <c r="DW308" s="40">
        <f>DP$277</f>
        <v>227.58415986975606</v>
      </c>
      <c r="DX308" s="14">
        <f>($K$71*$L$43+$L$71*$L$44)*100*SQRT(3)*(DQ308+DV308)/2*DR308/(DW308*SQRT(3))</f>
        <v>4.3737529158640244E-2</v>
      </c>
      <c r="DY308" s="19">
        <f>DW308*(1-DX308/100)</f>
        <v>227.48462018147259</v>
      </c>
      <c r="DZ308" t="s">
        <v>53</v>
      </c>
      <c r="EA308" s="14">
        <f>$C$90</f>
        <v>19.099999999999998</v>
      </c>
      <c r="EB308" s="14">
        <f>EA308*$L$45</f>
        <v>4.786911225151246</v>
      </c>
      <c r="EC308" s="14">
        <f>EA308/$L$43</f>
        <v>19.690721649484534</v>
      </c>
      <c r="ED308" s="14">
        <f>EA308</f>
        <v>19.099999999999998</v>
      </c>
      <c r="EE308" s="14">
        <f>EB308</f>
        <v>4.786911225151246</v>
      </c>
      <c r="EF308" s="14">
        <f>ED308/$L$43</f>
        <v>19.690721649484534</v>
      </c>
      <c r="EG308" s="19">
        <f>1000*EF308/3/EM308</f>
        <v>28.853078311846549</v>
      </c>
      <c r="EH308" s="21">
        <f>$AA$17/1000</f>
        <v>2.5000000000000001E-2</v>
      </c>
      <c r="EI308" s="14">
        <f>(3*EH308*$K$71*EG308^2)/1000+ED308</f>
        <v>19.107742251191045</v>
      </c>
      <c r="EJ308" s="14">
        <f>(3*EH308*$L$71*EG308^2)/1000+EE308</f>
        <v>4.7914691633524269</v>
      </c>
      <c r="EK308" s="14">
        <f>IF(EG308&lt;0,-SQRT(EI308^2+EJ308^2),SQRT(EI308^2+EJ308^2))</f>
        <v>19.699339853947102</v>
      </c>
      <c r="EL308" s="19">
        <f>1000*EK308/3/EM308</f>
        <v>28.865706682339638</v>
      </c>
      <c r="EM308" s="40">
        <f>EF$277</f>
        <v>227.48262116859217</v>
      </c>
      <c r="EN308" s="14">
        <f>($K$71*$L$43+$L$71*$L$44)*100*SQRT(3)*(EG308+EL308)/2*EH308/(EM308*SQRT(3))</f>
        <v>4.3776591614742587E-2</v>
      </c>
      <c r="EO308" s="19">
        <f>EM308*(1-EN308/100)</f>
        <v>227.3830370305287</v>
      </c>
    </row>
    <row r="309" spans="2:145" outlineLevel="1">
      <c r="B309" s="16" t="s">
        <v>96</v>
      </c>
      <c r="C309" s="17">
        <f>SUM(C308)</f>
        <v>19.099999999999998</v>
      </c>
      <c r="D309" s="17">
        <f>SUM(D308)</f>
        <v>4.786911225151246</v>
      </c>
      <c r="E309" s="17">
        <f>SUM(E308)</f>
        <v>19.690721649484534</v>
      </c>
      <c r="F309" s="17">
        <f>F308</f>
        <v>19.099999999999998</v>
      </c>
      <c r="G309" s="17">
        <f>G304</f>
        <v>9.5782802718110354</v>
      </c>
      <c r="H309" s="17">
        <f>F309/$L$43</f>
        <v>19.690721649484534</v>
      </c>
      <c r="I309" s="20">
        <f>I308</f>
        <v>28.534434884241147</v>
      </c>
      <c r="J309" s="17">
        <f>SUM(J308)</f>
        <v>2.5000000000000001E-2</v>
      </c>
      <c r="K309" s="17">
        <f>K308</f>
        <v>19.107572189959715</v>
      </c>
      <c r="L309" s="17">
        <f>L308</f>
        <v>4.7913690466597885</v>
      </c>
      <c r="M309" s="17">
        <f>K309/$L$43</f>
        <v>19.698528030886305</v>
      </c>
      <c r="N309" s="20">
        <f>N308</f>
        <v>28.546649463107567</v>
      </c>
      <c r="O309" s="41">
        <f>O308</f>
        <v>230.02291476206557</v>
      </c>
      <c r="P309" s="17">
        <f>(1-Q309/O309)*100</f>
        <v>4.2814817838943142E-2</v>
      </c>
      <c r="Q309" s="20">
        <f>Q308</f>
        <v>229.92443087012236</v>
      </c>
      <c r="R309" s="16" t="s">
        <v>96</v>
      </c>
      <c r="S309" s="17">
        <f>SUM(S308)</f>
        <v>19.099999999999998</v>
      </c>
      <c r="T309" s="17">
        <f>SUM(T308)</f>
        <v>4.786911225151246</v>
      </c>
      <c r="U309" s="20">
        <f>SUM(U308)</f>
        <v>19.690721649484534</v>
      </c>
      <c r="V309" s="20">
        <f>V308</f>
        <v>19.099999999999998</v>
      </c>
      <c r="W309" s="20">
        <f>W304</f>
        <v>9.5783119897388893</v>
      </c>
      <c r="X309" s="20">
        <f>V309/$L$43</f>
        <v>19.690721649484534</v>
      </c>
      <c r="Y309" s="20">
        <f>Y308</f>
        <v>28.635767896026916</v>
      </c>
      <c r="Z309" s="17">
        <f>SUM(Z308)</f>
        <v>2.5000000000000001E-2</v>
      </c>
      <c r="AA309" s="17">
        <f>AA308</f>
        <v>19.107626066987851</v>
      </c>
      <c r="AB309" s="17">
        <f>AB308</f>
        <v>4.7914007645876442</v>
      </c>
      <c r="AC309" s="17">
        <f>AA309/$L$43</f>
        <v>19.698583574214279</v>
      </c>
      <c r="AD309" s="20">
        <f>AD308</f>
        <v>28.6481130703975</v>
      </c>
      <c r="AE309" s="41">
        <f>AE308</f>
        <v>229.20893572657354</v>
      </c>
      <c r="AF309" s="17">
        <f>(1-AG309/AE309)*100</f>
        <v>4.3119515989564761E-2</v>
      </c>
      <c r="AG309" s="20">
        <f>AG308</f>
        <v>229.1101019428834</v>
      </c>
      <c r="AH309" s="16" t="s">
        <v>96</v>
      </c>
      <c r="AI309" s="17">
        <f>SUM(AI308)</f>
        <v>19.099999999999998</v>
      </c>
      <c r="AJ309" s="17">
        <f>SUM(AJ308)</f>
        <v>4.786911225151246</v>
      </c>
      <c r="AK309" s="17">
        <f>SUM(AK308)</f>
        <v>19.690721649484534</v>
      </c>
      <c r="AL309" s="17">
        <f>AL308</f>
        <v>19.099999999999998</v>
      </c>
      <c r="AM309" s="17">
        <f>AM304</f>
        <v>9.5783399797959792</v>
      </c>
      <c r="AN309" s="17">
        <f>AL309/$L$43</f>
        <v>19.690721649484534</v>
      </c>
      <c r="AO309" s="20">
        <f>AO308</f>
        <v>28.724894119724947</v>
      </c>
      <c r="AP309" s="17">
        <f>SUM(AP308)</f>
        <v>2.5000000000000001E-2</v>
      </c>
      <c r="AQ309" s="17">
        <f>AQ308</f>
        <v>19.10767361174236</v>
      </c>
      <c r="AR309" s="17">
        <f>AR308</f>
        <v>4.7914287546447332</v>
      </c>
      <c r="AS309" s="17">
        <f>AQ309/$L$43</f>
        <v>19.698632589425113</v>
      </c>
      <c r="AT309" s="20">
        <f>AT308</f>
        <v>28.737354924384423</v>
      </c>
      <c r="AU309" s="41">
        <f>AU308</f>
        <v>228.49775723470484</v>
      </c>
      <c r="AV309" s="17">
        <f>(1-AW309/AU309)*100</f>
        <v>4.3388403134692055E-2</v>
      </c>
      <c r="AW309" s="20">
        <f>AW308</f>
        <v>228.39861570664212</v>
      </c>
      <c r="AX309" s="16" t="s">
        <v>96</v>
      </c>
      <c r="AY309" s="17">
        <f>SUM(AY308)</f>
        <v>19.099999999999998</v>
      </c>
      <c r="AZ309" s="17">
        <f>SUM(AZ308)</f>
        <v>4.786911225151246</v>
      </c>
      <c r="BA309" s="17">
        <f>SUM(BA308)</f>
        <v>19.690721649484534</v>
      </c>
      <c r="BB309" s="17">
        <f>BB308</f>
        <v>19.099999999999998</v>
      </c>
      <c r="BC309" s="17">
        <f>BC304</f>
        <v>9.5783480155282099</v>
      </c>
      <c r="BD309" s="17">
        <f>BB309/$L$43</f>
        <v>19.690721649484534</v>
      </c>
      <c r="BE309" s="20">
        <f>BE308</f>
        <v>28.750430533105945</v>
      </c>
      <c r="BF309" s="17">
        <f>SUM(BF308)</f>
        <v>2.5000000000000001E-2</v>
      </c>
      <c r="BG309" s="17">
        <f>BG308</f>
        <v>19.107687261479299</v>
      </c>
      <c r="BH309" s="17">
        <f>BH308</f>
        <v>4.7914367903769639</v>
      </c>
      <c r="BI309" s="17">
        <f>BG309/$L$43</f>
        <v>19.698646661318865</v>
      </c>
      <c r="BJ309" s="20">
        <f>BJ308</f>
        <v>28.762924600679529</v>
      </c>
      <c r="BK309" s="41">
        <f>BK308</f>
        <v>228.29480329359231</v>
      </c>
      <c r="BL309" s="17">
        <f>(1-BM309/BK309)*100</f>
        <v>4.3465598719805154E-2</v>
      </c>
      <c r="BM309" s="20">
        <f>BM308</f>
        <v>228.19557359049455</v>
      </c>
      <c r="BN309" s="16" t="s">
        <v>96</v>
      </c>
      <c r="BO309" s="17">
        <f>SUM(BO308)</f>
        <v>19.099999999999998</v>
      </c>
      <c r="BP309" s="17">
        <f>SUM(BP308)</f>
        <v>4.786911225151246</v>
      </c>
      <c r="BQ309" s="17">
        <f>SUM(BQ308)</f>
        <v>19.690721649484534</v>
      </c>
      <c r="BR309" s="17">
        <f>BR308</f>
        <v>19.099999999999998</v>
      </c>
      <c r="BS309" s="17">
        <f>BS304</f>
        <v>9.5783520437803293</v>
      </c>
      <c r="BT309" s="17">
        <f>BR309/$L$43</f>
        <v>19.690721649484534</v>
      </c>
      <c r="BU309" s="20">
        <f>BU308</f>
        <v>28.763223213865686</v>
      </c>
      <c r="BV309" s="17">
        <f>SUM(BV308)</f>
        <v>2.5000000000000001E-2</v>
      </c>
      <c r="BW309" s="17">
        <f>BW308</f>
        <v>19.107694103989751</v>
      </c>
      <c r="BX309" s="17">
        <f>BX308</f>
        <v>4.7914408186290833</v>
      </c>
      <c r="BY309" s="17">
        <f>BW309/$L$43</f>
        <v>19.69865371545335</v>
      </c>
      <c r="BZ309" s="20">
        <f>BZ308</f>
        <v>28.775733967007621</v>
      </c>
      <c r="CA309" s="41">
        <f>CA308</f>
        <v>228.19326729688123</v>
      </c>
      <c r="CB309" s="17">
        <f>(1-CC309/CA309)*100</f>
        <v>4.3504296308338741E-2</v>
      </c>
      <c r="CC309" s="20">
        <f>CC308</f>
        <v>228.09399342172071</v>
      </c>
      <c r="CD309" s="16" t="s">
        <v>96</v>
      </c>
      <c r="CE309" s="17">
        <f>SUM(CE308)</f>
        <v>19.099999999999998</v>
      </c>
      <c r="CF309" s="17">
        <f>SUM(CF308)</f>
        <v>4.786911225151246</v>
      </c>
      <c r="CG309" s="17">
        <f>SUM(CG308)</f>
        <v>19.690721649484534</v>
      </c>
      <c r="CH309" s="17">
        <f>CH308</f>
        <v>19.099999999999998</v>
      </c>
      <c r="CI309" s="17">
        <f>CI304</f>
        <v>9.5783560826000738</v>
      </c>
      <c r="CJ309" s="17">
        <f>CH309/$L$43</f>
        <v>19.690721649484534</v>
      </c>
      <c r="CK309" s="20">
        <f>CK308</f>
        <v>28.776043745142921</v>
      </c>
      <c r="CL309" s="17">
        <f>SUM(CL308)</f>
        <v>2.5000000000000001E-2</v>
      </c>
      <c r="CM309" s="17">
        <f>CM308</f>
        <v>19.107700964450686</v>
      </c>
      <c r="CN309" s="17">
        <f>CN308</f>
        <v>4.7914448574488286</v>
      </c>
      <c r="CO309" s="17">
        <f>CM309/$L$43</f>
        <v>19.698660788093491</v>
      </c>
      <c r="CP309" s="20">
        <f>CP308</f>
        <v>28.788571235076478</v>
      </c>
      <c r="CQ309" s="41">
        <f>CQ308</f>
        <v>228.09160082227672</v>
      </c>
      <c r="CR309" s="17">
        <f>(1-CS309/CQ309)*100</f>
        <v>4.3543095430254031E-2</v>
      </c>
      <c r="CS309" s="20">
        <f>CS308</f>
        <v>227.99228267886227</v>
      </c>
      <c r="CT309" s="16" t="s">
        <v>96</v>
      </c>
      <c r="CU309" s="17">
        <f>SUM(CU308)</f>
        <v>19.099999999999998</v>
      </c>
      <c r="CV309" s="17">
        <f>SUM(CV308)</f>
        <v>4.786911225151246</v>
      </c>
      <c r="CW309" s="17">
        <f>SUM(CW308)</f>
        <v>19.690721649484534</v>
      </c>
      <c r="CX309" s="17">
        <f>CX308</f>
        <v>19.099999999999998</v>
      </c>
      <c r="CY309" s="17">
        <f>CY304</f>
        <v>9.5783682108558565</v>
      </c>
      <c r="CZ309" s="17">
        <f>CX309/$L$43</f>
        <v>19.690721649484534</v>
      </c>
      <c r="DA309" s="20">
        <f>DA308</f>
        <v>28.814508501064289</v>
      </c>
      <c r="DB309" s="17">
        <f>SUM(DB308)</f>
        <v>2.5000000000000001E-2</v>
      </c>
      <c r="DC309" s="17">
        <f>DC308</f>
        <v>19.107721565871465</v>
      </c>
      <c r="DD309" s="17">
        <f>DD308</f>
        <v>4.7914569857046105</v>
      </c>
      <c r="DE309" s="17">
        <f>DC309/$L$43</f>
        <v>19.698682026671612</v>
      </c>
      <c r="DF309" s="20">
        <f>DF308</f>
        <v>28.827086295063406</v>
      </c>
      <c r="DG309" s="41">
        <f>DG308</f>
        <v>227.78711921874637</v>
      </c>
      <c r="DH309" s="17">
        <f>(1-DI309/DG309)*100</f>
        <v>4.3659606210566526E-2</v>
      </c>
      <c r="DI309" s="20">
        <f>DI308</f>
        <v>227.68766825949706</v>
      </c>
      <c r="DJ309" s="16" t="s">
        <v>96</v>
      </c>
      <c r="DK309" s="17">
        <f>SUM(DK308)</f>
        <v>19.099999999999998</v>
      </c>
      <c r="DL309" s="17">
        <f>SUM(DL308)</f>
        <v>4.786911225151246</v>
      </c>
      <c r="DM309" s="17">
        <f>SUM(DM308)</f>
        <v>19.690721649484534</v>
      </c>
      <c r="DN309" s="17">
        <f>DN308</f>
        <v>19.099999999999998</v>
      </c>
      <c r="DO309" s="17">
        <f>DO304</f>
        <v>9.5783763222814677</v>
      </c>
      <c r="DP309" s="17">
        <f>DN309/$L$43</f>
        <v>19.690721649484534</v>
      </c>
      <c r="DQ309" s="20">
        <f>DQ308</f>
        <v>28.840205253818077</v>
      </c>
      <c r="DR309" s="17">
        <f>SUM(DR308)</f>
        <v>2.5000000000000001E-2</v>
      </c>
      <c r="DS309" s="17">
        <f>DS308</f>
        <v>19.107735344183464</v>
      </c>
      <c r="DT309" s="17">
        <f>DT308</f>
        <v>4.7914650971302217</v>
      </c>
      <c r="DU309" s="17">
        <f>DS309/$L$43</f>
        <v>19.698696231116973</v>
      </c>
      <c r="DV309" s="20">
        <f>DV308</f>
        <v>28.852816728857729</v>
      </c>
      <c r="DW309" s="41">
        <f>DW308</f>
        <v>227.58415986975606</v>
      </c>
      <c r="DX309" s="17">
        <f>(1-DY309/DW309)*100</f>
        <v>4.3737529158638377E-2</v>
      </c>
      <c r="DY309" s="20">
        <f>DY308</f>
        <v>227.48462018147259</v>
      </c>
      <c r="DZ309" s="16" t="s">
        <v>96</v>
      </c>
      <c r="EA309" s="17">
        <f>SUM(EA308)</f>
        <v>19.099999999999998</v>
      </c>
      <c r="EB309" s="17">
        <f>SUM(EB308)</f>
        <v>4.786911225151246</v>
      </c>
      <c r="EC309" s="17">
        <f>SUM(EC308)</f>
        <v>19.690721649484534</v>
      </c>
      <c r="ED309" s="17">
        <f>ED308</f>
        <v>19.099999999999998</v>
      </c>
      <c r="EE309" s="17">
        <f>EE304</f>
        <v>9.5783803885036729</v>
      </c>
      <c r="EF309" s="17">
        <f>ED309/$L$43</f>
        <v>19.690721649484534</v>
      </c>
      <c r="EG309" s="20">
        <f>EG308</f>
        <v>28.853078311846549</v>
      </c>
      <c r="EH309" s="17">
        <f>SUM(EH308)</f>
        <v>2.5000000000000001E-2</v>
      </c>
      <c r="EI309" s="17">
        <f>EI308</f>
        <v>19.107742251191045</v>
      </c>
      <c r="EJ309" s="17">
        <f>EJ308</f>
        <v>4.7914691633524269</v>
      </c>
      <c r="EK309" s="17">
        <f>EI309/$L$43</f>
        <v>19.698703351743347</v>
      </c>
      <c r="EL309" s="20">
        <f>EL308</f>
        <v>28.865706682339638</v>
      </c>
      <c r="EM309" s="41">
        <f>EM308</f>
        <v>227.48262116859217</v>
      </c>
      <c r="EN309" s="17">
        <f>(1-EO309/EM309)*100</f>
        <v>4.3776591614741456E-2</v>
      </c>
      <c r="EO309" s="20">
        <f>EO308</f>
        <v>227.3830370305287</v>
      </c>
    </row>
    <row r="310" spans="2:145" outlineLevel="1">
      <c r="B310" s="48"/>
      <c r="C310" s="51"/>
      <c r="D310" s="51"/>
      <c r="E310" s="51"/>
      <c r="F310" s="51"/>
      <c r="G310" s="51"/>
      <c r="H310" s="51"/>
      <c r="I310" s="52"/>
      <c r="J310" s="51"/>
      <c r="K310" s="51"/>
      <c r="L310" s="51"/>
      <c r="M310" s="51"/>
      <c r="N310" s="52"/>
      <c r="O310" s="53"/>
      <c r="P310" s="51"/>
      <c r="Q310" s="52"/>
      <c r="R310" s="48"/>
      <c r="S310" s="51"/>
      <c r="T310" s="51"/>
      <c r="U310" s="51"/>
      <c r="V310" s="51"/>
      <c r="W310" s="51"/>
      <c r="X310" s="51"/>
      <c r="Y310" s="52"/>
      <c r="Z310" s="51"/>
      <c r="AA310" s="51"/>
      <c r="AB310" s="51"/>
      <c r="AC310" s="51"/>
      <c r="AD310" s="52"/>
      <c r="AE310" s="53"/>
      <c r="AF310" s="51"/>
      <c r="AG310" s="52"/>
      <c r="AH310" s="48"/>
      <c r="AI310" s="51"/>
      <c r="AJ310" s="51"/>
      <c r="AK310" s="51"/>
      <c r="AL310" s="51"/>
      <c r="AM310" s="51"/>
      <c r="AN310" s="51"/>
      <c r="AO310" s="52"/>
      <c r="AP310" s="51"/>
      <c r="AQ310" s="51"/>
      <c r="AR310" s="51"/>
      <c r="AS310" s="51"/>
      <c r="AT310" s="52"/>
      <c r="AU310" s="53"/>
      <c r="AV310" s="51"/>
      <c r="AW310" s="52"/>
      <c r="AX310" s="48"/>
      <c r="AY310" s="51"/>
      <c r="AZ310" s="51"/>
      <c r="BA310" s="51"/>
      <c r="BB310" s="51"/>
      <c r="BC310" s="51"/>
      <c r="BD310" s="51"/>
      <c r="BE310" s="52"/>
      <c r="BF310" s="51"/>
      <c r="BG310" s="51"/>
      <c r="BH310" s="51"/>
      <c r="BI310" s="51"/>
      <c r="BJ310" s="52"/>
      <c r="BK310" s="53"/>
      <c r="BL310" s="51"/>
      <c r="BM310" s="52"/>
      <c r="BN310" s="48"/>
      <c r="BO310" s="51"/>
      <c r="BP310" s="51"/>
      <c r="BQ310" s="51"/>
      <c r="BR310" s="51"/>
      <c r="BS310" s="51"/>
      <c r="BT310" s="51"/>
      <c r="BU310" s="52"/>
      <c r="BV310" s="51"/>
      <c r="BW310" s="51"/>
      <c r="BX310" s="51"/>
      <c r="BY310" s="51"/>
      <c r="BZ310" s="52"/>
      <c r="CA310" s="53"/>
      <c r="CB310" s="51"/>
      <c r="CC310" s="52"/>
      <c r="CD310" s="48"/>
      <c r="CE310" s="51"/>
      <c r="CF310" s="51"/>
      <c r="CG310" s="51"/>
      <c r="CH310" s="51"/>
      <c r="CI310" s="51"/>
      <c r="CJ310" s="51"/>
      <c r="CK310" s="52"/>
      <c r="CL310" s="51"/>
      <c r="CM310" s="51"/>
      <c r="CN310" s="51"/>
      <c r="CO310" s="51"/>
      <c r="CP310" s="52"/>
      <c r="CQ310" s="53"/>
      <c r="CR310" s="51"/>
      <c r="CS310" s="52"/>
      <c r="CT310" s="48"/>
      <c r="CU310" s="51"/>
      <c r="CV310" s="51"/>
      <c r="CW310" s="51"/>
      <c r="CX310" s="51"/>
      <c r="CY310" s="51"/>
      <c r="CZ310" s="51"/>
      <c r="DA310" s="52"/>
      <c r="DB310" s="51"/>
      <c r="DC310" s="51"/>
      <c r="DD310" s="51"/>
      <c r="DE310" s="51"/>
      <c r="DF310" s="52"/>
      <c r="DG310" s="53"/>
      <c r="DH310" s="51"/>
      <c r="DI310" s="52"/>
      <c r="DJ310" s="48"/>
      <c r="DK310" s="51"/>
      <c r="DL310" s="51"/>
      <c r="DM310" s="51"/>
      <c r="DN310" s="51"/>
      <c r="DO310" s="51"/>
      <c r="DP310" s="51"/>
      <c r="DQ310" s="52"/>
      <c r="DR310" s="51"/>
      <c r="DS310" s="51"/>
      <c r="DT310" s="51"/>
      <c r="DU310" s="51"/>
      <c r="DV310" s="52"/>
      <c r="DW310" s="53"/>
      <c r="DX310" s="51"/>
      <c r="DY310" s="52"/>
      <c r="DZ310" s="48"/>
      <c r="EA310" s="51"/>
      <c r="EB310" s="51"/>
      <c r="EC310" s="51"/>
      <c r="ED310" s="51"/>
      <c r="EE310" s="51"/>
      <c r="EF310" s="51"/>
      <c r="EG310" s="52"/>
      <c r="EH310" s="51"/>
      <c r="EI310" s="51"/>
      <c r="EJ310" s="51"/>
      <c r="EK310" s="51"/>
      <c r="EL310" s="52"/>
      <c r="EM310" s="53"/>
      <c r="EN310" s="51"/>
      <c r="EO310" s="52"/>
    </row>
    <row r="311" spans="2:145" outlineLevel="1">
      <c r="B311" s="49" t="s">
        <v>177</v>
      </c>
      <c r="C311" s="54" t="s">
        <v>176</v>
      </c>
      <c r="D311" s="50">
        <f>M285+M292+M299+M306+M309</f>
        <v>415.23590027420255</v>
      </c>
      <c r="E311" s="51"/>
      <c r="F311" s="51"/>
      <c r="G311" s="51"/>
      <c r="H311" s="51"/>
      <c r="I311" s="52"/>
      <c r="J311" s="51"/>
      <c r="K311" s="51"/>
      <c r="L311" s="51"/>
      <c r="M311" s="51"/>
      <c r="N311" s="52"/>
      <c r="O311" s="53"/>
      <c r="P311" s="51"/>
      <c r="Q311" s="52"/>
      <c r="R311" s="49" t="s">
        <v>178</v>
      </c>
      <c r="S311" s="54" t="s">
        <v>176</v>
      </c>
      <c r="T311" s="50">
        <f>AC285+AC292+AC299+AC306+AC309</f>
        <v>415.24825450155259</v>
      </c>
      <c r="U311" s="51"/>
      <c r="V311" s="51"/>
      <c r="W311" s="51"/>
      <c r="X311" s="51"/>
      <c r="Y311" s="52"/>
      <c r="Z311" s="51"/>
      <c r="AA311" s="51"/>
      <c r="AB311" s="51"/>
      <c r="AC311" s="51"/>
      <c r="AD311" s="52"/>
      <c r="AE311" s="53"/>
      <c r="AF311" s="51"/>
      <c r="AG311" s="52"/>
      <c r="AH311" s="49" t="s">
        <v>179</v>
      </c>
      <c r="AI311" s="54" t="s">
        <v>176</v>
      </c>
      <c r="AJ311" s="50">
        <f>AS285+AS292+AS299+AS306+AS309</f>
        <v>415.25915718006792</v>
      </c>
      <c r="AK311" s="51"/>
      <c r="AL311" s="51"/>
      <c r="AM311" s="51"/>
      <c r="AN311" s="51"/>
      <c r="AO311" s="52"/>
      <c r="AP311" s="51"/>
      <c r="AQ311" s="51"/>
      <c r="AR311" s="51"/>
      <c r="AS311" s="51"/>
      <c r="AT311" s="52"/>
      <c r="AU311" s="53"/>
      <c r="AV311" s="51"/>
      <c r="AW311" s="52"/>
      <c r="AX311" s="49" t="s">
        <v>180</v>
      </c>
      <c r="AY311" s="54" t="s">
        <v>176</v>
      </c>
      <c r="AZ311" s="50">
        <f>BI285+BI292+BI299+BI306+BI309</f>
        <v>415.26228733709877</v>
      </c>
      <c r="BA311" s="51"/>
      <c r="BB311" s="51"/>
      <c r="BC311" s="51"/>
      <c r="BD311" s="51"/>
      <c r="BE311" s="52"/>
      <c r="BF311" s="51"/>
      <c r="BG311" s="51"/>
      <c r="BH311" s="51"/>
      <c r="BI311" s="51"/>
      <c r="BJ311" s="52"/>
      <c r="BK311" s="53"/>
      <c r="BL311" s="51"/>
      <c r="BM311" s="52"/>
      <c r="BN311" s="49" t="s">
        <v>181</v>
      </c>
      <c r="BO311" s="54" t="s">
        <v>176</v>
      </c>
      <c r="BP311" s="50">
        <f>BY285+BY292+BY299+BY306+BY309</f>
        <v>415.26385647487956</v>
      </c>
      <c r="BQ311" s="51"/>
      <c r="BR311" s="51"/>
      <c r="BS311" s="51"/>
      <c r="BT311" s="51"/>
      <c r="BU311" s="52"/>
      <c r="BV311" s="51"/>
      <c r="BW311" s="51"/>
      <c r="BX311" s="51"/>
      <c r="BY311" s="51"/>
      <c r="BZ311" s="52"/>
      <c r="CA311" s="53"/>
      <c r="CB311" s="51"/>
      <c r="CC311" s="52"/>
      <c r="CD311" s="49" t="s">
        <v>182</v>
      </c>
      <c r="CE311" s="54" t="s">
        <v>176</v>
      </c>
      <c r="CF311" s="50">
        <f>CO285+CO292+CO299+CO306+CO309</f>
        <v>415.26542973822416</v>
      </c>
      <c r="CG311" s="51"/>
      <c r="CH311" s="51"/>
      <c r="CI311" s="51"/>
      <c r="CJ311" s="51"/>
      <c r="CK311" s="52"/>
      <c r="CL311" s="51"/>
      <c r="CM311" s="51"/>
      <c r="CN311" s="51"/>
      <c r="CO311" s="51"/>
      <c r="CP311" s="52"/>
      <c r="CQ311" s="53"/>
      <c r="CR311" s="51"/>
      <c r="CS311" s="52"/>
      <c r="CT311" s="49" t="s">
        <v>183</v>
      </c>
      <c r="CU311" s="54" t="s">
        <v>176</v>
      </c>
      <c r="CV311" s="50">
        <f>DE285+DE292+DE299+DE306+DE309</f>
        <v>415.27015417833564</v>
      </c>
      <c r="CW311" s="51"/>
      <c r="CX311" s="51"/>
      <c r="CY311" s="51"/>
      <c r="CZ311" s="51"/>
      <c r="DA311" s="52"/>
      <c r="DB311" s="51"/>
      <c r="DC311" s="51"/>
      <c r="DD311" s="51"/>
      <c r="DE311" s="51"/>
      <c r="DF311" s="52"/>
      <c r="DG311" s="53"/>
      <c r="DH311" s="51"/>
      <c r="DI311" s="52"/>
      <c r="DJ311" s="49" t="s">
        <v>184</v>
      </c>
      <c r="DK311" s="54" t="s">
        <v>176</v>
      </c>
      <c r="DL311" s="50">
        <f>DU285+DU292+DU299+DU306+DU309</f>
        <v>415.27331394860755</v>
      </c>
      <c r="DM311" s="51"/>
      <c r="DN311" s="51"/>
      <c r="DO311" s="51"/>
      <c r="DP311" s="51"/>
      <c r="DQ311" s="52"/>
      <c r="DR311" s="51"/>
      <c r="DS311" s="51"/>
      <c r="DT311" s="51"/>
      <c r="DU311" s="51"/>
      <c r="DV311" s="52"/>
      <c r="DW311" s="53"/>
      <c r="DX311" s="51"/>
      <c r="DY311" s="52"/>
      <c r="DZ311" s="49" t="s">
        <v>185</v>
      </c>
      <c r="EA311" s="54" t="s">
        <v>176</v>
      </c>
      <c r="EB311" s="50">
        <f>EK285+EK292+EK299+EK306+EK309</f>
        <v>415.27489794149989</v>
      </c>
      <c r="EC311" s="51"/>
      <c r="ED311" s="51"/>
      <c r="EE311" s="51"/>
      <c r="EF311" s="51"/>
      <c r="EG311" s="52"/>
      <c r="EH311" s="51"/>
      <c r="EI311" s="51"/>
      <c r="EJ311" s="51"/>
      <c r="EK311" s="51"/>
      <c r="EL311" s="52"/>
      <c r="EM311" s="53"/>
      <c r="EN311" s="51"/>
      <c r="EO311" s="52"/>
    </row>
    <row r="312" spans="2:145" outlineLevel="1">
      <c r="E312" s="6"/>
    </row>
    <row r="313" spans="2:145" outlineLevel="1">
      <c r="C313" s="5" t="s">
        <v>152</v>
      </c>
      <c r="E313" s="6"/>
    </row>
    <row r="314" spans="2:145" outlineLevel="1">
      <c r="C314" s="5"/>
      <c r="E314" s="6"/>
    </row>
    <row r="315" spans="2:145" outlineLevel="1">
      <c r="B315" s="29" t="s">
        <v>8</v>
      </c>
      <c r="C315" s="14">
        <f>D311</f>
        <v>415.23590027420255</v>
      </c>
      <c r="D315" t="s">
        <v>150</v>
      </c>
      <c r="E315" s="29" t="s">
        <v>14</v>
      </c>
      <c r="F315" s="14">
        <f>CF311</f>
        <v>415.26542973822416</v>
      </c>
      <c r="G315" t="s">
        <v>150</v>
      </c>
    </row>
    <row r="316" spans="2:145" outlineLevel="1">
      <c r="B316" s="29" t="s">
        <v>9</v>
      </c>
      <c r="C316" s="14">
        <f>T311</f>
        <v>415.24825450155259</v>
      </c>
      <c r="D316" t="s">
        <v>150</v>
      </c>
      <c r="E316" s="29" t="s">
        <v>15</v>
      </c>
      <c r="F316" s="14">
        <f>CV311</f>
        <v>415.27015417833564</v>
      </c>
      <c r="G316" t="s">
        <v>150</v>
      </c>
    </row>
    <row r="317" spans="2:145" outlineLevel="1">
      <c r="B317" s="29" t="s">
        <v>10</v>
      </c>
      <c r="C317" s="14">
        <f>AJ311</f>
        <v>415.25915718006792</v>
      </c>
      <c r="D317" t="s">
        <v>150</v>
      </c>
      <c r="E317" s="29" t="s">
        <v>16</v>
      </c>
      <c r="F317" s="14">
        <f>DL311</f>
        <v>415.27331394860755</v>
      </c>
      <c r="G317" t="s">
        <v>150</v>
      </c>
    </row>
    <row r="318" spans="2:145" outlineLevel="1">
      <c r="B318" s="29" t="s">
        <v>12</v>
      </c>
      <c r="C318" s="14">
        <f>AZ311</f>
        <v>415.26228733709877</v>
      </c>
      <c r="D318" t="s">
        <v>150</v>
      </c>
      <c r="E318" s="29" t="s">
        <v>17</v>
      </c>
      <c r="F318" s="14">
        <f>EB311</f>
        <v>415.27489794149989</v>
      </c>
      <c r="G318" t="s">
        <v>150</v>
      </c>
    </row>
    <row r="319" spans="2:145" outlineLevel="1">
      <c r="B319" s="29" t="s">
        <v>13</v>
      </c>
      <c r="C319" s="14">
        <f>BP311</f>
        <v>415.26385647487956</v>
      </c>
      <c r="D319" t="s">
        <v>150</v>
      </c>
      <c r="E319" s="6"/>
    </row>
    <row r="320" spans="2:145" outlineLevel="1">
      <c r="C320" s="5"/>
      <c r="E320" s="6"/>
    </row>
    <row r="321" spans="2:17" ht="17" outlineLevel="1">
      <c r="C321" s="15" t="s">
        <v>164</v>
      </c>
      <c r="D321" s="29" t="s">
        <v>159</v>
      </c>
      <c r="E321" s="29" t="s">
        <v>106</v>
      </c>
      <c r="F321" s="105" t="s">
        <v>167</v>
      </c>
      <c r="G321" s="168" t="s">
        <v>359</v>
      </c>
      <c r="H321" s="168" t="s">
        <v>360</v>
      </c>
      <c r="I321" s="168" t="s">
        <v>361</v>
      </c>
      <c r="J321" s="29" t="s">
        <v>161</v>
      </c>
      <c r="K321" s="29" t="s">
        <v>168</v>
      </c>
      <c r="L321" s="29" t="s">
        <v>105</v>
      </c>
      <c r="M321" s="29" t="s">
        <v>169</v>
      </c>
      <c r="N321" s="168" t="s">
        <v>362</v>
      </c>
      <c r="O321" s="168" t="s">
        <v>363</v>
      </c>
      <c r="P321" s="168" t="s">
        <v>364</v>
      </c>
      <c r="Q321" s="168" t="s">
        <v>365</v>
      </c>
    </row>
    <row r="322" spans="2:17" outlineLevel="1">
      <c r="B322" s="29" t="s">
        <v>109</v>
      </c>
      <c r="C322" s="14">
        <f>C315+F323</f>
        <v>3741.822662422107</v>
      </c>
      <c r="D322" s="14">
        <f>1000*C322/3/$E$75</f>
        <v>216.03423214092456</v>
      </c>
      <c r="E322" s="25">
        <f t="shared" ref="E322:E330" si="602">$G$4/1000</f>
        <v>0.42199999999999999</v>
      </c>
      <c r="F322" s="14">
        <f t="shared" ref="F322:F329" si="603">IF(D322&lt;0,-SQRT((N322+G322)^2+(P322+H322-I322)^2),SQRT((N322+G322)^2+(P322+H322-I322)^2))</f>
        <v>3748.9706667924879</v>
      </c>
      <c r="G322" s="165">
        <f>(3*E322*$K$70*D322^2)/1000</f>
        <v>7.3856524315257639</v>
      </c>
      <c r="H322" s="165">
        <f>+(3*E322*$L$70*D322^2)/1000</f>
        <v>5.7903515063161999</v>
      </c>
      <c r="I322" s="165">
        <f t="shared" ref="I322:I329" si="604">3*$K$322^2/($N$70/E322)/1000</f>
        <v>5.8333092391855299</v>
      </c>
      <c r="J322" s="14">
        <f t="shared" ref="J322:J330" si="605">1000*F322/3/$K$130</f>
        <v>216.44692236566533</v>
      </c>
      <c r="K322" s="35">
        <f>F334</f>
        <v>5773.5026918962585</v>
      </c>
      <c r="L322" s="39">
        <f>($K$70*$L$43+$L$70*$L$44)*100*SQRT(3)*(D322+J322)/2*E322/$K322</f>
        <v>0.39715618175477257</v>
      </c>
      <c r="M322" s="35">
        <f t="shared" ref="M322:M330" si="606">K322*(1-L322/100)</f>
        <v>5750.5728690516144</v>
      </c>
      <c r="N322" s="165">
        <f>C315*$L$43+O323</f>
        <v>3638.6685289109473</v>
      </c>
      <c r="O322" s="165">
        <f t="shared" ref="O322:O329" si="607">N322+G322</f>
        <v>3646.0541813424729</v>
      </c>
      <c r="P322" s="165">
        <f>C315*$L$44+P323+H323-I323</f>
        <v>872.43619887219552</v>
      </c>
      <c r="Q322" s="165">
        <f t="shared" ref="Q322:Q329" si="608">P322+H322-I322</f>
        <v>872.39324113932628</v>
      </c>
    </row>
    <row r="323" spans="2:17" outlineLevel="1">
      <c r="B323" s="29" t="s">
        <v>110</v>
      </c>
      <c r="C323" s="14">
        <f>C316+F324</f>
        <v>3321.2499552379732</v>
      </c>
      <c r="D323" s="14">
        <f>1000*C323/3/$E$75</f>
        <v>191.75245557026759</v>
      </c>
      <c r="E323" s="25">
        <f t="shared" si="602"/>
        <v>0.42199999999999999</v>
      </c>
      <c r="F323" s="14">
        <f t="shared" si="603"/>
        <v>3326.5867621479047</v>
      </c>
      <c r="G323" s="165">
        <f t="shared" ref="G323:G329" si="609">(3*E323*$K$70*D323^2)/1000</f>
        <v>5.8186949173762441</v>
      </c>
      <c r="H323" s="165">
        <f t="shared" ref="H323:H330" si="610">+(3*E323*$L$70*D323^2)/1000</f>
        <v>4.561856815222975</v>
      </c>
      <c r="I323" s="165">
        <f t="shared" si="604"/>
        <v>5.8333092391855299</v>
      </c>
      <c r="J323" s="14">
        <f t="shared" si="605"/>
        <v>192.0605762608738</v>
      </c>
      <c r="K323" s="35">
        <f>M322</f>
        <v>5750.5728690516144</v>
      </c>
      <c r="L323" s="39">
        <f t="shared" ref="L323:L330" si="611">($K$70*$L$43+$L$70*$L$44)*100*SQRT(3)*(D323+J323)/2*E323/$K323</f>
        <v>0.35386867275155398</v>
      </c>
      <c r="M323" s="35">
        <f t="shared" si="606"/>
        <v>5730.2233931642904</v>
      </c>
      <c r="N323" s="165">
        <f>C316*$L$43+O324</f>
        <v>3230.0710107275945</v>
      </c>
      <c r="O323" s="165">
        <f t="shared" si="607"/>
        <v>3235.8897056449709</v>
      </c>
      <c r="P323" s="165">
        <f>C316*$L$44+P324+H324-I324</f>
        <v>772.7617627964139</v>
      </c>
      <c r="Q323" s="165">
        <f t="shared" si="608"/>
        <v>771.4903103724514</v>
      </c>
    </row>
    <row r="324" spans="2:17" outlineLevel="1">
      <c r="B324" s="29" t="s">
        <v>111</v>
      </c>
      <c r="C324" s="14">
        <f>C317+F327+F325</f>
        <v>2902.2541445786101</v>
      </c>
      <c r="D324" s="14">
        <f>1000*C324/3/$E$75</f>
        <v>167.56172116291674</v>
      </c>
      <c r="E324" s="25">
        <f t="shared" si="602"/>
        <v>0.42199999999999999</v>
      </c>
      <c r="F324" s="14">
        <f t="shared" si="603"/>
        <v>2906.0017007364204</v>
      </c>
      <c r="G324" s="165">
        <f t="shared" si="609"/>
        <v>4.4431742356542614</v>
      </c>
      <c r="H324" s="165">
        <f t="shared" si="610"/>
        <v>3.4834486007529413</v>
      </c>
      <c r="I324" s="165">
        <f t="shared" si="604"/>
        <v>5.8333092391855299</v>
      </c>
      <c r="J324" s="14">
        <f t="shared" si="605"/>
        <v>167.77808641856822</v>
      </c>
      <c r="K324" s="35">
        <f t="shared" ref="K324:K326" si="612">M323</f>
        <v>5730.2233931642904</v>
      </c>
      <c r="L324" s="39">
        <f t="shared" si="611"/>
        <v>0.31027520354528509</v>
      </c>
      <c r="M324" s="35">
        <f t="shared" si="606"/>
        <v>5712.4439308675501</v>
      </c>
      <c r="N324" s="165">
        <f>C317*$L$43+O325+O327</f>
        <v>2822.8370296254343</v>
      </c>
      <c r="O324" s="165">
        <f t="shared" si="607"/>
        <v>2827.2802038610885</v>
      </c>
      <c r="P324" s="165">
        <f>C317*$L$44+P325+H325-I325+P327+H327-I327</f>
        <v>674.16273156170485</v>
      </c>
      <c r="Q324" s="165">
        <f t="shared" si="608"/>
        <v>671.81287092327227</v>
      </c>
    </row>
    <row r="325" spans="2:17" outlineLevel="1">
      <c r="B325" s="31" t="s">
        <v>128</v>
      </c>
      <c r="C325" s="32">
        <f>C318+F326</f>
        <v>829.25163965558704</v>
      </c>
      <c r="D325" s="32">
        <f>1000*C325/3/$E$75</f>
        <v>47.876865738109167</v>
      </c>
      <c r="E325" s="33">
        <f t="shared" si="602"/>
        <v>0.42199999999999999</v>
      </c>
      <c r="F325" s="32">
        <f t="shared" si="603"/>
        <v>828.29063457549569</v>
      </c>
      <c r="G325" s="166">
        <f t="shared" si="609"/>
        <v>0.36273974368720541</v>
      </c>
      <c r="H325" s="166">
        <f t="shared" si="610"/>
        <v>0.28438795905076902</v>
      </c>
      <c r="I325" s="166">
        <f t="shared" si="604"/>
        <v>5.8333092391855299</v>
      </c>
      <c r="J325" s="17">
        <f t="shared" si="605"/>
        <v>47.82138208394084</v>
      </c>
      <c r="K325" s="46">
        <f t="shared" si="612"/>
        <v>5712.4439308675501</v>
      </c>
      <c r="L325" s="38">
        <f t="shared" si="611"/>
        <v>8.8820977312381866E-2</v>
      </c>
      <c r="M325" s="46">
        <f t="shared" si="606"/>
        <v>5707.3700823397312</v>
      </c>
      <c r="N325" s="166">
        <f>+C318*$L$43+O326</f>
        <v>805.70132374480477</v>
      </c>
      <c r="O325" s="166">
        <f t="shared" si="607"/>
        <v>806.06406348849202</v>
      </c>
      <c r="P325" s="166">
        <f>C318*$L$44+P326+H326-I326</f>
        <v>196.14299484460204</v>
      </c>
      <c r="Q325" s="166">
        <f t="shared" si="608"/>
        <v>190.59407356446729</v>
      </c>
    </row>
    <row r="326" spans="2:17" outlineLevel="1">
      <c r="B326" s="34" t="s">
        <v>129</v>
      </c>
      <c r="C326" s="43">
        <f>C319</f>
        <v>415.26385647487956</v>
      </c>
      <c r="D326" s="43">
        <f>1000*C326/3/$E$75</f>
        <v>23.975269932049375</v>
      </c>
      <c r="E326" s="44">
        <f t="shared" si="602"/>
        <v>0.42199999999999999</v>
      </c>
      <c r="F326" s="172">
        <f t="shared" si="603"/>
        <v>413.98935231848827</v>
      </c>
      <c r="G326" s="167">
        <f t="shared" si="609"/>
        <v>9.0964247185790326E-2</v>
      </c>
      <c r="H326" s="167">
        <f t="shared" si="610"/>
        <v>7.1315969793659631E-2</v>
      </c>
      <c r="I326" s="167">
        <f t="shared" si="604"/>
        <v>5.8333092391855299</v>
      </c>
      <c r="J326" s="14">
        <f t="shared" si="605"/>
        <v>23.901686400271803</v>
      </c>
      <c r="K326" s="35">
        <f t="shared" si="612"/>
        <v>5707.3700823397312</v>
      </c>
      <c r="L326" s="39">
        <f t="shared" si="611"/>
        <v>4.4475824787224956E-2</v>
      </c>
      <c r="M326" s="35">
        <f t="shared" si="606"/>
        <v>5704.831682421951</v>
      </c>
      <c r="N326" s="167">
        <f>C319*$L$43</f>
        <v>402.80594078063314</v>
      </c>
      <c r="O326" s="167">
        <f t="shared" si="607"/>
        <v>402.89690502781895</v>
      </c>
      <c r="P326" s="167">
        <f t="shared" ref="P326" si="613">C326*$L$44</f>
        <v>100.95268478955084</v>
      </c>
      <c r="Q326" s="167">
        <f t="shared" si="608"/>
        <v>95.190691520158978</v>
      </c>
    </row>
    <row r="327" spans="2:17" outlineLevel="1">
      <c r="B327" s="29" t="s">
        <v>112</v>
      </c>
      <c r="C327" s="17">
        <f>F315+F328</f>
        <v>1658.4099631613535</v>
      </c>
      <c r="D327" s="17">
        <f>1000*C327/3/$K$130</f>
        <v>95.748343865796457</v>
      </c>
      <c r="E327" s="26">
        <f t="shared" si="602"/>
        <v>0.42199999999999999</v>
      </c>
      <c r="F327" s="14">
        <f t="shared" si="603"/>
        <v>1658.7043528230467</v>
      </c>
      <c r="G327" s="165">
        <f t="shared" si="609"/>
        <v>1.4507957021190236</v>
      </c>
      <c r="H327" s="165">
        <f t="shared" si="610"/>
        <v>1.1374238304613145</v>
      </c>
      <c r="I327" s="165">
        <f t="shared" si="604"/>
        <v>5.8333092391855299</v>
      </c>
      <c r="J327" s="17">
        <f t="shared" si="605"/>
        <v>95.765340460838999</v>
      </c>
      <c r="K327" s="46">
        <f>M324</f>
        <v>5712.4439308675501</v>
      </c>
      <c r="L327" s="38">
        <f t="shared" si="611"/>
        <v>0.17775072164557798</v>
      </c>
      <c r="M327" s="46">
        <f t="shared" si="606"/>
        <v>5702.290020556834</v>
      </c>
      <c r="N327" s="165">
        <f>F315*$L$43+O328</f>
        <v>1612.5207879701572</v>
      </c>
      <c r="O327" s="165">
        <f t="shared" si="607"/>
        <v>1613.9715836722762</v>
      </c>
      <c r="P327" s="165">
        <f>F315*$L$44+P328+H328-I328</f>
        <v>387.31300103807962</v>
      </c>
      <c r="Q327" s="165">
        <f t="shared" si="608"/>
        <v>382.6171156293554</v>
      </c>
    </row>
    <row r="328" spans="2:17" outlineLevel="1">
      <c r="B328" s="29" t="s">
        <v>113</v>
      </c>
      <c r="C328" s="14">
        <f>F316+F329</f>
        <v>1243.5828827132889</v>
      </c>
      <c r="D328" s="14">
        <f>1000*C328/3/$K$130</f>
        <v>71.798291209412795</v>
      </c>
      <c r="E328" s="25">
        <f t="shared" si="602"/>
        <v>0.42199999999999999</v>
      </c>
      <c r="F328" s="14">
        <f t="shared" si="603"/>
        <v>1243.1445334231294</v>
      </c>
      <c r="G328" s="165">
        <f t="shared" si="609"/>
        <v>0.81577789870862749</v>
      </c>
      <c r="H328" s="165">
        <f t="shared" si="610"/>
        <v>0.63956987258756404</v>
      </c>
      <c r="I328" s="165">
        <f t="shared" si="604"/>
        <v>5.8333092391855299</v>
      </c>
      <c r="J328" s="14">
        <f t="shared" si="605"/>
        <v>71.772983101345545</v>
      </c>
      <c r="K328" s="35">
        <f t="shared" ref="K328:K330" si="614">M327</f>
        <v>5702.290020556834</v>
      </c>
      <c r="L328" s="39">
        <f t="shared" si="611"/>
        <v>0.13349093190329864</v>
      </c>
      <c r="M328" s="35">
        <f t="shared" si="606"/>
        <v>5694.6779804685639</v>
      </c>
      <c r="N328" s="165">
        <f>F316*$L$43+O329</f>
        <v>1208.8975432253712</v>
      </c>
      <c r="O328" s="165">
        <f t="shared" si="607"/>
        <v>1209.7133211240798</v>
      </c>
      <c r="P328" s="165">
        <f>F316*$L$44+P329+H329-I329</f>
        <v>291.55367314707411</v>
      </c>
      <c r="Q328" s="165">
        <f t="shared" si="608"/>
        <v>286.35993378047613</v>
      </c>
    </row>
    <row r="329" spans="2:17" outlineLevel="1">
      <c r="B329" s="29" t="s">
        <v>114</v>
      </c>
      <c r="C329" s="14">
        <f>F317+F330</f>
        <v>829.27371229924927</v>
      </c>
      <c r="D329" s="14">
        <f>1000*C329/3/$K$130</f>
        <v>47.878140102785181</v>
      </c>
      <c r="E329" s="25">
        <f t="shared" si="602"/>
        <v>0.42199999999999999</v>
      </c>
      <c r="F329" s="14">
        <f t="shared" si="603"/>
        <v>828.31272853495329</v>
      </c>
      <c r="G329" s="165">
        <f t="shared" si="609"/>
        <v>0.36275905442782991</v>
      </c>
      <c r="H329" s="165">
        <f t="shared" si="610"/>
        <v>0.28440309867141866</v>
      </c>
      <c r="I329" s="165">
        <f t="shared" si="604"/>
        <v>5.8333092391855299</v>
      </c>
      <c r="J329" s="14">
        <f t="shared" si="605"/>
        <v>47.822657679284866</v>
      </c>
      <c r="K329" s="35">
        <f t="shared" si="614"/>
        <v>5694.6779804685639</v>
      </c>
      <c r="L329" s="39">
        <f t="shared" si="611"/>
        <v>8.9100450318130853E-2</v>
      </c>
      <c r="M329" s="35">
        <f t="shared" si="606"/>
        <v>5689.6039967437982</v>
      </c>
      <c r="N329" s="165">
        <f>F317*$L$43+O330</f>
        <v>805.72273461795794</v>
      </c>
      <c r="O329" s="165">
        <f t="shared" si="607"/>
        <v>806.08549367238572</v>
      </c>
      <c r="P329" s="165">
        <f>F317*$L$44+P330+H330-I330</f>
        <v>196.14836349537009</v>
      </c>
      <c r="Q329" s="165">
        <f t="shared" si="608"/>
        <v>190.59945735485599</v>
      </c>
    </row>
    <row r="330" spans="2:17" outlineLevel="1">
      <c r="B330" s="29" t="s">
        <v>115</v>
      </c>
      <c r="C330" s="14">
        <f>F318</f>
        <v>415.27489794149989</v>
      </c>
      <c r="D330" s="14">
        <f>1000*C330/3/$K$130</f>
        <v>23.975907411421929</v>
      </c>
      <c r="E330" s="25">
        <f t="shared" si="602"/>
        <v>0.42199999999999999</v>
      </c>
      <c r="F330" s="14">
        <f>IF(D330&lt;0,-SQRT((N330+G330)^2+(P330+H330-I330)^2),SQRT((N330+G330)^2+(P330+H330-I330)^2))</f>
        <v>414.00039835064172</v>
      </c>
      <c r="G330" s="165">
        <f>(3*E330*$K$70*D330^2)/1000</f>
        <v>9.0969084553820426E-2</v>
      </c>
      <c r="H330" s="165">
        <f t="shared" si="610"/>
        <v>7.131976229019521E-2</v>
      </c>
      <c r="I330" s="165">
        <f>3*$K$322^2/($N$70/E330)/1000</f>
        <v>5.8333092391855299</v>
      </c>
      <c r="J330" s="14">
        <f t="shared" si="605"/>
        <v>23.902324143235528</v>
      </c>
      <c r="K330" s="35">
        <f t="shared" si="614"/>
        <v>5689.6039967437982</v>
      </c>
      <c r="L330" s="39">
        <f t="shared" si="611"/>
        <v>4.4615891203569139E-2</v>
      </c>
      <c r="M330" s="35">
        <f t="shared" si="606"/>
        <v>5687.0655292146967</v>
      </c>
      <c r="N330" s="165">
        <f>C330*$L$43</f>
        <v>402.81665100325489</v>
      </c>
      <c r="O330" s="165">
        <f>N330+G330</f>
        <v>402.90762008780871</v>
      </c>
      <c r="P330" s="165">
        <f>C330*$L$44</f>
        <v>100.95536902436193</v>
      </c>
      <c r="Q330" s="165">
        <f>P330+H330-I330</f>
        <v>95.193379547466606</v>
      </c>
    </row>
    <row r="331" spans="2:17" outlineLevel="1">
      <c r="B331" s="24" t="s">
        <v>135</v>
      </c>
      <c r="C331" s="17">
        <f>C322</f>
        <v>3741.822662422107</v>
      </c>
      <c r="D331" s="45" t="s">
        <v>117</v>
      </c>
      <c r="E331" s="26">
        <f>SUM(E322:E330)</f>
        <v>3.7980000000000005</v>
      </c>
      <c r="F331" s="17">
        <f>F322</f>
        <v>3748.9706667924879</v>
      </c>
      <c r="G331" s="166">
        <f>SUM(G322:G330)</f>
        <v>20.821527315238566</v>
      </c>
      <c r="H331" s="166">
        <f>SUM(H322:H330)</f>
        <v>16.324077415147034</v>
      </c>
      <c r="I331" s="166">
        <f>SUM(I322:I330)</f>
        <v>52.499783152669778</v>
      </c>
      <c r="J331" s="17">
        <f>J322</f>
        <v>216.44692236566533</v>
      </c>
      <c r="K331" s="46">
        <f>K322</f>
        <v>5773.5026918962585</v>
      </c>
      <c r="L331" s="38">
        <f>SUM(L322:L330)</f>
        <v>1.6395548552217953</v>
      </c>
      <c r="M331" s="46">
        <f>M330</f>
        <v>5687.0655292146967</v>
      </c>
      <c r="N331" s="166">
        <f>N322</f>
        <v>3638.6685289109473</v>
      </c>
      <c r="O331" s="166">
        <f>O322</f>
        <v>3646.0541813424729</v>
      </c>
      <c r="P331" s="166">
        <f>P322</f>
        <v>872.43619887219552</v>
      </c>
      <c r="Q331" s="166">
        <f>Q322</f>
        <v>872.39324113932628</v>
      </c>
    </row>
    <row r="332" spans="2:17" outlineLevel="1"/>
    <row r="333" spans="2:17" outlineLevel="1">
      <c r="B333" s="23" t="s">
        <v>153</v>
      </c>
      <c r="C333" s="5"/>
      <c r="D333" s="56">
        <f>F331</f>
        <v>3748.9706667924879</v>
      </c>
      <c r="E333" s="23" t="s">
        <v>150</v>
      </c>
      <c r="F333" s="35">
        <f>$E$74</f>
        <v>10000</v>
      </c>
      <c r="G333" t="s">
        <v>100</v>
      </c>
      <c r="H333" t="s">
        <v>157</v>
      </c>
    </row>
    <row r="334" spans="2:17" ht="17" outlineLevel="1">
      <c r="C334" s="29" t="s">
        <v>91</v>
      </c>
      <c r="D334" s="56">
        <f>1000*D333/3/F334</f>
        <v>216.44692236566533</v>
      </c>
      <c r="E334" t="s">
        <v>155</v>
      </c>
      <c r="F334" s="35">
        <f>$E$75</f>
        <v>5773.5026918962585</v>
      </c>
      <c r="G334" t="s">
        <v>100</v>
      </c>
      <c r="H334" t="s">
        <v>158</v>
      </c>
    </row>
  </sheetData>
  <mergeCells count="11">
    <mergeCell ref="C66:H66"/>
    <mergeCell ref="F68:H68"/>
    <mergeCell ref="I69:J69"/>
    <mergeCell ref="I70:J70"/>
    <mergeCell ref="I71:J71"/>
    <mergeCell ref="U8:W8"/>
    <mergeCell ref="V14:W14"/>
    <mergeCell ref="K68:M68"/>
    <mergeCell ref="I68:J68"/>
    <mergeCell ref="M71:N71"/>
    <mergeCell ref="I66:L66"/>
  </mergeCells>
  <conditionalFormatting sqref="S29">
    <cfRule type="colorScale" priority="80">
      <colorScale>
        <cfvo type="formula" val="$S$29&lt;$R$29"/>
        <cfvo type="formula" val="$S$29&gt;=$R$29"/>
        <color rgb="FFCCFFCC"/>
        <color theme="5" tint="0.39997558519241921"/>
      </colorScale>
    </cfRule>
  </conditionalFormatting>
  <conditionalFormatting sqref="F7 J5 L5 N5 P5 R5 T5 H5">
    <cfRule type="cellIs" dxfId="460" priority="29" operator="lessThanOrEqual">
      <formula>-$E$76</formula>
    </cfRule>
    <cfRule type="cellIs" dxfId="459" priority="92" operator="greaterThanOrEqual">
      <formula>$E$76</formula>
    </cfRule>
  </conditionalFormatting>
  <conditionalFormatting sqref="F8">
    <cfRule type="cellIs" dxfId="458" priority="101" operator="greaterThanOrEqual">
      <formula>$E$77</formula>
    </cfRule>
    <cfRule type="cellIs" dxfId="457" priority="2" operator="lessThanOrEqual">
      <formula>-$E$77</formula>
    </cfRule>
  </conditionalFormatting>
  <conditionalFormatting sqref="T18:T22 Z18">
    <cfRule type="cellIs" dxfId="456" priority="103" operator="greaterThanOrEqual">
      <formula>$I$71</formula>
    </cfRule>
    <cfRule type="cellIs" dxfId="455" priority="5" operator="lessThanOrEqual">
      <formula>-$I$71</formula>
    </cfRule>
  </conditionalFormatting>
  <conditionalFormatting sqref="H6 J6 L6 N6 P6 R6 T6 L10 L19">
    <cfRule type="cellIs" dxfId="454" priority="28" operator="lessThanOrEqual">
      <formula>-$I$70</formula>
    </cfRule>
    <cfRule type="cellIs" dxfId="453" priority="105" operator="greaterThanOrEqual">
      <formula>$I$70</formula>
    </cfRule>
  </conditionalFormatting>
  <conditionalFormatting sqref="U25:Y25">
    <cfRule type="cellIs" dxfId="452" priority="163" operator="greaterThanOrEqual">
      <formula>$J$41*100</formula>
    </cfRule>
    <cfRule type="cellIs" dxfId="423" priority="1" operator="lessThanOrEqual">
      <formula>-$J$41*100</formula>
    </cfRule>
  </conditionalFormatting>
  <conditionalFormatting sqref="H9 J9 L9 N9 P9 R9 T9 L18 L27">
    <cfRule type="cellIs" dxfId="451" priority="25" operator="lessThanOrEqual">
      <formula>-$J$40*100</formula>
    </cfRule>
    <cfRule type="cellIs" dxfId="450" priority="164" operator="greaterThanOrEqual">
      <formula>$J$40*100</formula>
    </cfRule>
  </conditionalFormatting>
  <conditionalFormatting sqref="U24:Y24 I12:K12 M12 M21 M30 O12 Q12 S12 V12">
    <cfRule type="cellIs" dxfId="449" priority="173" operator="lessThanOrEqual">
      <formula>$M$74-$M$74*$J$41</formula>
    </cfRule>
    <cfRule type="cellIs" dxfId="448" priority="24" operator="greaterThanOrEqual">
      <formula>$M$74+$M$74*$J$41</formula>
    </cfRule>
  </conditionalFormatting>
  <conditionalFormatting sqref="M28 M19 I10 K10 M10 O10 Q10 S10 V10">
    <cfRule type="cellIs" dxfId="447" priority="26" operator="greaterThanOrEqual">
      <formula>$E$74/1000+$E$74/1000*$J$40</formula>
    </cfRule>
    <cfRule type="cellIs" dxfId="446" priority="182" operator="lessThanOrEqual">
      <formula>$E$74/1000-$E$74/1000*$J$40</formula>
    </cfRule>
  </conditionalFormatting>
  <conditionalFormatting sqref="I8 K8 M8 M17 M26 O8 Q8 S8 U8:W8">
    <cfRule type="cellIs" dxfId="445" priority="27" operator="lessThanOrEqual">
      <formula>-$M$76</formula>
    </cfRule>
    <cfRule type="cellIs" dxfId="444" priority="102" operator="greaterThanOrEqual">
      <formula>$M$76</formula>
    </cfRule>
  </conditionalFormatting>
  <conditionalFormatting sqref="H8">
    <cfRule type="cellIs" dxfId="443" priority="23" operator="greaterThanOrEqual">
      <formula>$E$74/1000+$E$74/1000*$J$40</formula>
    </cfRule>
    <cfRule type="cellIs" dxfId="442" priority="22" operator="lessThanOrEqual">
      <formula>$E$74/1000-$E$74/1000*$J$40</formula>
    </cfRule>
  </conditionalFormatting>
  <conditionalFormatting sqref="J8">
    <cfRule type="cellIs" dxfId="441" priority="20" operator="lessThanOrEqual">
      <formula>$E$74/1000-$E$74/1000*$J$40</formula>
    </cfRule>
    <cfRule type="cellIs" dxfId="440" priority="21" operator="greaterThanOrEqual">
      <formula>$E$74/1000+$E$74/1000*$J$40</formula>
    </cfRule>
  </conditionalFormatting>
  <conditionalFormatting sqref="L8">
    <cfRule type="cellIs" dxfId="439" priority="18" operator="lessThanOrEqual">
      <formula>$E$74/1000-$E$74/1000*$J$40</formula>
    </cfRule>
    <cfRule type="cellIs" dxfId="438" priority="19" operator="greaterThanOrEqual">
      <formula>$E$74/1000+$E$74/1000*$J$40</formula>
    </cfRule>
  </conditionalFormatting>
  <conditionalFormatting sqref="N8">
    <cfRule type="cellIs" dxfId="437" priority="16" operator="lessThanOrEqual">
      <formula>$E$74/1000-$E$74/1000*$J$40</formula>
    </cfRule>
    <cfRule type="cellIs" dxfId="436" priority="17" operator="greaterThanOrEqual">
      <formula>$E$74/1000+$E$74/1000*$J$40</formula>
    </cfRule>
  </conditionalFormatting>
  <conditionalFormatting sqref="P8">
    <cfRule type="cellIs" dxfId="435" priority="14" operator="lessThanOrEqual">
      <formula>$E$74/1000-$E$74/1000*$J$40</formula>
    </cfRule>
    <cfRule type="cellIs" dxfId="434" priority="15" operator="greaterThanOrEqual">
      <formula>$E$74/1000+$E$74/1000*$J$40</formula>
    </cfRule>
  </conditionalFormatting>
  <conditionalFormatting sqref="R8">
    <cfRule type="cellIs" dxfId="433" priority="12" operator="lessThanOrEqual">
      <formula>$E$74/1000-$E$74/1000*$J$40</formula>
    </cfRule>
    <cfRule type="cellIs" dxfId="432" priority="13" operator="greaterThanOrEqual">
      <formula>$E$74/1000+$E$74/1000*$J$40</formula>
    </cfRule>
  </conditionalFormatting>
  <conditionalFormatting sqref="T8">
    <cfRule type="cellIs" dxfId="431" priority="10" operator="lessThanOrEqual">
      <formula>$E$74/1000-$E$74/1000*$J$40</formula>
    </cfRule>
    <cfRule type="cellIs" dxfId="430" priority="11" operator="greaterThanOrEqual">
      <formula>$E$74/1000+$E$74/1000*$J$40</formula>
    </cfRule>
  </conditionalFormatting>
  <conditionalFormatting sqref="L17">
    <cfRule type="cellIs" dxfId="429" priority="8" operator="lessThanOrEqual">
      <formula>$E$74/1000-$E$74/1000*$J$40</formula>
    </cfRule>
    <cfRule type="cellIs" dxfId="428" priority="9" operator="greaterThanOrEqual">
      <formula>$E$74/1000+$E$74/1000*$J$40</formula>
    </cfRule>
  </conditionalFormatting>
  <conditionalFormatting sqref="L26">
    <cfRule type="cellIs" dxfId="427" priority="6" operator="lessThanOrEqual">
      <formula>$E$74/1000-$E$74/1000*$J$40</formula>
    </cfRule>
    <cfRule type="cellIs" dxfId="426" priority="7" operator="greaterThanOrEqual">
      <formula>$E$74/1000+$E$74/1000*$J$40</formula>
    </cfRule>
  </conditionalFormatting>
  <conditionalFormatting sqref="V14:W14">
    <cfRule type="cellIs" dxfId="425" priority="4" operator="greaterThanOrEqual">
      <formula>$M$76</formula>
    </cfRule>
    <cfRule type="cellIs" dxfId="424" priority="3" operator="lessThanOrEqual">
      <formula>-$M$76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O388"/>
  <sheetViews>
    <sheetView workbookViewId="0">
      <selection activeCell="H58" sqref="H58"/>
    </sheetView>
  </sheetViews>
  <sheetFormatPr baseColWidth="10" defaultRowHeight="15" outlineLevelRow="1" x14ac:dyDescent="0"/>
  <cols>
    <col min="1" max="1" width="1.5" customWidth="1"/>
    <col min="2" max="2" width="6.83203125" customWidth="1"/>
    <col min="5" max="5" width="14.6640625" customWidth="1"/>
    <col min="6" max="6" width="12" customWidth="1"/>
    <col min="8" max="9" width="11.83203125" bestFit="1" customWidth="1"/>
    <col min="10" max="10" width="12.1640625" customWidth="1"/>
    <col min="11" max="11" width="11.5" customWidth="1"/>
    <col min="12" max="12" width="10.83203125" customWidth="1"/>
    <col min="13" max="13" width="11.5" bestFit="1" customWidth="1"/>
    <col min="14" max="14" width="11.83203125" customWidth="1"/>
    <col min="15" max="15" width="11.5" bestFit="1" customWidth="1"/>
    <col min="16" max="16" width="11" bestFit="1" customWidth="1"/>
    <col min="17" max="17" width="11.5" bestFit="1" customWidth="1"/>
    <col min="18" max="18" width="11" bestFit="1" customWidth="1"/>
    <col min="19" max="19" width="11.5" bestFit="1" customWidth="1"/>
    <col min="20" max="20" width="11" bestFit="1" customWidth="1"/>
    <col min="21" max="21" width="5.6640625" customWidth="1"/>
    <col min="22" max="22" width="7.33203125" customWidth="1"/>
    <col min="23" max="25" width="8.6640625" customWidth="1"/>
  </cols>
  <sheetData>
    <row r="1" spans="2:28" ht="7" customHeight="1"/>
    <row r="2" spans="2:28">
      <c r="B2" s="85"/>
      <c r="C2" s="86"/>
      <c r="D2" s="86"/>
      <c r="E2" s="86"/>
      <c r="F2" s="86"/>
      <c r="G2" s="86"/>
      <c r="H2" s="86"/>
      <c r="I2" s="86"/>
      <c r="J2" s="87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6"/>
      <c r="W2" s="86"/>
      <c r="X2" s="86"/>
      <c r="Y2" s="86"/>
      <c r="Z2" s="86"/>
      <c r="AA2" s="86"/>
      <c r="AB2" s="89"/>
    </row>
    <row r="3" spans="2:28" ht="23">
      <c r="B3" s="90"/>
      <c r="C3" s="130" t="s">
        <v>219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91"/>
    </row>
    <row r="4" spans="2:28">
      <c r="B4" s="90"/>
      <c r="C4" s="63"/>
      <c r="D4" s="63"/>
      <c r="E4" s="63"/>
      <c r="F4" s="65" t="s">
        <v>59</v>
      </c>
      <c r="G4" s="114">
        <v>422</v>
      </c>
      <c r="H4" s="122" t="s">
        <v>109</v>
      </c>
      <c r="I4" s="63"/>
      <c r="J4" s="122" t="s">
        <v>110</v>
      </c>
      <c r="K4" s="63"/>
      <c r="L4" s="122" t="s">
        <v>111</v>
      </c>
      <c r="M4" s="63"/>
      <c r="N4" s="67" t="s">
        <v>112</v>
      </c>
      <c r="O4" s="63"/>
      <c r="P4" s="67" t="s">
        <v>113</v>
      </c>
      <c r="Q4" s="63"/>
      <c r="R4" s="67" t="s">
        <v>114</v>
      </c>
      <c r="S4" s="63"/>
      <c r="T4" s="67" t="s">
        <v>115</v>
      </c>
      <c r="U4" s="63"/>
      <c r="V4" s="63"/>
      <c r="W4" s="63"/>
      <c r="X4" s="63"/>
      <c r="Y4" s="63"/>
      <c r="Z4" s="63"/>
      <c r="AA4" s="63"/>
      <c r="AB4" s="91"/>
    </row>
    <row r="5" spans="2:28">
      <c r="B5" s="90"/>
      <c r="C5" s="63"/>
      <c r="D5" s="63"/>
      <c r="E5" s="63"/>
      <c r="F5" s="63"/>
      <c r="G5" s="63"/>
      <c r="H5" s="200">
        <f>C376</f>
        <v>590.05248283863477</v>
      </c>
      <c r="I5" s="201"/>
      <c r="J5" s="200">
        <f>C377</f>
        <v>524.68847249920498</v>
      </c>
      <c r="K5" s="201"/>
      <c r="L5" s="200">
        <f>C378</f>
        <v>459.33291148530185</v>
      </c>
      <c r="M5" s="74"/>
      <c r="N5" s="202">
        <f>C150</f>
        <v>262.97983542101377</v>
      </c>
      <c r="O5" s="74"/>
      <c r="P5" s="202">
        <f>C151</f>
        <v>197.73575968809791</v>
      </c>
      <c r="Q5" s="74"/>
      <c r="R5" s="202">
        <f>C152</f>
        <v>132.49454129342053</v>
      </c>
      <c r="S5" s="74"/>
      <c r="T5" s="202">
        <f>C153</f>
        <v>67.255051173820945</v>
      </c>
      <c r="U5" s="63"/>
      <c r="V5" s="63"/>
      <c r="W5" s="63"/>
      <c r="X5" s="63"/>
      <c r="Y5" s="63"/>
      <c r="Z5" s="63"/>
      <c r="AA5" s="63"/>
      <c r="AB5" s="91"/>
    </row>
    <row r="6" spans="2:28">
      <c r="B6" s="90"/>
      <c r="C6" s="63"/>
      <c r="D6" s="126">
        <v>110</v>
      </c>
      <c r="E6" s="63"/>
      <c r="F6" s="127">
        <f>$E$75/1000</f>
        <v>20</v>
      </c>
      <c r="G6" s="122" t="s">
        <v>3</v>
      </c>
      <c r="H6" s="69">
        <f>J376</f>
        <v>16.976405272630977</v>
      </c>
      <c r="I6" s="63"/>
      <c r="J6" s="69">
        <f>J377</f>
        <v>15.089229656446136</v>
      </c>
      <c r="K6" s="63"/>
      <c r="L6" s="69">
        <f>J378</f>
        <v>13.202330731737845</v>
      </c>
      <c r="M6" s="63"/>
      <c r="N6" s="69">
        <f>J381</f>
        <v>7.5438963379525061</v>
      </c>
      <c r="O6" s="63"/>
      <c r="P6" s="69">
        <f>J382</f>
        <v>5.6577828641698993</v>
      </c>
      <c r="Q6" s="63"/>
      <c r="R6" s="69">
        <f>J383</f>
        <v>3.7717839135926048</v>
      </c>
      <c r="S6" s="63"/>
      <c r="T6" s="69">
        <f>J384</f>
        <v>1.8858670890525286</v>
      </c>
      <c r="U6" s="63"/>
      <c r="V6" s="63"/>
      <c r="W6" s="63"/>
      <c r="X6" s="63"/>
      <c r="Y6" s="63"/>
      <c r="Z6" s="63"/>
      <c r="AA6" s="63"/>
      <c r="AB6" s="91"/>
    </row>
    <row r="7" spans="2:28">
      <c r="B7" s="90"/>
      <c r="C7" s="63"/>
      <c r="D7" s="63"/>
      <c r="E7" s="63"/>
      <c r="F7" s="68">
        <f>C154</f>
        <v>589.25070735859526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91"/>
    </row>
    <row r="8" spans="2:28">
      <c r="B8" s="90"/>
      <c r="C8" s="63"/>
      <c r="D8" s="63"/>
      <c r="E8" s="63"/>
      <c r="F8" s="70">
        <f>D388</f>
        <v>16.976405272630977</v>
      </c>
      <c r="G8" s="63"/>
      <c r="H8" s="71">
        <f>SQRT(3)*M376/1000</f>
        <v>19.996840180412608</v>
      </c>
      <c r="I8" s="68">
        <f>C369</f>
        <v>67.346234597839015</v>
      </c>
      <c r="J8" s="71">
        <f>SQRT(3)*M377/1000</f>
        <v>19.994031006910216</v>
      </c>
      <c r="K8" s="68">
        <f>C370</f>
        <v>67.346320385246059</v>
      </c>
      <c r="L8" s="71">
        <f>SQRT(3)*M378/1000</f>
        <v>19.991572431124052</v>
      </c>
      <c r="M8" s="68">
        <f>C371</f>
        <v>67.346395496018175</v>
      </c>
      <c r="N8" s="71">
        <f>SQRT(3)*M381/1000</f>
        <v>19.990165246368854</v>
      </c>
      <c r="O8" s="68">
        <f>F369</f>
        <v>67.346438498871265</v>
      </c>
      <c r="P8" s="71">
        <f>SQRT(3)*M382/1000</f>
        <v>19.989108525543401</v>
      </c>
      <c r="Q8" s="68">
        <f>F370</f>
        <v>67.346470797767282</v>
      </c>
      <c r="R8" s="71">
        <f>SQRT(3)*M383/1000</f>
        <v>19.988402250405887</v>
      </c>
      <c r="S8" s="68">
        <f>F371</f>
        <v>67.34649238810718</v>
      </c>
      <c r="T8" s="71">
        <f>SQRT(3)*M384/1000</f>
        <v>19.98804640873389</v>
      </c>
      <c r="U8" s="190">
        <f>F372</f>
        <v>67.346503266817223</v>
      </c>
      <c r="V8" s="191"/>
      <c r="W8" s="191"/>
      <c r="X8" s="63"/>
      <c r="Y8" s="63"/>
      <c r="Z8" s="63"/>
      <c r="AA8" s="63"/>
      <c r="AB8" s="91"/>
    </row>
    <row r="9" spans="2:28">
      <c r="B9" s="90"/>
      <c r="C9" s="63"/>
      <c r="D9" s="63"/>
      <c r="E9" s="63"/>
      <c r="F9" s="71">
        <f>$E$75/1000</f>
        <v>20</v>
      </c>
      <c r="G9" s="63"/>
      <c r="H9" s="72">
        <f>100*(1-H8/$F$9)</f>
        <v>1.5799097936963769E-2</v>
      </c>
      <c r="I9" s="63"/>
      <c r="J9" s="72">
        <f>100*(1-J8/$F$9)</f>
        <v>2.9844965448921901E-2</v>
      </c>
      <c r="K9" s="63"/>
      <c r="L9" s="72">
        <f>100*(1-L8/$F$9)</f>
        <v>4.2137844379741551E-2</v>
      </c>
      <c r="M9" s="63"/>
      <c r="N9" s="72">
        <f>100*(1-N8/$F$9)</f>
        <v>4.9173768155730269E-2</v>
      </c>
      <c r="O9" s="63"/>
      <c r="P9" s="72">
        <f>100*(1-P8/$F$9)</f>
        <v>5.4457372283001071E-2</v>
      </c>
      <c r="Q9" s="63"/>
      <c r="R9" s="72">
        <f>100*(1-R8/$F$9)</f>
        <v>5.7988747970560972E-2</v>
      </c>
      <c r="S9" s="63"/>
      <c r="T9" s="72">
        <f>100*(1-T8/$F$9)</f>
        <v>5.9767956330547545E-2</v>
      </c>
      <c r="U9" s="63"/>
      <c r="V9" s="63"/>
      <c r="W9" s="63"/>
      <c r="X9" s="63"/>
      <c r="Y9" s="63"/>
      <c r="Z9" s="63"/>
      <c r="AA9" s="63"/>
      <c r="AB9" s="91"/>
    </row>
    <row r="10" spans="2:28">
      <c r="B10" s="90"/>
      <c r="C10" s="63"/>
      <c r="D10" s="63"/>
      <c r="E10" s="63"/>
      <c r="F10" s="63"/>
      <c r="G10" s="63"/>
      <c r="H10" s="63"/>
      <c r="I10" s="98">
        <f>SQRT(3)*M376/1000</f>
        <v>19.996840180412608</v>
      </c>
      <c r="J10" s="63"/>
      <c r="K10" s="98">
        <f>SQRT(3)*M377/1000</f>
        <v>19.994031006910216</v>
      </c>
      <c r="L10" s="69">
        <f>D148</f>
        <v>3.824787954095616</v>
      </c>
      <c r="M10" s="98">
        <f>SQRT(3)*M378/1000</f>
        <v>19.991572431124052</v>
      </c>
      <c r="N10" s="63"/>
      <c r="O10" s="98">
        <f>SQRT(3)*M381/1000</f>
        <v>19.990165246368854</v>
      </c>
      <c r="P10" s="63"/>
      <c r="Q10" s="98">
        <f>SQRT(3)*M382/1000</f>
        <v>19.989108525543401</v>
      </c>
      <c r="R10" s="63"/>
      <c r="S10" s="98">
        <f>SQRT(3)*M383/1000</f>
        <v>19.988402250405887</v>
      </c>
      <c r="T10" s="63"/>
      <c r="U10" s="63"/>
      <c r="V10" s="98">
        <f>SQRT(3)*M384/1000</f>
        <v>19.98804640873389</v>
      </c>
      <c r="W10" s="63"/>
      <c r="X10" s="63"/>
      <c r="Y10" s="63"/>
      <c r="Z10" s="63"/>
      <c r="AA10" s="63"/>
      <c r="AB10" s="91"/>
    </row>
    <row r="11" spans="2:28">
      <c r="B11" s="90"/>
      <c r="C11" s="63"/>
      <c r="D11" s="63"/>
      <c r="E11" s="101" t="s">
        <v>11</v>
      </c>
      <c r="F11" s="63"/>
      <c r="G11" s="63"/>
      <c r="H11" s="100" t="s">
        <v>8</v>
      </c>
      <c r="I11" s="63"/>
      <c r="J11" s="100" t="s">
        <v>9</v>
      </c>
      <c r="K11" s="63"/>
      <c r="L11" s="101" t="s">
        <v>10</v>
      </c>
      <c r="M11" s="63"/>
      <c r="N11" s="102" t="s">
        <v>14</v>
      </c>
      <c r="O11" s="63"/>
      <c r="P11" s="103" t="s">
        <v>15</v>
      </c>
      <c r="Q11" s="63"/>
      <c r="R11" s="103" t="s">
        <v>16</v>
      </c>
      <c r="S11" s="63"/>
      <c r="T11" s="103" t="s">
        <v>17</v>
      </c>
      <c r="U11" s="63"/>
      <c r="V11" s="63"/>
      <c r="W11" s="63"/>
      <c r="X11" s="63"/>
      <c r="Y11" s="63"/>
      <c r="Z11" s="63"/>
      <c r="AA11" s="63"/>
      <c r="AB11" s="91"/>
    </row>
    <row r="12" spans="2:28">
      <c r="B12" s="90"/>
      <c r="C12" s="63"/>
      <c r="D12" s="63"/>
      <c r="E12" s="73">
        <f>$E$77/1000</f>
        <v>40</v>
      </c>
      <c r="F12" s="63"/>
      <c r="G12" s="63"/>
      <c r="H12" s="63"/>
      <c r="I12" s="99">
        <f>$H$317</f>
        <v>399.936803476894</v>
      </c>
      <c r="J12" s="97">
        <f>$H$317</f>
        <v>399.936803476894</v>
      </c>
      <c r="K12" s="99">
        <f>X317</f>
        <v>399.88061987540567</v>
      </c>
      <c r="L12" s="63"/>
      <c r="M12" s="99">
        <f>AN317</f>
        <v>399.83144823525811</v>
      </c>
      <c r="N12" s="63"/>
      <c r="O12" s="99">
        <f>CJ317</f>
        <v>399.80330446003831</v>
      </c>
      <c r="P12" s="63"/>
      <c r="Q12" s="99">
        <f>CZ317</f>
        <v>399.78216998022674</v>
      </c>
      <c r="R12" s="63"/>
      <c r="S12" s="99">
        <f>DP317</f>
        <v>399.7680444336666</v>
      </c>
      <c r="T12" s="63"/>
      <c r="U12" s="63"/>
      <c r="V12" s="99">
        <f>EF317</f>
        <v>399.76092757770459</v>
      </c>
      <c r="W12" s="63"/>
      <c r="X12" s="63"/>
      <c r="Y12" s="63"/>
      <c r="Z12" s="63"/>
      <c r="AA12" s="63"/>
      <c r="AB12" s="91"/>
    </row>
    <row r="13" spans="2:28">
      <c r="B13" s="90"/>
      <c r="C13" s="63"/>
      <c r="D13" s="63"/>
      <c r="E13" s="63"/>
      <c r="F13" s="63"/>
      <c r="G13" s="63"/>
      <c r="H13" s="63"/>
      <c r="I13" s="63"/>
      <c r="J13" s="63"/>
      <c r="K13" s="63"/>
      <c r="L13" s="122" t="s">
        <v>3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91"/>
    </row>
    <row r="14" spans="2:28">
      <c r="B14" s="9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74"/>
      <c r="U14" s="74"/>
      <c r="V14" s="190">
        <f>F372</f>
        <v>67.346503266817223</v>
      </c>
      <c r="W14" s="192"/>
      <c r="X14" s="75"/>
      <c r="Y14" s="74"/>
      <c r="Z14" s="74"/>
      <c r="AA14" s="63"/>
      <c r="AB14" s="91"/>
    </row>
    <row r="15" spans="2:28">
      <c r="B15" s="9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76"/>
      <c r="U15" s="76"/>
      <c r="V15" s="76"/>
      <c r="W15" s="76"/>
      <c r="X15" s="76"/>
      <c r="Y15" s="76"/>
      <c r="Z15" s="76"/>
      <c r="AA15" s="63"/>
      <c r="AB15" s="91"/>
    </row>
    <row r="16" spans="2:28">
      <c r="B16" s="90"/>
      <c r="C16" s="63"/>
      <c r="D16" s="63"/>
      <c r="E16" s="63"/>
      <c r="F16" s="63"/>
      <c r="G16" s="63"/>
      <c r="H16" s="63"/>
      <c r="I16" s="63"/>
      <c r="J16" s="63"/>
      <c r="K16" s="63"/>
      <c r="L16" s="122" t="s">
        <v>128</v>
      </c>
      <c r="M16" s="63"/>
      <c r="N16" s="63"/>
      <c r="O16" s="63"/>
      <c r="P16" s="63"/>
      <c r="Q16" s="63"/>
      <c r="R16" s="63"/>
      <c r="S16" s="63"/>
      <c r="T16" s="131" t="s">
        <v>251</v>
      </c>
      <c r="U16" s="77">
        <v>1</v>
      </c>
      <c r="V16" s="77">
        <v>2</v>
      </c>
      <c r="W16" s="77"/>
      <c r="X16" s="77"/>
      <c r="Y16" s="77"/>
      <c r="Z16" s="76"/>
      <c r="AA16" s="63"/>
      <c r="AB16" s="91"/>
    </row>
    <row r="17" spans="2:28">
      <c r="B17" s="90"/>
      <c r="C17" s="63"/>
      <c r="D17" s="63"/>
      <c r="E17" s="63"/>
      <c r="F17" s="63"/>
      <c r="G17" s="63"/>
      <c r="H17" s="63"/>
      <c r="I17" s="63"/>
      <c r="J17" s="63"/>
      <c r="K17" s="63"/>
      <c r="L17" s="71">
        <f>SQRT(3)*M379/1000</f>
        <v>19.990866156777376</v>
      </c>
      <c r="M17" s="68">
        <f>C372</f>
        <v>67.346417078242752</v>
      </c>
      <c r="N17" s="63"/>
      <c r="O17" s="63"/>
      <c r="P17" s="63"/>
      <c r="Q17" s="63"/>
      <c r="R17" s="63"/>
      <c r="S17" s="63"/>
      <c r="T17" s="65" t="s">
        <v>250</v>
      </c>
      <c r="U17" s="78">
        <f>EK341</f>
        <v>33.673145161183925</v>
      </c>
      <c r="V17" s="78">
        <f>EK363</f>
        <v>33.673358105633291</v>
      </c>
      <c r="W17" s="65" t="s">
        <v>60</v>
      </c>
      <c r="X17" s="114">
        <v>35</v>
      </c>
      <c r="Y17" s="78"/>
      <c r="AB17" s="91"/>
    </row>
    <row r="18" spans="2:28">
      <c r="B18" s="90"/>
      <c r="C18" s="63"/>
      <c r="D18" s="63"/>
      <c r="E18" s="63"/>
      <c r="F18" s="63"/>
      <c r="G18" s="63"/>
      <c r="H18" s="63"/>
      <c r="I18" s="63"/>
      <c r="J18" s="63"/>
      <c r="K18" s="63"/>
      <c r="L18" s="72">
        <f>100*(1-L17/$F$9)</f>
        <v>4.5669216113120026E-2</v>
      </c>
      <c r="M18" s="63"/>
      <c r="N18" s="63"/>
      <c r="O18" s="63"/>
      <c r="P18" s="63"/>
      <c r="Q18" s="63"/>
      <c r="R18" s="63"/>
      <c r="S18" s="76" t="s">
        <v>23</v>
      </c>
      <c r="T18" s="69">
        <f>EL321</f>
        <v>48.654128902215682</v>
      </c>
      <c r="U18" s="78">
        <f>EK321</f>
        <v>33.688422329368926</v>
      </c>
      <c r="V18" s="78">
        <f>$U18</f>
        <v>33.688422329368926</v>
      </c>
      <c r="W18" s="133" t="s">
        <v>255</v>
      </c>
      <c r="X18" s="78"/>
      <c r="Y18" s="78"/>
      <c r="Z18" s="69"/>
      <c r="AA18" s="63"/>
      <c r="AB18" s="91"/>
    </row>
    <row r="19" spans="2:28">
      <c r="B19" s="90"/>
      <c r="C19" s="63"/>
      <c r="D19" s="63"/>
      <c r="E19" s="63"/>
      <c r="F19" s="63"/>
      <c r="G19" s="63"/>
      <c r="H19" s="63"/>
      <c r="I19" s="63"/>
      <c r="J19" s="63"/>
      <c r="K19" s="63"/>
      <c r="L19" s="69">
        <f>J380</f>
        <v>1.8858649764121866</v>
      </c>
      <c r="M19" s="98">
        <f>SQRT(3)*M379/1000</f>
        <v>19.990866156777376</v>
      </c>
      <c r="N19" s="63"/>
      <c r="O19" s="63"/>
      <c r="P19" s="63"/>
      <c r="Q19" s="63"/>
      <c r="R19" s="63"/>
      <c r="S19" s="76" t="s">
        <v>24</v>
      </c>
      <c r="T19" s="69">
        <f>EL322</f>
        <v>46.192669493882647</v>
      </c>
      <c r="U19" s="78">
        <f>EK322</f>
        <v>31.984092481820355</v>
      </c>
      <c r="V19" s="78">
        <f t="shared" ref="V19" si="0">$U19</f>
        <v>31.984092481820355</v>
      </c>
      <c r="W19" s="78"/>
      <c r="X19" s="78"/>
      <c r="Y19" s="78"/>
      <c r="Z19" s="76"/>
      <c r="AA19" s="63"/>
      <c r="AB19" s="91"/>
    </row>
    <row r="20" spans="2:28">
      <c r="B20" s="90"/>
      <c r="C20" s="79" t="s">
        <v>4</v>
      </c>
      <c r="D20" s="63"/>
      <c r="E20" s="63"/>
      <c r="F20" s="63"/>
      <c r="G20" s="63"/>
      <c r="H20" s="63"/>
      <c r="I20" s="63"/>
      <c r="J20" s="63"/>
      <c r="K20" s="63"/>
      <c r="L20" s="101" t="s">
        <v>12</v>
      </c>
      <c r="M20" s="63"/>
      <c r="N20" s="63"/>
      <c r="O20" s="63"/>
      <c r="P20" s="63"/>
      <c r="Q20" s="63"/>
      <c r="R20" s="63"/>
      <c r="S20" s="131" t="s">
        <v>252</v>
      </c>
      <c r="T20" s="76" t="s">
        <v>252</v>
      </c>
      <c r="U20" s="122" t="s">
        <v>252</v>
      </c>
      <c r="V20" s="138" t="s">
        <v>252</v>
      </c>
      <c r="W20" s="78"/>
      <c r="X20" s="78"/>
      <c r="Y20" s="78"/>
      <c r="Z20" s="76"/>
      <c r="AA20" s="63"/>
      <c r="AB20" s="91"/>
    </row>
    <row r="21" spans="2:28">
      <c r="B21" s="90"/>
      <c r="C21" s="63"/>
      <c r="D21" s="63" t="s">
        <v>5</v>
      </c>
      <c r="E21" s="63"/>
      <c r="F21" s="63"/>
      <c r="G21" s="63"/>
      <c r="H21" s="63"/>
      <c r="I21" s="63"/>
      <c r="J21" s="63"/>
      <c r="K21" s="63"/>
      <c r="L21" s="63"/>
      <c r="M21" s="99">
        <f>BD317</f>
        <v>399.8173227170509</v>
      </c>
      <c r="N21" s="63"/>
      <c r="O21" s="63"/>
      <c r="P21" s="63"/>
      <c r="Q21" s="63"/>
      <c r="R21" s="63"/>
      <c r="S21" s="131" t="s">
        <v>253</v>
      </c>
      <c r="T21" s="69">
        <f>EL339</f>
        <v>4.8254479065358291</v>
      </c>
      <c r="U21" s="78">
        <f>EK339</f>
        <v>3.341170228953481</v>
      </c>
      <c r="V21" s="78">
        <f>$U21</f>
        <v>3.341170228953481</v>
      </c>
      <c r="W21" s="78"/>
      <c r="X21" s="78"/>
      <c r="Y21" s="78"/>
      <c r="Z21" s="76"/>
      <c r="AA21" s="63"/>
      <c r="AB21" s="91"/>
    </row>
    <row r="22" spans="2:28">
      <c r="B22" s="90"/>
      <c r="C22" s="63"/>
      <c r="D22" s="63" t="s">
        <v>7</v>
      </c>
      <c r="E22" s="62">
        <f>F40</f>
        <v>1</v>
      </c>
      <c r="F22" s="63" t="s">
        <v>190</v>
      </c>
      <c r="G22" s="63"/>
      <c r="H22" s="63"/>
      <c r="I22" s="63"/>
      <c r="J22" s="63"/>
      <c r="K22" s="63"/>
      <c r="L22" s="122" t="s">
        <v>3</v>
      </c>
      <c r="M22" s="63"/>
      <c r="N22" s="63"/>
      <c r="O22" s="63"/>
      <c r="P22" s="63"/>
      <c r="Q22" s="63"/>
      <c r="R22" s="63"/>
      <c r="S22" s="131" t="s">
        <v>254</v>
      </c>
      <c r="T22" s="69">
        <f>EL340</f>
        <v>2.4123062347206612</v>
      </c>
      <c r="U22" s="78">
        <f>EK340</f>
        <v>1.6702958835491257</v>
      </c>
      <c r="V22" s="78">
        <f>$U22</f>
        <v>1.6702958835491257</v>
      </c>
      <c r="W22" s="78"/>
      <c r="X22" s="78"/>
      <c r="Y22" s="78"/>
      <c r="Z22" s="76"/>
      <c r="AA22" s="63"/>
      <c r="AB22" s="91"/>
    </row>
    <row r="23" spans="2:28">
      <c r="B23" s="90"/>
      <c r="C23" s="63"/>
      <c r="D23" s="63" t="s">
        <v>28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76"/>
      <c r="U23" s="80"/>
      <c r="V23" s="80"/>
      <c r="W23" s="80"/>
      <c r="X23" s="80"/>
      <c r="Y23" s="80"/>
      <c r="Z23" s="76"/>
      <c r="AA23" s="63"/>
      <c r="AB23" s="91"/>
    </row>
    <row r="24" spans="2:28">
      <c r="B24" s="90"/>
      <c r="C24" s="63"/>
      <c r="D24" s="63" t="s">
        <v>266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81" t="s">
        <v>108</v>
      </c>
      <c r="U24" s="203">
        <f>SQRT(3)*EO341</f>
        <v>394.06918620313149</v>
      </c>
      <c r="V24" s="204">
        <f>SQRT(3)*EO363</f>
        <v>394.06800306836072</v>
      </c>
      <c r="W24" s="63"/>
      <c r="X24" s="63"/>
      <c r="Y24" s="63"/>
      <c r="Z24" s="122"/>
      <c r="AA24" s="63"/>
      <c r="AB24" s="91"/>
    </row>
    <row r="25" spans="2:28">
      <c r="B25" s="90"/>
      <c r="C25" s="63"/>
      <c r="D25" s="63"/>
      <c r="E25" s="63"/>
      <c r="F25" s="63"/>
      <c r="G25" s="63"/>
      <c r="H25" s="63"/>
      <c r="I25" s="63"/>
      <c r="J25" s="63"/>
      <c r="K25" s="63"/>
      <c r="L25" s="122" t="s">
        <v>129</v>
      </c>
      <c r="M25" s="63"/>
      <c r="N25" s="63"/>
      <c r="O25" s="63"/>
      <c r="P25" s="63"/>
      <c r="Q25" s="63"/>
      <c r="R25" s="63"/>
      <c r="S25" s="63"/>
      <c r="T25" s="81" t="s">
        <v>105</v>
      </c>
      <c r="U25" s="203">
        <f>100*(1-U24/$M$75)</f>
        <v>1.4827034492171265</v>
      </c>
      <c r="V25" s="203">
        <f>100*(1-V24/$M$75)</f>
        <v>1.4829992329098207</v>
      </c>
      <c r="W25" s="63"/>
      <c r="X25" s="63"/>
      <c r="Y25" s="63"/>
      <c r="Z25" s="63"/>
      <c r="AA25" s="63"/>
      <c r="AB25" s="91"/>
    </row>
    <row r="26" spans="2:28">
      <c r="B26" s="90"/>
      <c r="C26" s="95"/>
      <c r="D26" s="63" t="s">
        <v>57</v>
      </c>
      <c r="E26" s="63"/>
      <c r="F26" s="63"/>
      <c r="G26" s="63"/>
      <c r="H26" s="63"/>
      <c r="I26" s="63"/>
      <c r="J26" s="63"/>
      <c r="K26" s="63"/>
      <c r="L26" s="71">
        <f>SQRT(3)*M380/1000</f>
        <v>19.990510315503659</v>
      </c>
      <c r="M26" s="68">
        <f>C373</f>
        <v>67.346427952863621</v>
      </c>
      <c r="N26" s="63"/>
      <c r="O26" s="63"/>
      <c r="P26" s="63"/>
      <c r="Q26" s="63"/>
      <c r="R26" s="63"/>
      <c r="S26" s="63"/>
      <c r="T26" s="83"/>
      <c r="U26" s="63"/>
      <c r="V26" s="63"/>
      <c r="W26" s="63"/>
      <c r="X26" s="63"/>
      <c r="Y26" s="63"/>
      <c r="Z26" s="63"/>
      <c r="AA26" s="63"/>
      <c r="AB26" s="91"/>
    </row>
    <row r="27" spans="2:28">
      <c r="B27" s="90"/>
      <c r="C27" s="96"/>
      <c r="D27" s="63" t="s">
        <v>58</v>
      </c>
      <c r="E27" s="63"/>
      <c r="F27" s="63"/>
      <c r="G27" s="63"/>
      <c r="H27" s="63"/>
      <c r="I27" s="63"/>
      <c r="J27" s="63"/>
      <c r="K27" s="63"/>
      <c r="L27" s="72">
        <f>100*(1-L26/$F$9)</f>
        <v>4.7448422481699559E-2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91"/>
    </row>
    <row r="28" spans="2:28">
      <c r="B28" s="9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98">
        <f>SQRT(3)*M380/1000</f>
        <v>19.990510315503659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91"/>
    </row>
    <row r="29" spans="2:28">
      <c r="B29" s="90"/>
      <c r="C29" s="63"/>
      <c r="D29" s="63"/>
      <c r="E29" s="63"/>
      <c r="F29" s="63"/>
      <c r="G29" s="63"/>
      <c r="H29" s="63"/>
      <c r="I29" s="63"/>
      <c r="J29" s="63"/>
      <c r="K29" s="63"/>
      <c r="L29" s="102" t="s">
        <v>13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91"/>
    </row>
    <row r="30" spans="2:28">
      <c r="B30" s="9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99">
        <f>BT317</f>
        <v>399.8102058753679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91"/>
    </row>
    <row r="31" spans="2:28">
      <c r="B31" s="9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91"/>
    </row>
    <row r="32" spans="2:28">
      <c r="B32" s="9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91"/>
    </row>
    <row r="33" spans="2:28">
      <c r="B33" s="90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91"/>
    </row>
    <row r="34" spans="2:28">
      <c r="B34" s="9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91"/>
    </row>
    <row r="35" spans="2:28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2:28" s="6" customForma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2:28" ht="20">
      <c r="C37" s="61" t="s">
        <v>0</v>
      </c>
    </row>
    <row r="39" spans="2:28" ht="15.75" customHeight="1">
      <c r="C39" t="s">
        <v>87</v>
      </c>
      <c r="F39" s="1">
        <v>500</v>
      </c>
      <c r="G39" t="s">
        <v>124</v>
      </c>
      <c r="H39" t="s">
        <v>127</v>
      </c>
      <c r="I39" t="s">
        <v>189</v>
      </c>
    </row>
    <row r="40" spans="2:28">
      <c r="C40" t="s">
        <v>6</v>
      </c>
      <c r="F40" s="1">
        <v>1</v>
      </c>
      <c r="H40" t="s">
        <v>125</v>
      </c>
      <c r="I40" s="30" t="s">
        <v>119</v>
      </c>
      <c r="J40" s="2">
        <v>0.04</v>
      </c>
      <c r="K40" t="s">
        <v>122</v>
      </c>
    </row>
    <row r="41" spans="2:28">
      <c r="I41" s="30" t="s">
        <v>120</v>
      </c>
      <c r="J41" s="2">
        <v>0.04</v>
      </c>
      <c r="K41" t="s">
        <v>122</v>
      </c>
    </row>
    <row r="42" spans="2:28">
      <c r="C42" s="128" t="s">
        <v>214</v>
      </c>
      <c r="I42" s="30"/>
      <c r="J42" s="119"/>
    </row>
    <row r="43" spans="2:28">
      <c r="C43" t="s">
        <v>85</v>
      </c>
      <c r="F43" s="2">
        <v>0</v>
      </c>
      <c r="I43" t="s">
        <v>86</v>
      </c>
      <c r="L43" s="1">
        <v>0.97</v>
      </c>
    </row>
    <row r="44" spans="2:28">
      <c r="C44" t="s">
        <v>205</v>
      </c>
      <c r="F44" s="1">
        <v>2</v>
      </c>
      <c r="G44" t="s">
        <v>2</v>
      </c>
      <c r="I44" t="s">
        <v>107</v>
      </c>
      <c r="L44" s="22">
        <f>SIN(ACOS(L43))</f>
        <v>0.24310491562286435</v>
      </c>
      <c r="M44" t="s">
        <v>133</v>
      </c>
    </row>
    <row r="45" spans="2:28">
      <c r="C45" t="s">
        <v>203</v>
      </c>
      <c r="F45" s="1">
        <v>0.7</v>
      </c>
      <c r="I45" t="s">
        <v>130</v>
      </c>
      <c r="L45" s="22">
        <f>TAN(ACOS(L43))</f>
        <v>0.25062362435346841</v>
      </c>
      <c r="M45" t="s">
        <v>134</v>
      </c>
    </row>
    <row r="46" spans="2:28">
      <c r="F46" s="6"/>
    </row>
    <row r="47" spans="2:28">
      <c r="C47" s="128" t="s">
        <v>215</v>
      </c>
    </row>
    <row r="48" spans="2:28">
      <c r="C48" s="18" t="s">
        <v>209</v>
      </c>
      <c r="F48" s="2">
        <v>0.5</v>
      </c>
    </row>
    <row r="49" spans="3:12">
      <c r="C49" s="18" t="s">
        <v>210</v>
      </c>
      <c r="F49" s="1">
        <v>4</v>
      </c>
      <c r="G49" t="s">
        <v>2</v>
      </c>
      <c r="L49" s="115"/>
    </row>
    <row r="50" spans="3:12">
      <c r="C50" s="18" t="s">
        <v>211</v>
      </c>
      <c r="F50" s="1">
        <v>0.7</v>
      </c>
    </row>
    <row r="51" spans="3:12">
      <c r="C51" s="18"/>
      <c r="F51" s="6"/>
    </row>
    <row r="52" spans="3:12">
      <c r="C52" s="128" t="s">
        <v>217</v>
      </c>
      <c r="F52" s="6"/>
    </row>
    <row r="53" spans="3:12">
      <c r="C53" s="18" t="s">
        <v>208</v>
      </c>
      <c r="F53" s="2">
        <v>0</v>
      </c>
    </row>
    <row r="54" spans="3:12">
      <c r="C54" s="18" t="s">
        <v>212</v>
      </c>
      <c r="F54" s="1">
        <v>2.5</v>
      </c>
      <c r="G54" t="s">
        <v>2</v>
      </c>
    </row>
    <row r="55" spans="3:12">
      <c r="C55" s="18" t="s">
        <v>213</v>
      </c>
      <c r="F55" s="1">
        <v>1</v>
      </c>
    </row>
    <row r="56" spans="3:12">
      <c r="C56" s="18"/>
      <c r="F56" s="6"/>
    </row>
    <row r="57" spans="3:12">
      <c r="C57" s="128" t="s">
        <v>218</v>
      </c>
    </row>
    <row r="58" spans="3:12">
      <c r="C58" s="18" t="s">
        <v>54</v>
      </c>
      <c r="F58" s="2">
        <v>0.2</v>
      </c>
    </row>
    <row r="59" spans="3:12">
      <c r="C59" s="18" t="s">
        <v>206</v>
      </c>
      <c r="F59" s="1">
        <v>2</v>
      </c>
      <c r="G59" t="s">
        <v>2</v>
      </c>
    </row>
    <row r="60" spans="3:12">
      <c r="C60" s="18" t="s">
        <v>204</v>
      </c>
      <c r="F60" s="1">
        <v>0.7</v>
      </c>
    </row>
    <row r="61" spans="3:12">
      <c r="C61" s="18"/>
      <c r="F61" s="6"/>
    </row>
    <row r="62" spans="3:12">
      <c r="C62" s="128" t="s">
        <v>216</v>
      </c>
    </row>
    <row r="63" spans="3:12">
      <c r="C63" s="129" t="s">
        <v>200</v>
      </c>
      <c r="F63" s="8">
        <f>1-(F43+F48+F53+F58)</f>
        <v>0.30000000000000004</v>
      </c>
    </row>
    <row r="64" spans="3:12">
      <c r="C64" t="s">
        <v>201</v>
      </c>
      <c r="F64" s="13"/>
      <c r="L64" s="115"/>
    </row>
    <row r="65" spans="3:15">
      <c r="F65" s="6"/>
      <c r="L65" s="115"/>
    </row>
    <row r="66" spans="3:15" s="116" customFormat="1" ht="29" customHeight="1">
      <c r="C66" s="187" t="s">
        <v>207</v>
      </c>
      <c r="D66" s="188"/>
      <c r="E66" s="188"/>
      <c r="F66" s="188"/>
      <c r="G66" s="188"/>
      <c r="H66" s="188"/>
      <c r="I66" s="193">
        <f>$F$39/1000+$F$43*$F$44*$F$45+$F$48*$F$49*$F$50+$F$53*$F$54*$F$55-$F$58*$F$59*$F$60</f>
        <v>1.6199999999999999</v>
      </c>
      <c r="J66" s="194"/>
      <c r="K66" s="194"/>
      <c r="L66" s="194"/>
      <c r="M66" s="120"/>
      <c r="N66" s="120"/>
    </row>
    <row r="68" spans="3:15">
      <c r="C68" s="5" t="s">
        <v>71</v>
      </c>
      <c r="F68" s="181" t="s">
        <v>72</v>
      </c>
      <c r="G68" s="181"/>
      <c r="H68" s="181"/>
      <c r="I68" s="183" t="s">
        <v>69</v>
      </c>
      <c r="J68" s="183"/>
      <c r="K68" s="181" t="s">
        <v>73</v>
      </c>
      <c r="L68" s="181"/>
      <c r="M68" s="182"/>
    </row>
    <row r="69" spans="3:15" ht="17">
      <c r="F69" s="121" t="s">
        <v>63</v>
      </c>
      <c r="G69" s="121" t="s">
        <v>64</v>
      </c>
      <c r="H69" s="121" t="s">
        <v>65</v>
      </c>
      <c r="I69" s="181" t="s">
        <v>70</v>
      </c>
      <c r="J69" s="181"/>
      <c r="K69" s="58" t="s">
        <v>192</v>
      </c>
      <c r="L69" s="58" t="s">
        <v>193</v>
      </c>
      <c r="M69" s="58" t="s">
        <v>194</v>
      </c>
      <c r="N69" s="171" t="s">
        <v>195</v>
      </c>
    </row>
    <row r="70" spans="3:15">
      <c r="C70" t="s">
        <v>260</v>
      </c>
      <c r="F70" s="10">
        <v>240</v>
      </c>
      <c r="G70" s="11" t="s">
        <v>66</v>
      </c>
      <c r="H70" s="11" t="s">
        <v>68</v>
      </c>
      <c r="I70" s="189">
        <v>417</v>
      </c>
      <c r="J70" s="181"/>
      <c r="K70" s="12">
        <v>0.125</v>
      </c>
      <c r="L70" s="9">
        <v>0.105</v>
      </c>
      <c r="M70" s="59">
        <v>0.3</v>
      </c>
      <c r="N70" s="175">
        <f>1/(2*PI()*50*M70)*10^6</f>
        <v>10610.329539459688</v>
      </c>
      <c r="O70" t="s">
        <v>123</v>
      </c>
    </row>
    <row r="71" spans="3:15">
      <c r="C71" t="s">
        <v>258</v>
      </c>
      <c r="F71" s="10">
        <v>150</v>
      </c>
      <c r="G71" s="136" t="s">
        <v>66</v>
      </c>
      <c r="H71" s="11" t="s">
        <v>75</v>
      </c>
      <c r="I71" s="189">
        <v>365</v>
      </c>
      <c r="J71" s="181"/>
      <c r="K71" s="9">
        <v>0.124</v>
      </c>
      <c r="L71" s="9">
        <v>7.2999999999999995E-2</v>
      </c>
      <c r="M71" s="184" t="s">
        <v>188</v>
      </c>
      <c r="N71" s="181"/>
      <c r="O71" t="s">
        <v>123</v>
      </c>
    </row>
    <row r="72" spans="3:15">
      <c r="C72" t="s">
        <v>259</v>
      </c>
      <c r="F72" s="10">
        <v>95</v>
      </c>
      <c r="G72" s="136" t="s">
        <v>66</v>
      </c>
      <c r="H72" s="11" t="s">
        <v>263</v>
      </c>
      <c r="I72" s="189">
        <v>340</v>
      </c>
      <c r="J72" s="181"/>
      <c r="K72" s="9">
        <v>0.30809999999999998</v>
      </c>
      <c r="L72" s="9">
        <v>7.0000000000000007E-2</v>
      </c>
      <c r="M72" s="184" t="s">
        <v>188</v>
      </c>
      <c r="N72" s="181"/>
      <c r="O72" t="s">
        <v>353</v>
      </c>
    </row>
    <row r="74" spans="3:15">
      <c r="C74" s="5" t="s">
        <v>104</v>
      </c>
      <c r="K74" s="5" t="s">
        <v>103</v>
      </c>
    </row>
    <row r="75" spans="3:15" ht="17">
      <c r="C75" s="18" t="s">
        <v>99</v>
      </c>
      <c r="E75" s="27">
        <v>20000</v>
      </c>
      <c r="F75" t="s">
        <v>100</v>
      </c>
      <c r="G75" t="s">
        <v>101</v>
      </c>
      <c r="K75" s="18" t="s">
        <v>99</v>
      </c>
      <c r="M75" s="27">
        <v>400</v>
      </c>
      <c r="N75" t="s">
        <v>100</v>
      </c>
      <c r="O75" t="s">
        <v>101</v>
      </c>
    </row>
    <row r="76" spans="3:15" ht="17">
      <c r="C76" t="s">
        <v>102</v>
      </c>
      <c r="E76" s="28">
        <f>1/SQRT(3)*E75</f>
        <v>11547.005383792517</v>
      </c>
      <c r="F76" t="s">
        <v>100</v>
      </c>
      <c r="G76" t="s">
        <v>101</v>
      </c>
      <c r="K76" t="s">
        <v>102</v>
      </c>
      <c r="M76" s="28">
        <f>1/SQRT(3)*M75</f>
        <v>230.94010767585033</v>
      </c>
      <c r="N76" t="s">
        <v>100</v>
      </c>
      <c r="O76" t="s">
        <v>101</v>
      </c>
    </row>
    <row r="77" spans="3:15" ht="17">
      <c r="C77" t="s">
        <v>151</v>
      </c>
      <c r="E77" s="27">
        <v>40000</v>
      </c>
      <c r="F77" t="s">
        <v>150</v>
      </c>
      <c r="G77" t="s">
        <v>149</v>
      </c>
      <c r="K77" t="s">
        <v>148</v>
      </c>
      <c r="M77" s="27">
        <v>400</v>
      </c>
      <c r="N77" t="s">
        <v>150</v>
      </c>
      <c r="O77" t="s">
        <v>149</v>
      </c>
    </row>
    <row r="78" spans="3:15" ht="17">
      <c r="C78" t="s">
        <v>154</v>
      </c>
      <c r="E78" s="28">
        <f>1000*E77/3/E76</f>
        <v>1154.7005383792514</v>
      </c>
      <c r="F78" t="s">
        <v>155</v>
      </c>
      <c r="G78" t="s">
        <v>156</v>
      </c>
      <c r="K78" t="s">
        <v>154</v>
      </c>
      <c r="M78" s="28">
        <f>1000*M77/3/M76</f>
        <v>577.35026918962581</v>
      </c>
      <c r="N78" t="s">
        <v>155</v>
      </c>
      <c r="O78" t="s">
        <v>156</v>
      </c>
    </row>
    <row r="81" spans="2:17" ht="20">
      <c r="C81" s="61" t="s">
        <v>82</v>
      </c>
    </row>
    <row r="82" spans="2:17">
      <c r="E82" s="6"/>
    </row>
    <row r="83" spans="2:17">
      <c r="C83" s="42" t="s">
        <v>171</v>
      </c>
      <c r="E83" s="6"/>
    </row>
    <row r="84" spans="2:17" hidden="1" outlineLevel="1">
      <c r="E84" s="6"/>
    </row>
    <row r="85" spans="2:17" hidden="1" outlineLevel="1">
      <c r="C85" s="5" t="s">
        <v>191</v>
      </c>
      <c r="E85" s="6"/>
    </row>
    <row r="86" spans="2:17" hidden="1" outlineLevel="1">
      <c r="E86" s="6"/>
    </row>
    <row r="87" spans="2:17" hidden="1" outlineLevel="1">
      <c r="C87" s="36" t="s">
        <v>147</v>
      </c>
      <c r="D87" s="121" t="s">
        <v>146</v>
      </c>
      <c r="E87" s="28">
        <f>$M$75</f>
        <v>400</v>
      </c>
      <c r="F87" t="s">
        <v>100</v>
      </c>
    </row>
    <row r="88" spans="2:17" ht="17" hidden="1" outlineLevel="1">
      <c r="C88" s="36"/>
      <c r="D88" s="121" t="s">
        <v>160</v>
      </c>
      <c r="E88" s="28">
        <f>1/SQRT(3)*E87</f>
        <v>230.94010767585033</v>
      </c>
      <c r="F88" t="s">
        <v>100</v>
      </c>
    </row>
    <row r="89" spans="2:17" hidden="1" outlineLevel="1">
      <c r="E89" s="6"/>
    </row>
    <row r="90" spans="2:17" ht="17" hidden="1" outlineLevel="1">
      <c r="C90" s="121" t="s">
        <v>88</v>
      </c>
      <c r="D90" s="121" t="s">
        <v>89</v>
      </c>
      <c r="E90" s="121" t="s">
        <v>90</v>
      </c>
      <c r="F90" s="121" t="s">
        <v>162</v>
      </c>
      <c r="G90" t="s">
        <v>163</v>
      </c>
      <c r="H90" s="15" t="s">
        <v>164</v>
      </c>
      <c r="I90" s="121" t="s">
        <v>159</v>
      </c>
      <c r="J90" s="121" t="s">
        <v>106</v>
      </c>
      <c r="K90" s="121" t="s">
        <v>165</v>
      </c>
      <c r="L90" s="121" t="s">
        <v>166</v>
      </c>
      <c r="M90" s="15" t="s">
        <v>167</v>
      </c>
      <c r="N90" s="121" t="s">
        <v>161</v>
      </c>
      <c r="O90" s="121" t="s">
        <v>168</v>
      </c>
      <c r="P90" s="121" t="s">
        <v>105</v>
      </c>
      <c r="Q90" s="121" t="s">
        <v>169</v>
      </c>
    </row>
    <row r="91" spans="2:17" hidden="1" outlineLevel="1">
      <c r="B91" t="s">
        <v>18</v>
      </c>
      <c r="C91" s="14">
        <f>$F$40*$I$66</f>
        <v>1.6199999999999999</v>
      </c>
      <c r="D91" s="14">
        <f>C91*$L$45</f>
        <v>0.40601027145261881</v>
      </c>
      <c r="E91" s="14">
        <f>C91/$L$43</f>
        <v>1.670103092783505</v>
      </c>
      <c r="F91" s="14">
        <f t="shared" ref="F91:G93" si="1">C91+K92</f>
        <v>32.588084137453109</v>
      </c>
      <c r="G91" s="14">
        <f t="shared" si="1"/>
        <v>8.2309323809400912</v>
      </c>
      <c r="H91" s="14">
        <f>F91/$L$43</f>
        <v>33.595963028302172</v>
      </c>
      <c r="I91" s="19">
        <f>1000*H91/3/O$91</f>
        <v>48.491595745187425</v>
      </c>
      <c r="J91" s="21">
        <f t="shared" ref="J91:J110" si="2">$X$17/1000</f>
        <v>3.5000000000000003E-2</v>
      </c>
      <c r="K91" s="14">
        <f>(3*J91*$K$71*I91^2)/1000+F91</f>
        <v>32.61869981930316</v>
      </c>
      <c r="L91" s="14">
        <f>(3*J91*$L$71*I91^2)/1000+G91</f>
        <v>8.2489561291260074</v>
      </c>
      <c r="M91" s="14">
        <f>IF(I91&lt;0,-SQRT(K91^2+L91^2),SQRT(K91^2+L91^2))</f>
        <v>33.645577051405333</v>
      </c>
      <c r="N91" s="19">
        <f>1000*M91/3/O$91</f>
        <v>48.563207419172905</v>
      </c>
      <c r="O91" s="40">
        <f>$E$88</f>
        <v>230.94010767585033</v>
      </c>
      <c r="P91" s="14">
        <f>($K$71*$L$43+$L$71*$L$44)*100*SQRT(3)*(I91+N91)/2*J91/(O91*SQRT(3))</f>
        <v>0.10151230591785408</v>
      </c>
      <c r="Q91" s="19">
        <f>O91*(1-P91/100)</f>
        <v>230.7056750472594</v>
      </c>
    </row>
    <row r="92" spans="2:17" hidden="1" outlineLevel="1">
      <c r="B92" t="s">
        <v>19</v>
      </c>
      <c r="C92" s="14">
        <f>C$91</f>
        <v>1.6199999999999999</v>
      </c>
      <c r="D92" s="14">
        <f>C92*$L$45</f>
        <v>0.40601027145261881</v>
      </c>
      <c r="E92" s="14">
        <f>C92/$L$43</f>
        <v>1.670103092783505</v>
      </c>
      <c r="F92" s="14">
        <f>C92+K93</f>
        <v>30.940485951329951</v>
      </c>
      <c r="G92" s="14">
        <f>D92+L93</f>
        <v>7.8086747902375464</v>
      </c>
      <c r="H92" s="14">
        <f t="shared" ref="H92:H110" si="3">F92/$L$43</f>
        <v>31.897408197247373</v>
      </c>
      <c r="I92" s="19">
        <f t="shared" ref="I92:I110" si="4">1000*H92/3/O$91</f>
        <v>46.039943022830364</v>
      </c>
      <c r="J92" s="21">
        <f t="shared" si="2"/>
        <v>3.5000000000000003E-2</v>
      </c>
      <c r="K92" s="14">
        <f>(3*J92*$K$71*I92^2)/1000+F92</f>
        <v>30.968084137453111</v>
      </c>
      <c r="L92" s="14">
        <f>(3*J92*$L$71*I92^2)/1000+G92</f>
        <v>7.8249221094874724</v>
      </c>
      <c r="M92" s="14">
        <f t="shared" ref="M92:M110" si="5">IF(I92&lt;0,-SQRT(K92^2+L92^2),SQRT(K92^2+L92^2))</f>
        <v>31.941378197628243</v>
      </c>
      <c r="N92" s="19">
        <f t="shared" ref="N92:N110" si="6">1000*M92/3/O$91</f>
        <v>46.103408251720772</v>
      </c>
      <c r="O92" s="19">
        <f>Q91</f>
        <v>230.7056750472594</v>
      </c>
      <c r="P92" s="14">
        <f>($K$71*$L$43+$L$71*$L$44)*100*SQRT(3)*(I92+N92)/2*J92/(O92*SQRT(3))</f>
        <v>9.6473214580972882E-2</v>
      </c>
      <c r="Q92" s="19">
        <f>O92*(1-P92/100)</f>
        <v>230.48310586632059</v>
      </c>
    </row>
    <row r="93" spans="2:17" hidden="1" outlineLevel="1">
      <c r="B93" t="s">
        <v>20</v>
      </c>
      <c r="C93" s="14">
        <f>C$91</f>
        <v>1.6199999999999999</v>
      </c>
      <c r="D93" s="14">
        <f>C93*$L$45</f>
        <v>0.40601027145261881</v>
      </c>
      <c r="E93" s="14">
        <f>C93/$L$43</f>
        <v>1.670103092783505</v>
      </c>
      <c r="F93" s="14">
        <f t="shared" si="1"/>
        <v>29.295743920724213</v>
      </c>
      <c r="G93" s="14">
        <f t="shared" si="1"/>
        <v>7.3880986459283244</v>
      </c>
      <c r="H93" s="14">
        <f t="shared" si="3"/>
        <v>30.201797856416714</v>
      </c>
      <c r="I93" s="19">
        <f t="shared" si="4"/>
        <v>43.592540306032127</v>
      </c>
      <c r="J93" s="21">
        <f t="shared" si="2"/>
        <v>3.5000000000000003E-2</v>
      </c>
      <c r="K93" s="14">
        <f>(3*J93*$K$71*I93^2)/1000+F93</f>
        <v>29.32048595132995</v>
      </c>
      <c r="L93" s="14">
        <f>(3*J93*$L$71*I93^2)/1000+G93</f>
        <v>7.4026645187849276</v>
      </c>
      <c r="M93" s="14">
        <f t="shared" si="5"/>
        <v>30.240541304675983</v>
      </c>
      <c r="N93" s="19">
        <f t="shared" si="6"/>
        <v>43.648461656736686</v>
      </c>
      <c r="O93" s="19">
        <f t="shared" ref="O93:O95" si="7">Q92</f>
        <v>230.48310586632059</v>
      </c>
      <c r="P93" s="14">
        <f>($K$71*$L$43+$L$71*$L$44)*100*SQRT(3)*(I93+N93)/2*J93/(O93*SQRT(3))</f>
        <v>9.1428705573543295E-2</v>
      </c>
      <c r="Q93" s="19">
        <f>O93*(1-P93/100)</f>
        <v>230.2723781460613</v>
      </c>
    </row>
    <row r="94" spans="2:17" hidden="1" outlineLevel="1">
      <c r="B94" t="s">
        <v>21</v>
      </c>
      <c r="C94" s="14">
        <f>C$91</f>
        <v>1.6199999999999999</v>
      </c>
      <c r="D94" s="14">
        <f>C94*$L$45</f>
        <v>0.40601027145261881</v>
      </c>
      <c r="E94" s="14">
        <f>C94/$L$43</f>
        <v>1.670103092783505</v>
      </c>
      <c r="F94" s="14">
        <f t="shared" ref="F94:F109" si="8">C94+K95</f>
        <v>27.653697773535434</v>
      </c>
      <c r="G94" s="14">
        <f t="shared" ref="G94:G109" si="9">D94+L95</f>
        <v>6.969109594275861</v>
      </c>
      <c r="H94" s="14">
        <f t="shared" si="3"/>
        <v>28.508966776840655</v>
      </c>
      <c r="I94" s="19">
        <f t="shared" si="4"/>
        <v>41.149149107317619</v>
      </c>
      <c r="J94" s="21">
        <f t="shared" si="2"/>
        <v>3.5000000000000003E-2</v>
      </c>
      <c r="K94" s="14">
        <f>(3*J94*$K$71*I94^2)/1000+F94</f>
        <v>27.675743920724212</v>
      </c>
      <c r="L94" s="14">
        <f>(3*J94*$L$71*I94^2)/1000+G94</f>
        <v>6.9820883744757056</v>
      </c>
      <c r="M94" s="14">
        <f t="shared" si="5"/>
        <v>28.54288632276862</v>
      </c>
      <c r="N94" s="19">
        <f t="shared" si="6"/>
        <v>41.198107754748371</v>
      </c>
      <c r="O94" s="19">
        <f t="shared" si="7"/>
        <v>230.2723781460613</v>
      </c>
      <c r="P94" s="14">
        <f>($K$71*$L$43+$L$71*$L$44)*100*SQRT(3)*(I94+N94)/2*J94/(O94*SQRT(3))</f>
        <v>8.6379028333758198E-2</v>
      </c>
      <c r="Q94" s="19">
        <f>O94*(1-P94/100)</f>
        <v>230.07347110329769</v>
      </c>
    </row>
    <row r="95" spans="2:17" hidden="1" outlineLevel="1">
      <c r="B95" t="s">
        <v>22</v>
      </c>
      <c r="C95" s="14">
        <f>C$91</f>
        <v>1.6199999999999999</v>
      </c>
      <c r="D95" s="14">
        <f>C95*$L$45</f>
        <v>0.40601027145261881</v>
      </c>
      <c r="E95" s="14">
        <f>C95/$L$43</f>
        <v>1.670103092783505</v>
      </c>
      <c r="F95" s="14">
        <f t="shared" si="8"/>
        <v>26.014188242260971</v>
      </c>
      <c r="G95" s="14">
        <f t="shared" si="9"/>
        <v>6.5516138729600515</v>
      </c>
      <c r="H95" s="14">
        <f t="shared" si="3"/>
        <v>26.818750765217498</v>
      </c>
      <c r="I95" s="19">
        <f t="shared" si="4"/>
        <v>38.709532434069509</v>
      </c>
      <c r="J95" s="21">
        <f t="shared" si="2"/>
        <v>3.5000000000000003E-2</v>
      </c>
      <c r="K95" s="14">
        <f>(3*J95*$K$71*I95^2)/1000+F95</f>
        <v>26.033697773535433</v>
      </c>
      <c r="L95" s="14">
        <f>(3*J95*$L$71*I95^2)/1000+G95</f>
        <v>6.5630993228232422</v>
      </c>
      <c r="M95" s="14">
        <f t="shared" si="5"/>
        <v>26.848234438879341</v>
      </c>
      <c r="N95" s="19">
        <f t="shared" si="6"/>
        <v>38.752088451382917</v>
      </c>
      <c r="O95" s="19">
        <f t="shared" si="7"/>
        <v>230.07347110329769</v>
      </c>
      <c r="P95" s="14">
        <f>($K$71*$L$43+$L$71*$L$44)*100*SQRT(3)*(I95+N95)/2*J95/(O95*SQRT(3))</f>
        <v>8.1324435924101171E-2</v>
      </c>
      <c r="Q95" s="19">
        <f>O95*(1-P95/100)</f>
        <v>229.88636515071192</v>
      </c>
    </row>
    <row r="96" spans="2:17" hidden="1" outlineLevel="1">
      <c r="B96" t="s">
        <v>220</v>
      </c>
      <c r="C96" s="14">
        <f t="shared" ref="C96:C110" si="10">C$91</f>
        <v>1.6199999999999999</v>
      </c>
      <c r="D96" s="14">
        <f t="shared" ref="D96:D110" si="11">C96*$L$45</f>
        <v>0.40601027145261881</v>
      </c>
      <c r="E96" s="14">
        <f t="shared" ref="E96:E110" si="12">C96/$L$43</f>
        <v>1.670103092783505</v>
      </c>
      <c r="F96" s="14">
        <f t="shared" si="8"/>
        <v>24.377057001288819</v>
      </c>
      <c r="G96" s="14">
        <f t="shared" si="9"/>
        <v>6.1355182741609253</v>
      </c>
      <c r="H96" s="14">
        <f t="shared" si="3"/>
        <v>25.130986599266823</v>
      </c>
      <c r="I96" s="19">
        <f t="shared" si="4"/>
        <v>36.273454695218938</v>
      </c>
      <c r="J96" s="21">
        <f t="shared" si="2"/>
        <v>3.5000000000000003E-2</v>
      </c>
      <c r="K96" s="14">
        <f t="shared" ref="K96:K110" si="13">(3*J96*$K$71*I96^2)/1000+F96</f>
        <v>24.39418824226097</v>
      </c>
      <c r="L96" s="14">
        <f t="shared" ref="L96:L110" si="14">(3*J96*$L$71*I96^2)/1000+G96</f>
        <v>6.1456036015074327</v>
      </c>
      <c r="M96" s="14">
        <f t="shared" si="5"/>
        <v>25.156408003244909</v>
      </c>
      <c r="N96" s="19">
        <f t="shared" si="6"/>
        <v>36.310147331293756</v>
      </c>
      <c r="O96" s="19">
        <f t="shared" ref="O96:O110" si="15">Q95</f>
        <v>229.88636515071192</v>
      </c>
      <c r="P96" s="14">
        <f t="shared" ref="P96:P110" si="16">($K$71*$L$43+$L$71*$L$44)*100*SQRT(3)*(I96+N96)/2*J96/(O96*SQRT(3))</f>
        <v>7.6265184838501268E-2</v>
      </c>
      <c r="Q96" s="19">
        <f t="shared" ref="Q96:Q110" si="17">O96*(1-P96/100)</f>
        <v>229.71104188941123</v>
      </c>
    </row>
    <row r="97" spans="2:17" hidden="1" outlineLevel="1">
      <c r="B97" t="s">
        <v>221</v>
      </c>
      <c r="C97" s="14">
        <f t="shared" si="10"/>
        <v>1.6199999999999999</v>
      </c>
      <c r="D97" s="14">
        <f t="shared" si="11"/>
        <v>0.40601027145261881</v>
      </c>
      <c r="E97" s="14">
        <f t="shared" si="12"/>
        <v>1.670103092783505</v>
      </c>
      <c r="F97" s="14">
        <f t="shared" si="8"/>
        <v>22.742146604941233</v>
      </c>
      <c r="G97" s="14">
        <f t="shared" si="9"/>
        <v>5.7207301080843251</v>
      </c>
      <c r="H97" s="14">
        <f t="shared" si="3"/>
        <v>23.445511963856941</v>
      </c>
      <c r="I97" s="19">
        <f t="shared" si="4"/>
        <v>33.84068160905349</v>
      </c>
      <c r="J97" s="21">
        <f t="shared" si="2"/>
        <v>3.5000000000000003E-2</v>
      </c>
      <c r="K97" s="14">
        <f t="shared" si="13"/>
        <v>22.757057001288818</v>
      </c>
      <c r="L97" s="14">
        <f t="shared" si="14"/>
        <v>5.7295080027083065</v>
      </c>
      <c r="M97" s="14">
        <f t="shared" si="5"/>
        <v>23.467230456809489</v>
      </c>
      <c r="N97" s="19">
        <f t="shared" si="6"/>
        <v>33.872029553434849</v>
      </c>
      <c r="O97" s="19">
        <f t="shared" si="15"/>
        <v>229.71104188941123</v>
      </c>
      <c r="P97" s="14">
        <f t="shared" si="16"/>
        <v>7.1201534808035483E-2</v>
      </c>
      <c r="Q97" s="19">
        <f t="shared" si="17"/>
        <v>229.54748410196243</v>
      </c>
    </row>
    <row r="98" spans="2:17" hidden="1" outlineLevel="1">
      <c r="B98" t="s">
        <v>222</v>
      </c>
      <c r="C98" s="14">
        <f t="shared" si="10"/>
        <v>1.6199999999999999</v>
      </c>
      <c r="D98" s="14">
        <f t="shared" si="11"/>
        <v>0.40601027145261881</v>
      </c>
      <c r="E98" s="14">
        <f t="shared" si="12"/>
        <v>1.670103092783505</v>
      </c>
      <c r="F98" s="14">
        <f t="shared" si="8"/>
        <v>21.109300426216993</v>
      </c>
      <c r="G98" s="14">
        <f t="shared" si="9"/>
        <v>5.3071571668988886</v>
      </c>
      <c r="H98" s="14">
        <f t="shared" si="3"/>
        <v>21.762165387852573</v>
      </c>
      <c r="I98" s="19">
        <f t="shared" si="4"/>
        <v>31.410980112064596</v>
      </c>
      <c r="J98" s="21">
        <f t="shared" si="2"/>
        <v>3.5000000000000003E-2</v>
      </c>
      <c r="K98" s="14">
        <f t="shared" si="13"/>
        <v>21.122146604941232</v>
      </c>
      <c r="L98" s="14">
        <f t="shared" si="14"/>
        <v>5.3147198366317063</v>
      </c>
      <c r="M98" s="14">
        <f t="shared" si="5"/>
        <v>21.780526259540125</v>
      </c>
      <c r="N98" s="19">
        <f t="shared" si="6"/>
        <v>31.437481747593008</v>
      </c>
      <c r="O98" s="19">
        <f t="shared" si="15"/>
        <v>229.54748410196243</v>
      </c>
      <c r="P98" s="14">
        <f t="shared" si="16"/>
        <v>6.6133748605240364E-2</v>
      </c>
      <c r="Q98" s="19">
        <f t="shared" si="17"/>
        <v>229.3956757458968</v>
      </c>
    </row>
    <row r="99" spans="2:17" hidden="1" outlineLevel="1">
      <c r="B99" t="s">
        <v>223</v>
      </c>
      <c r="C99" s="14">
        <f t="shared" si="10"/>
        <v>1.6199999999999999</v>
      </c>
      <c r="D99" s="14">
        <f t="shared" si="11"/>
        <v>0.40601027145261881</v>
      </c>
      <c r="E99" s="14">
        <f t="shared" si="12"/>
        <v>1.670103092783505</v>
      </c>
      <c r="F99" s="14">
        <f t="shared" si="8"/>
        <v>19.478362596181132</v>
      </c>
      <c r="G99" s="14">
        <f t="shared" si="9"/>
        <v>4.8947076890541892</v>
      </c>
      <c r="H99" s="14">
        <f t="shared" si="3"/>
        <v>20.080786181630032</v>
      </c>
      <c r="I99" s="19">
        <f t="shared" si="4"/>
        <v>28.984118268758536</v>
      </c>
      <c r="J99" s="21">
        <f t="shared" si="2"/>
        <v>3.5000000000000003E-2</v>
      </c>
      <c r="K99" s="14">
        <f t="shared" si="13"/>
        <v>19.489300426216992</v>
      </c>
      <c r="L99" s="14">
        <f t="shared" si="14"/>
        <v>4.9011468954462698</v>
      </c>
      <c r="M99" s="14">
        <f t="shared" si="5"/>
        <v>20.09612081955332</v>
      </c>
      <c r="N99" s="19">
        <f t="shared" si="6"/>
        <v>29.006251912090882</v>
      </c>
      <c r="O99" s="19">
        <f t="shared" si="15"/>
        <v>229.3956757458968</v>
      </c>
      <c r="P99" s="14">
        <f t="shared" si="16"/>
        <v>6.1062091847098078E-2</v>
      </c>
      <c r="Q99" s="19">
        <f t="shared" si="17"/>
        <v>229.25560194767957</v>
      </c>
    </row>
    <row r="100" spans="2:17" hidden="1" outlineLevel="1">
      <c r="B100" t="s">
        <v>224</v>
      </c>
      <c r="C100" s="14">
        <f t="shared" si="10"/>
        <v>1.6199999999999999</v>
      </c>
      <c r="D100" s="14">
        <f t="shared" si="11"/>
        <v>0.40601027145261881</v>
      </c>
      <c r="E100" s="14">
        <f t="shared" si="12"/>
        <v>1.670103092783505</v>
      </c>
      <c r="F100" s="14">
        <f>C100+K101</f>
        <v>17.849177943951798</v>
      </c>
      <c r="G100" s="14">
        <f t="shared" si="9"/>
        <v>4.4832903239504303</v>
      </c>
      <c r="H100" s="14">
        <f t="shared" si="3"/>
        <v>18.401214375208038</v>
      </c>
      <c r="I100" s="19">
        <f t="shared" si="4"/>
        <v>26.559865182355928</v>
      </c>
      <c r="J100" s="21">
        <f t="shared" si="2"/>
        <v>3.5000000000000003E-2</v>
      </c>
      <c r="K100" s="14">
        <f t="shared" si="13"/>
        <v>17.858362596181131</v>
      </c>
      <c r="L100" s="14">
        <f t="shared" si="14"/>
        <v>4.4886974176015704</v>
      </c>
      <c r="M100" s="14">
        <f t="shared" si="5"/>
        <v>18.41384042299336</v>
      </c>
      <c r="N100" s="19">
        <f t="shared" si="6"/>
        <v>26.578089312575067</v>
      </c>
      <c r="O100" s="19">
        <f t="shared" si="15"/>
        <v>229.25560194767957</v>
      </c>
      <c r="P100" s="14">
        <f t="shared" si="16"/>
        <v>5.5986832796764682E-2</v>
      </c>
      <c r="Q100" s="19">
        <f t="shared" si="17"/>
        <v>229.1272489971399</v>
      </c>
    </row>
    <row r="101" spans="2:17" hidden="1" outlineLevel="1">
      <c r="B101" t="s">
        <v>225</v>
      </c>
      <c r="C101" s="14">
        <f t="shared" si="10"/>
        <v>1.6199999999999999</v>
      </c>
      <c r="D101" s="14">
        <f t="shared" si="11"/>
        <v>0.40601027145261881</v>
      </c>
      <c r="E101" s="14">
        <f t="shared" si="12"/>
        <v>1.670103092783505</v>
      </c>
      <c r="F101" s="14">
        <f t="shared" si="8"/>
        <v>16.221591937234788</v>
      </c>
      <c r="G101" s="14">
        <f t="shared" si="9"/>
        <v>4.0728140969305411</v>
      </c>
      <c r="H101" s="14">
        <f t="shared" si="3"/>
        <v>16.723290656943082</v>
      </c>
      <c r="I101" s="19">
        <f t="shared" si="4"/>
        <v>24.137990906306101</v>
      </c>
      <c r="J101" s="21">
        <f t="shared" si="2"/>
        <v>3.5000000000000003E-2</v>
      </c>
      <c r="K101" s="14">
        <f t="shared" si="13"/>
        <v>16.229177943951797</v>
      </c>
      <c r="L101" s="14">
        <f t="shared" si="14"/>
        <v>4.0772800524978114</v>
      </c>
      <c r="M101" s="14">
        <f t="shared" si="5"/>
        <v>16.73351216460394</v>
      </c>
      <c r="N101" s="19">
        <f t="shared" si="6"/>
        <v>24.152744381804904</v>
      </c>
      <c r="O101" s="19">
        <f t="shared" si="15"/>
        <v>229.1272489971399</v>
      </c>
      <c r="P101" s="14">
        <f t="shared" si="16"/>
        <v>5.0908242164111744E-2</v>
      </c>
      <c r="Q101" s="19">
        <f t="shared" si="17"/>
        <v>229.01060434235646</v>
      </c>
    </row>
    <row r="102" spans="2:17" hidden="1" outlineLevel="1">
      <c r="B102" t="s">
        <v>226</v>
      </c>
      <c r="C102" s="14">
        <f t="shared" si="10"/>
        <v>1.6199999999999999</v>
      </c>
      <c r="D102" s="14">
        <f t="shared" si="11"/>
        <v>0.40601027145261881</v>
      </c>
      <c r="E102" s="14">
        <f t="shared" si="12"/>
        <v>1.670103092783505</v>
      </c>
      <c r="F102" s="14">
        <f t="shared" si="8"/>
        <v>14.595450623356976</v>
      </c>
      <c r="G102" s="14">
        <f t="shared" si="9"/>
        <v>3.6631883745659852</v>
      </c>
      <c r="H102" s="14">
        <f t="shared" si="3"/>
        <v>15.046856312739152</v>
      </c>
      <c r="I102" s="19">
        <f t="shared" si="4"/>
        <v>21.718266356543921</v>
      </c>
      <c r="J102" s="21">
        <f t="shared" si="2"/>
        <v>3.5000000000000003E-2</v>
      </c>
      <c r="K102" s="14">
        <f t="shared" si="13"/>
        <v>14.601591937234787</v>
      </c>
      <c r="L102" s="14">
        <f t="shared" si="14"/>
        <v>3.6668038254779218</v>
      </c>
      <c r="M102" s="14">
        <f t="shared" si="5"/>
        <v>15.054963878935727</v>
      </c>
      <c r="N102" s="19">
        <f t="shared" si="6"/>
        <v>21.729968620359084</v>
      </c>
      <c r="O102" s="19">
        <f t="shared" si="15"/>
        <v>229.01060434235646</v>
      </c>
      <c r="P102" s="14">
        <f t="shared" si="16"/>
        <v>4.5826592905154943E-2</v>
      </c>
      <c r="Q102" s="19">
        <f t="shared" si="17"/>
        <v>228.90565658499486</v>
      </c>
    </row>
    <row r="103" spans="2:17" hidden="1" outlineLevel="1">
      <c r="B103" t="s">
        <v>227</v>
      </c>
      <c r="C103" s="14">
        <f t="shared" si="10"/>
        <v>1.6199999999999999</v>
      </c>
      <c r="D103" s="14">
        <f t="shared" si="11"/>
        <v>0.40601027145261881</v>
      </c>
      <c r="E103" s="14">
        <f t="shared" si="12"/>
        <v>1.670103092783505</v>
      </c>
      <c r="F103" s="14">
        <f t="shared" si="8"/>
        <v>12.970600570750561</v>
      </c>
      <c r="G103" s="14">
        <f t="shared" si="9"/>
        <v>3.2543228302079767</v>
      </c>
      <c r="H103" s="14">
        <f t="shared" si="3"/>
        <v>13.371753165722227</v>
      </c>
      <c r="I103" s="19">
        <f t="shared" si="4"/>
        <v>19.300463224417392</v>
      </c>
      <c r="J103" s="21">
        <f t="shared" si="2"/>
        <v>3.5000000000000003E-2</v>
      </c>
      <c r="K103" s="14">
        <f t="shared" si="13"/>
        <v>12.975450623356977</v>
      </c>
      <c r="L103" s="14">
        <f t="shared" si="14"/>
        <v>3.2571781031133664</v>
      </c>
      <c r="M103" s="14">
        <f t="shared" si="5"/>
        <v>13.378024072133229</v>
      </c>
      <c r="N103" s="19">
        <f t="shared" si="6"/>
        <v>19.30951449817853</v>
      </c>
      <c r="O103" s="19">
        <f t="shared" si="15"/>
        <v>228.90565658499486</v>
      </c>
      <c r="P103" s="14">
        <f t="shared" si="16"/>
        <v>4.0742160020445513E-2</v>
      </c>
      <c r="Q103" s="19">
        <f t="shared" si="17"/>
        <v>228.81239547609314</v>
      </c>
    </row>
    <row r="104" spans="2:17" hidden="1" outlineLevel="1">
      <c r="B104" t="s">
        <v>228</v>
      </c>
      <c r="C104" s="14">
        <f t="shared" si="10"/>
        <v>1.6199999999999999</v>
      </c>
      <c r="D104" s="14">
        <f t="shared" si="11"/>
        <v>0.40601027145261881</v>
      </c>
      <c r="E104" s="14">
        <f t="shared" si="12"/>
        <v>1.670103092783505</v>
      </c>
      <c r="F104" s="14">
        <f t="shared" si="8"/>
        <v>11.346888810840666</v>
      </c>
      <c r="G104" s="14">
        <f t="shared" si="9"/>
        <v>2.8461274097761446</v>
      </c>
      <c r="H104" s="14">
        <f t="shared" si="3"/>
        <v>11.697823516330583</v>
      </c>
      <c r="I104" s="19">
        <f t="shared" si="4"/>
        <v>16.88435389021549</v>
      </c>
      <c r="J104" s="21">
        <f t="shared" si="2"/>
        <v>3.5000000000000003E-2</v>
      </c>
      <c r="K104" s="14">
        <f t="shared" si="13"/>
        <v>11.350600570750562</v>
      </c>
      <c r="L104" s="14">
        <f t="shared" si="14"/>
        <v>2.8483125587553579</v>
      </c>
      <c r="M104" s="14">
        <f t="shared" si="5"/>
        <v>11.702521854245198</v>
      </c>
      <c r="N104" s="19">
        <f t="shared" si="6"/>
        <v>16.891135356864858</v>
      </c>
      <c r="O104" s="19">
        <f t="shared" si="15"/>
        <v>228.81239547609314</v>
      </c>
      <c r="P104" s="14">
        <f t="shared" si="16"/>
        <v>3.5655220352503215E-2</v>
      </c>
      <c r="Q104" s="19">
        <f t="shared" si="17"/>
        <v>228.7308119122923</v>
      </c>
    </row>
    <row r="105" spans="2:17" hidden="1" outlineLevel="1">
      <c r="B105" t="s">
        <v>229</v>
      </c>
      <c r="C105" s="14">
        <f t="shared" si="10"/>
        <v>1.6199999999999999</v>
      </c>
      <c r="D105" s="14">
        <f t="shared" si="11"/>
        <v>0.40601027145261881</v>
      </c>
      <c r="E105" s="14">
        <f t="shared" si="12"/>
        <v>1.670103092783505</v>
      </c>
      <c r="F105" s="14">
        <f t="shared" si="8"/>
        <v>9.7241627802893689</v>
      </c>
      <c r="G105" s="14">
        <f t="shared" si="9"/>
        <v>2.4385122977570357</v>
      </c>
      <c r="H105" s="14">
        <f t="shared" si="3"/>
        <v>10.024910082772546</v>
      </c>
      <c r="I105" s="19">
        <f t="shared" si="4"/>
        <v>14.469711337226308</v>
      </c>
      <c r="J105" s="21">
        <f t="shared" si="2"/>
        <v>3.5000000000000003E-2</v>
      </c>
      <c r="K105" s="14">
        <f t="shared" si="13"/>
        <v>9.7268888108406664</v>
      </c>
      <c r="L105" s="14">
        <f t="shared" si="14"/>
        <v>2.4401171383235258</v>
      </c>
      <c r="M105" s="14">
        <f t="shared" si="5"/>
        <v>10.028286872003491</v>
      </c>
      <c r="N105" s="19">
        <f t="shared" si="6"/>
        <v>14.474585312655012</v>
      </c>
      <c r="O105" s="19">
        <f t="shared" si="15"/>
        <v>228.7308119122923</v>
      </c>
      <c r="P105" s="14">
        <f t="shared" si="16"/>
        <v>3.056605238237102E-2</v>
      </c>
      <c r="Q105" s="19">
        <f t="shared" si="17"/>
        <v>228.66089793250856</v>
      </c>
    </row>
    <row r="106" spans="2:17" hidden="1" outlineLevel="1">
      <c r="B106" t="s">
        <v>230</v>
      </c>
      <c r="C106" s="14">
        <f t="shared" si="10"/>
        <v>1.6199999999999999</v>
      </c>
      <c r="D106" s="14">
        <f t="shared" si="11"/>
        <v>0.40601027145261881</v>
      </c>
      <c r="E106" s="14">
        <f t="shared" si="12"/>
        <v>1.670103092783505</v>
      </c>
      <c r="F106" s="14">
        <f t="shared" si="8"/>
        <v>8.1022702635496895</v>
      </c>
      <c r="G106" s="14">
        <f t="shared" si="9"/>
        <v>2.0313878833850891</v>
      </c>
      <c r="H106" s="14">
        <f t="shared" si="3"/>
        <v>8.3528559418038046</v>
      </c>
      <c r="I106" s="19">
        <f t="shared" si="4"/>
        <v>12.056309066256476</v>
      </c>
      <c r="J106" s="21">
        <f t="shared" si="2"/>
        <v>3.5000000000000003E-2</v>
      </c>
      <c r="K106" s="14">
        <f t="shared" si="13"/>
        <v>8.1041627802893696</v>
      </c>
      <c r="L106" s="14">
        <f t="shared" si="14"/>
        <v>2.0325020263044169</v>
      </c>
      <c r="M106" s="14">
        <f t="shared" si="5"/>
        <v>8.3551492420159139</v>
      </c>
      <c r="N106" s="19">
        <f t="shared" si="6"/>
        <v>12.059619159993463</v>
      </c>
      <c r="O106" s="19">
        <f t="shared" si="15"/>
        <v>228.66089793250856</v>
      </c>
      <c r="P106" s="14">
        <f t="shared" si="16"/>
        <v>2.5474936025373963E-2</v>
      </c>
      <c r="Q106" s="19">
        <f t="shared" si="17"/>
        <v>228.60264671504521</v>
      </c>
    </row>
    <row r="107" spans="2:17" hidden="1" outlineLevel="1">
      <c r="B107" t="s">
        <v>231</v>
      </c>
      <c r="C107" s="14">
        <f t="shared" si="10"/>
        <v>1.6199999999999999</v>
      </c>
      <c r="D107" s="14">
        <f t="shared" si="11"/>
        <v>0.40601027145261881</v>
      </c>
      <c r="E107" s="14">
        <f t="shared" si="12"/>
        <v>1.670103092783505</v>
      </c>
      <c r="F107" s="14">
        <f t="shared" si="8"/>
        <v>6.4810593356834927</v>
      </c>
      <c r="G107" s="14">
        <f t="shared" si="9"/>
        <v>1.6246647269789827</v>
      </c>
      <c r="H107" s="14">
        <f t="shared" si="3"/>
        <v>6.6815044697767965</v>
      </c>
      <c r="I107" s="19">
        <f t="shared" si="4"/>
        <v>9.643921010543302</v>
      </c>
      <c r="J107" s="21">
        <f t="shared" si="2"/>
        <v>3.5000000000000003E-2</v>
      </c>
      <c r="K107" s="14">
        <f t="shared" si="13"/>
        <v>6.4822702635496903</v>
      </c>
      <c r="L107" s="14">
        <f t="shared" si="14"/>
        <v>1.6253776119324701</v>
      </c>
      <c r="M107" s="14">
        <f t="shared" si="5"/>
        <v>6.6829394843191476</v>
      </c>
      <c r="N107" s="19">
        <f t="shared" si="6"/>
        <v>9.6459922756240957</v>
      </c>
      <c r="O107" s="19">
        <f t="shared" si="15"/>
        <v>228.60264671504521</v>
      </c>
      <c r="P107" s="14">
        <f t="shared" si="16"/>
        <v>2.0382152426166342E-2</v>
      </c>
      <c r="Q107" s="19">
        <f t="shared" si="17"/>
        <v>228.55605257514151</v>
      </c>
    </row>
    <row r="108" spans="2:17" hidden="1" outlineLevel="1">
      <c r="B108" t="s">
        <v>232</v>
      </c>
      <c r="C108" s="14">
        <f t="shared" si="10"/>
        <v>1.6199999999999999</v>
      </c>
      <c r="D108" s="14">
        <f t="shared" si="11"/>
        <v>0.40601027145261881</v>
      </c>
      <c r="E108" s="14">
        <f t="shared" si="12"/>
        <v>1.670103092783505</v>
      </c>
      <c r="F108" s="14">
        <f t="shared" si="8"/>
        <v>4.8603783053976048</v>
      </c>
      <c r="G108" s="14">
        <f t="shared" si="9"/>
        <v>1.2182535264064462</v>
      </c>
      <c r="H108" s="14">
        <f t="shared" si="3"/>
        <v>5.0106992839150566</v>
      </c>
      <c r="I108" s="19">
        <f t="shared" si="4"/>
        <v>7.2323214509915559</v>
      </c>
      <c r="J108" s="21">
        <f t="shared" si="2"/>
        <v>3.5000000000000003E-2</v>
      </c>
      <c r="K108" s="14">
        <f t="shared" si="13"/>
        <v>4.8610593356834926</v>
      </c>
      <c r="L108" s="14">
        <f t="shared" si="14"/>
        <v>1.2186544555263639</v>
      </c>
      <c r="M108" s="14">
        <f t="shared" si="5"/>
        <v>5.0114884562383155</v>
      </c>
      <c r="N108" s="19">
        <f t="shared" si="6"/>
        <v>7.2334605231247338</v>
      </c>
      <c r="O108" s="19">
        <f t="shared" si="15"/>
        <v>228.55605257514151</v>
      </c>
      <c r="P108" s="14">
        <f t="shared" si="16"/>
        <v>1.5287983753152471E-2</v>
      </c>
      <c r="Q108" s="19">
        <f t="shared" si="17"/>
        <v>228.52111096295698</v>
      </c>
    </row>
    <row r="109" spans="2:17" hidden="1" outlineLevel="1">
      <c r="B109" t="s">
        <v>233</v>
      </c>
      <c r="C109" s="14">
        <f t="shared" si="10"/>
        <v>1.6199999999999999</v>
      </c>
      <c r="D109" s="14">
        <f t="shared" si="11"/>
        <v>0.40601027145261881</v>
      </c>
      <c r="E109" s="14">
        <f t="shared" si="12"/>
        <v>1.670103092783505</v>
      </c>
      <c r="F109" s="14">
        <f t="shared" si="8"/>
        <v>3.2400756582527368</v>
      </c>
      <c r="G109" s="14">
        <f t="shared" si="9"/>
        <v>0.81206508365080032</v>
      </c>
      <c r="H109" s="14">
        <f t="shared" si="3"/>
        <v>3.340284183765708</v>
      </c>
      <c r="I109" s="19">
        <f t="shared" si="4"/>
        <v>4.8212849316674511</v>
      </c>
      <c r="J109" s="21">
        <f t="shared" si="2"/>
        <v>3.5000000000000003E-2</v>
      </c>
      <c r="K109" s="14">
        <f t="shared" si="13"/>
        <v>3.2403783053976047</v>
      </c>
      <c r="L109" s="14">
        <f t="shared" si="14"/>
        <v>0.81224325495382743</v>
      </c>
      <c r="M109" s="14">
        <f t="shared" si="5"/>
        <v>3.3406272865001632</v>
      </c>
      <c r="N109" s="19">
        <f t="shared" si="6"/>
        <v>4.8217801578076953</v>
      </c>
      <c r="O109" s="19">
        <f t="shared" si="15"/>
        <v>228.52111096295698</v>
      </c>
      <c r="P109" s="14">
        <f t="shared" si="16"/>
        <v>1.0192712992367962E-2</v>
      </c>
      <c r="Q109" s="19">
        <f t="shared" si="17"/>
        <v>228.49781846198957</v>
      </c>
    </row>
    <row r="110" spans="2:17" hidden="1" outlineLevel="1">
      <c r="B110" t="s">
        <v>234</v>
      </c>
      <c r="C110" s="14">
        <f t="shared" si="10"/>
        <v>1.6199999999999999</v>
      </c>
      <c r="D110" s="14">
        <f t="shared" si="11"/>
        <v>0.40601027145261881</v>
      </c>
      <c r="E110" s="14">
        <f t="shared" si="12"/>
        <v>1.670103092783505</v>
      </c>
      <c r="F110" s="14">
        <f>C110</f>
        <v>1.6199999999999999</v>
      </c>
      <c r="G110" s="14">
        <f>D110</f>
        <v>0.40601027145261881</v>
      </c>
      <c r="H110" s="14">
        <f t="shared" si="3"/>
        <v>1.670103092783505</v>
      </c>
      <c r="I110" s="19">
        <f t="shared" si="4"/>
        <v>2.4105861754824573</v>
      </c>
      <c r="J110" s="21">
        <f t="shared" si="2"/>
        <v>3.5000000000000003E-2</v>
      </c>
      <c r="K110" s="14">
        <f t="shared" si="13"/>
        <v>1.6200756582527367</v>
      </c>
      <c r="L110" s="14">
        <f t="shared" si="14"/>
        <v>0.40605481219818157</v>
      </c>
      <c r="M110" s="14">
        <f t="shared" si="5"/>
        <v>1.6701873095471473</v>
      </c>
      <c r="N110" s="19">
        <f t="shared" si="6"/>
        <v>2.4107077319103558</v>
      </c>
      <c r="O110" s="19">
        <f t="shared" si="15"/>
        <v>228.49781846198957</v>
      </c>
      <c r="P110" s="14">
        <f t="shared" si="16"/>
        <v>5.0966237409092391E-3</v>
      </c>
      <c r="Q110" s="19">
        <f t="shared" si="17"/>
        <v>228.48617278792636</v>
      </c>
    </row>
    <row r="111" spans="2:17" hidden="1" outlineLevel="1">
      <c r="B111" s="16" t="s">
        <v>94</v>
      </c>
      <c r="C111" s="17">
        <f>SUM(C91:C110)</f>
        <v>32.400000000000006</v>
      </c>
      <c r="D111" s="17">
        <f>SUM(D91:D110)</f>
        <v>8.1202054290523762</v>
      </c>
      <c r="E111" s="17">
        <f>SUM(E91:E110)</f>
        <v>33.402061855670112</v>
      </c>
      <c r="F111" s="17">
        <f>F91</f>
        <v>32.588084137453109</v>
      </c>
      <c r="G111" s="17">
        <f>G91</f>
        <v>8.2309323809400912</v>
      </c>
      <c r="H111" s="17">
        <f>F111/$L$43</f>
        <v>33.595963028302172</v>
      </c>
      <c r="I111" s="20">
        <f>I91</f>
        <v>48.491595745187425</v>
      </c>
      <c r="J111" s="17">
        <f>SUM(J91:J110)</f>
        <v>0.7000000000000004</v>
      </c>
      <c r="K111" s="17">
        <f>K91</f>
        <v>32.61869981930316</v>
      </c>
      <c r="L111" s="17">
        <f>L91</f>
        <v>8.2489561291260074</v>
      </c>
      <c r="M111" s="17">
        <f>K111/$L$43</f>
        <v>33.627525586910473</v>
      </c>
      <c r="N111" s="20">
        <f>N91</f>
        <v>48.563207419172905</v>
      </c>
      <c r="O111" s="41">
        <f>O91</f>
        <v>230.94010767585033</v>
      </c>
      <c r="P111" s="17">
        <f>(1-Q111/O111)*100</f>
        <v>1.0625849760875328</v>
      </c>
      <c r="Q111" s="20">
        <f>Q110</f>
        <v>228.48617278792636</v>
      </c>
    </row>
    <row r="112" spans="2:17" hidden="1" outlineLevel="1">
      <c r="C112" s="6"/>
      <c r="D112" s="6"/>
      <c r="E112" s="6"/>
    </row>
    <row r="113" spans="2:17" hidden="1" outlineLevel="1">
      <c r="B113" t="s">
        <v>38</v>
      </c>
      <c r="C113" s="14">
        <f t="shared" ref="C113:E128" si="18">C$91</f>
        <v>1.6199999999999999</v>
      </c>
      <c r="D113" s="14">
        <f t="shared" si="18"/>
        <v>0.40601027145261881</v>
      </c>
      <c r="E113" s="14">
        <f t="shared" si="18"/>
        <v>1.670103092783505</v>
      </c>
      <c r="F113" s="14">
        <f t="shared" ref="F113:G113" si="19">C113+K114</f>
        <v>32.588084137453109</v>
      </c>
      <c r="G113" s="14">
        <f t="shared" si="19"/>
        <v>8.2309323809400912</v>
      </c>
      <c r="H113" s="14">
        <f>F113/$L$43</f>
        <v>33.595963028302172</v>
      </c>
      <c r="I113" s="19">
        <f>1000*H113/3/O$113</f>
        <v>48.491595745187425</v>
      </c>
      <c r="J113" s="21">
        <f t="shared" ref="J113:J132" si="20">$X$17/1000</f>
        <v>3.5000000000000003E-2</v>
      </c>
      <c r="K113" s="14">
        <f>(3*J113*$K$71*I113^2)/1000+F113</f>
        <v>32.61869981930316</v>
      </c>
      <c r="L113" s="14">
        <f>(3*J113*$L$71*I113^2)/1000+G113</f>
        <v>8.2489561291260074</v>
      </c>
      <c r="M113" s="14">
        <f>IF(I113&lt;0,-SQRT(K113^2+L113^2),SQRT(K113^2+L113^2))</f>
        <v>33.645577051405333</v>
      </c>
      <c r="N113" s="19">
        <f>1000*M113/3/O$113</f>
        <v>48.563207419172905</v>
      </c>
      <c r="O113" s="40">
        <f>$E$88</f>
        <v>230.94010767585033</v>
      </c>
      <c r="P113" s="14">
        <f>($K$71*$L$43+$L$71*$L$44)*100*SQRT(3)*(I113+N113)/2*J113/(O113*SQRT(3))</f>
        <v>0.10151230591785408</v>
      </c>
      <c r="Q113" s="19">
        <f>O113*(1-P113/100)</f>
        <v>230.7056750472594</v>
      </c>
    </row>
    <row r="114" spans="2:17" hidden="1" outlineLevel="1">
      <c r="B114" t="s">
        <v>39</v>
      </c>
      <c r="C114" s="14">
        <f t="shared" si="18"/>
        <v>1.6199999999999999</v>
      </c>
      <c r="D114" s="14">
        <f t="shared" si="18"/>
        <v>0.40601027145261881</v>
      </c>
      <c r="E114" s="14">
        <f t="shared" si="18"/>
        <v>1.670103092783505</v>
      </c>
      <c r="F114" s="14">
        <f t="shared" ref="F114:F131" si="21">C114+K115</f>
        <v>30.940485951329951</v>
      </c>
      <c r="G114" s="14">
        <f t="shared" ref="G114:G131" si="22">D114+L115</f>
        <v>7.8086747902375464</v>
      </c>
      <c r="H114" s="14">
        <f>F114/$L$43</f>
        <v>31.897408197247373</v>
      </c>
      <c r="I114" s="19">
        <f t="shared" ref="I114:I132" si="23">1000*H114/3/O$113</f>
        <v>46.039943022830364</v>
      </c>
      <c r="J114" s="21">
        <f t="shared" si="20"/>
        <v>3.5000000000000003E-2</v>
      </c>
      <c r="K114" s="14">
        <f>(3*J114*$K$71*I114^2)/1000+F114</f>
        <v>30.968084137453111</v>
      </c>
      <c r="L114" s="14">
        <f>(3*J114*$L$71*I114^2)/1000+G114</f>
        <v>7.8249221094874724</v>
      </c>
      <c r="M114" s="14">
        <f t="shared" ref="M114:M132" si="24">IF(I114&lt;0,-SQRT(K114^2+L114^2),SQRT(K114^2+L114^2))</f>
        <v>31.941378197628243</v>
      </c>
      <c r="N114" s="19">
        <f t="shared" ref="N114:N132" si="25">1000*M114/3/O$113</f>
        <v>46.103408251720772</v>
      </c>
      <c r="O114" s="19">
        <f>Q113</f>
        <v>230.7056750472594</v>
      </c>
      <c r="P114" s="14">
        <f>($K$71*$L$43+$L$71*$L$44)*100*SQRT(3)*(I114+N114)/2*J114/(O114*SQRT(3))</f>
        <v>9.6473214580972882E-2</v>
      </c>
      <c r="Q114" s="19">
        <f>O114*(1-P114/100)</f>
        <v>230.48310586632059</v>
      </c>
    </row>
    <row r="115" spans="2:17" hidden="1" outlineLevel="1">
      <c r="B115" t="s">
        <v>40</v>
      </c>
      <c r="C115" s="14">
        <f t="shared" si="18"/>
        <v>1.6199999999999999</v>
      </c>
      <c r="D115" s="14">
        <f t="shared" si="18"/>
        <v>0.40601027145261881</v>
      </c>
      <c r="E115" s="14">
        <f t="shared" si="18"/>
        <v>1.670103092783505</v>
      </c>
      <c r="F115" s="14">
        <f t="shared" si="21"/>
        <v>29.295743920724213</v>
      </c>
      <c r="G115" s="14">
        <f t="shared" si="22"/>
        <v>7.3880986459283244</v>
      </c>
      <c r="H115" s="14">
        <f>F115/$L$43</f>
        <v>30.201797856416714</v>
      </c>
      <c r="I115" s="19">
        <f t="shared" si="23"/>
        <v>43.592540306032127</v>
      </c>
      <c r="J115" s="21">
        <f t="shared" si="20"/>
        <v>3.5000000000000003E-2</v>
      </c>
      <c r="K115" s="14">
        <f>(3*J115*$K$71*I115^2)/1000+F115</f>
        <v>29.32048595132995</v>
      </c>
      <c r="L115" s="14">
        <f>(3*J115*$L$71*I115^2)/1000+G115</f>
        <v>7.4026645187849276</v>
      </c>
      <c r="M115" s="14">
        <f t="shared" si="24"/>
        <v>30.240541304675983</v>
      </c>
      <c r="N115" s="19">
        <f t="shared" si="25"/>
        <v>43.648461656736686</v>
      </c>
      <c r="O115" s="19">
        <f t="shared" ref="O115:O117" si="26">Q114</f>
        <v>230.48310586632059</v>
      </c>
      <c r="P115" s="14">
        <f>($K$71*$L$43+$L$71*$L$44)*100*SQRT(3)*(I115+N115)/2*J115/(O115*SQRT(3))</f>
        <v>9.1428705573543295E-2</v>
      </c>
      <c r="Q115" s="19">
        <f>O115*(1-P115/100)</f>
        <v>230.2723781460613</v>
      </c>
    </row>
    <row r="116" spans="2:17" hidden="1" outlineLevel="1">
      <c r="B116" t="s">
        <v>41</v>
      </c>
      <c r="C116" s="14">
        <f t="shared" si="18"/>
        <v>1.6199999999999999</v>
      </c>
      <c r="D116" s="14">
        <f t="shared" si="18"/>
        <v>0.40601027145261881</v>
      </c>
      <c r="E116" s="14">
        <f t="shared" si="18"/>
        <v>1.670103092783505</v>
      </c>
      <c r="F116" s="14">
        <f t="shared" si="21"/>
        <v>27.653697773535434</v>
      </c>
      <c r="G116" s="14">
        <f t="shared" si="22"/>
        <v>6.969109594275861</v>
      </c>
      <c r="H116" s="14">
        <f>F116/$L$43</f>
        <v>28.508966776840655</v>
      </c>
      <c r="I116" s="19">
        <f t="shared" si="23"/>
        <v>41.149149107317619</v>
      </c>
      <c r="J116" s="21">
        <f t="shared" si="20"/>
        <v>3.5000000000000003E-2</v>
      </c>
      <c r="K116" s="14">
        <f>(3*J116*$K$71*I116^2)/1000+F116</f>
        <v>27.675743920724212</v>
      </c>
      <c r="L116" s="14">
        <f>(3*J116*$L$71*I116^2)/1000+G116</f>
        <v>6.9820883744757056</v>
      </c>
      <c r="M116" s="14">
        <f t="shared" si="24"/>
        <v>28.54288632276862</v>
      </c>
      <c r="N116" s="19">
        <f t="shared" si="25"/>
        <v>41.198107754748371</v>
      </c>
      <c r="O116" s="19">
        <f t="shared" si="26"/>
        <v>230.2723781460613</v>
      </c>
      <c r="P116" s="14">
        <f>($K$71*$L$43+$L$71*$L$44)*100*SQRT(3)*(I116+N116)/2*J116/(O116*SQRT(3))</f>
        <v>8.6379028333758198E-2</v>
      </c>
      <c r="Q116" s="19">
        <f>O116*(1-P116/100)</f>
        <v>230.07347110329769</v>
      </c>
    </row>
    <row r="117" spans="2:17" hidden="1" outlineLevel="1">
      <c r="B117" t="s">
        <v>42</v>
      </c>
      <c r="C117" s="14">
        <f t="shared" si="18"/>
        <v>1.6199999999999999</v>
      </c>
      <c r="D117" s="14">
        <f t="shared" si="18"/>
        <v>0.40601027145261881</v>
      </c>
      <c r="E117" s="14">
        <f t="shared" si="18"/>
        <v>1.670103092783505</v>
      </c>
      <c r="F117" s="14">
        <f t="shared" si="21"/>
        <v>26.014188242260971</v>
      </c>
      <c r="G117" s="14">
        <f t="shared" si="22"/>
        <v>6.5516138729600515</v>
      </c>
      <c r="H117" s="14">
        <f t="shared" ref="H117:H132" si="27">F117/$L$43</f>
        <v>26.818750765217498</v>
      </c>
      <c r="I117" s="19">
        <f t="shared" si="23"/>
        <v>38.709532434069509</v>
      </c>
      <c r="J117" s="21">
        <f t="shared" si="20"/>
        <v>3.5000000000000003E-2</v>
      </c>
      <c r="K117" s="14">
        <f>(3*J117*$K$71*I117^2)/1000+F117</f>
        <v>26.033697773535433</v>
      </c>
      <c r="L117" s="14">
        <f>(3*J117*$L$71*I117^2)/1000+G117</f>
        <v>6.5630993228232422</v>
      </c>
      <c r="M117" s="14">
        <f t="shared" si="24"/>
        <v>26.848234438879341</v>
      </c>
      <c r="N117" s="19">
        <f t="shared" si="25"/>
        <v>38.752088451382917</v>
      </c>
      <c r="O117" s="19">
        <f t="shared" si="26"/>
        <v>230.07347110329769</v>
      </c>
      <c r="P117" s="14">
        <f>($K$71*$L$43+$L$71*$L$44)*100*SQRT(3)*(I117+N117)/2*J117/(O117*SQRT(3))</f>
        <v>8.1324435924101171E-2</v>
      </c>
      <c r="Q117" s="19">
        <f>O117*(1-P117/100)</f>
        <v>229.88636515071192</v>
      </c>
    </row>
    <row r="118" spans="2:17" hidden="1" outlineLevel="1">
      <c r="B118" t="s">
        <v>235</v>
      </c>
      <c r="C118" s="14">
        <f t="shared" si="18"/>
        <v>1.6199999999999999</v>
      </c>
      <c r="D118" s="14">
        <f t="shared" si="18"/>
        <v>0.40601027145261881</v>
      </c>
      <c r="E118" s="14">
        <f t="shared" si="18"/>
        <v>1.670103092783505</v>
      </c>
      <c r="F118" s="14">
        <f t="shared" si="21"/>
        <v>24.377057001288819</v>
      </c>
      <c r="G118" s="14">
        <f t="shared" si="22"/>
        <v>6.1355182741609253</v>
      </c>
      <c r="H118" s="14">
        <f t="shared" si="27"/>
        <v>25.130986599266823</v>
      </c>
      <c r="I118" s="19">
        <f t="shared" si="23"/>
        <v>36.273454695218938</v>
      </c>
      <c r="J118" s="21">
        <f t="shared" si="20"/>
        <v>3.5000000000000003E-2</v>
      </c>
      <c r="K118" s="14">
        <f t="shared" ref="K118:K132" si="28">(3*J118*$K$71*I118^2)/1000+F118</f>
        <v>24.39418824226097</v>
      </c>
      <c r="L118" s="14">
        <f t="shared" ref="L118:L132" si="29">(3*J118*$L$71*I118^2)/1000+G118</f>
        <v>6.1456036015074327</v>
      </c>
      <c r="M118" s="14">
        <f t="shared" si="24"/>
        <v>25.156408003244909</v>
      </c>
      <c r="N118" s="19">
        <f t="shared" si="25"/>
        <v>36.310147331293756</v>
      </c>
      <c r="O118" s="19">
        <f t="shared" ref="O118:O132" si="30">Q117</f>
        <v>229.88636515071192</v>
      </c>
      <c r="P118" s="14">
        <f t="shared" ref="P118:P132" si="31">($K$71*$L$43+$L$71*$L$44)*100*SQRT(3)*(I118+N118)/2*J118/(O118*SQRT(3))</f>
        <v>7.6265184838501268E-2</v>
      </c>
      <c r="Q118" s="19">
        <f t="shared" ref="Q118:Q132" si="32">O118*(1-P118/100)</f>
        <v>229.71104188941123</v>
      </c>
    </row>
    <row r="119" spans="2:17" hidden="1" outlineLevel="1">
      <c r="B119" t="s">
        <v>236</v>
      </c>
      <c r="C119" s="14">
        <f t="shared" si="18"/>
        <v>1.6199999999999999</v>
      </c>
      <c r="D119" s="14">
        <f t="shared" si="18"/>
        <v>0.40601027145261881</v>
      </c>
      <c r="E119" s="14">
        <f t="shared" si="18"/>
        <v>1.670103092783505</v>
      </c>
      <c r="F119" s="14">
        <f t="shared" si="21"/>
        <v>22.742146604941233</v>
      </c>
      <c r="G119" s="14">
        <f t="shared" si="22"/>
        <v>5.7207301080843251</v>
      </c>
      <c r="H119" s="14">
        <f t="shared" si="27"/>
        <v>23.445511963856941</v>
      </c>
      <c r="I119" s="19">
        <f t="shared" si="23"/>
        <v>33.84068160905349</v>
      </c>
      <c r="J119" s="21">
        <f t="shared" si="20"/>
        <v>3.5000000000000003E-2</v>
      </c>
      <c r="K119" s="14">
        <f t="shared" si="28"/>
        <v>22.757057001288818</v>
      </c>
      <c r="L119" s="14">
        <f t="shared" si="29"/>
        <v>5.7295080027083065</v>
      </c>
      <c r="M119" s="14">
        <f t="shared" si="24"/>
        <v>23.467230456809489</v>
      </c>
      <c r="N119" s="19">
        <f t="shared" si="25"/>
        <v>33.872029553434849</v>
      </c>
      <c r="O119" s="19">
        <f t="shared" si="30"/>
        <v>229.71104188941123</v>
      </c>
      <c r="P119" s="14">
        <f t="shared" si="31"/>
        <v>7.1201534808035483E-2</v>
      </c>
      <c r="Q119" s="19">
        <f t="shared" si="32"/>
        <v>229.54748410196243</v>
      </c>
    </row>
    <row r="120" spans="2:17" hidden="1" outlineLevel="1">
      <c r="B120" t="s">
        <v>237</v>
      </c>
      <c r="C120" s="14">
        <f t="shared" si="18"/>
        <v>1.6199999999999999</v>
      </c>
      <c r="D120" s="14">
        <f t="shared" si="18"/>
        <v>0.40601027145261881</v>
      </c>
      <c r="E120" s="14">
        <f t="shared" si="18"/>
        <v>1.670103092783505</v>
      </c>
      <c r="F120" s="14">
        <f t="shared" si="21"/>
        <v>21.109300426216993</v>
      </c>
      <c r="G120" s="14">
        <f t="shared" si="22"/>
        <v>5.3071571668988886</v>
      </c>
      <c r="H120" s="14">
        <f t="shared" si="27"/>
        <v>21.762165387852573</v>
      </c>
      <c r="I120" s="19">
        <f t="shared" si="23"/>
        <v>31.410980112064596</v>
      </c>
      <c r="J120" s="21">
        <f t="shared" si="20"/>
        <v>3.5000000000000003E-2</v>
      </c>
      <c r="K120" s="14">
        <f t="shared" si="28"/>
        <v>21.122146604941232</v>
      </c>
      <c r="L120" s="14">
        <f t="shared" si="29"/>
        <v>5.3147198366317063</v>
      </c>
      <c r="M120" s="14">
        <f t="shared" si="24"/>
        <v>21.780526259540125</v>
      </c>
      <c r="N120" s="19">
        <f t="shared" si="25"/>
        <v>31.437481747593008</v>
      </c>
      <c r="O120" s="19">
        <f t="shared" si="30"/>
        <v>229.54748410196243</v>
      </c>
      <c r="P120" s="14">
        <f t="shared" si="31"/>
        <v>6.6133748605240364E-2</v>
      </c>
      <c r="Q120" s="19">
        <f t="shared" si="32"/>
        <v>229.3956757458968</v>
      </c>
    </row>
    <row r="121" spans="2:17" hidden="1" outlineLevel="1">
      <c r="B121" t="s">
        <v>238</v>
      </c>
      <c r="C121" s="14">
        <f t="shared" si="18"/>
        <v>1.6199999999999999</v>
      </c>
      <c r="D121" s="14">
        <f t="shared" si="18"/>
        <v>0.40601027145261881</v>
      </c>
      <c r="E121" s="14">
        <f t="shared" si="18"/>
        <v>1.670103092783505</v>
      </c>
      <c r="F121" s="14">
        <f t="shared" si="21"/>
        <v>19.478362596181132</v>
      </c>
      <c r="G121" s="14">
        <f t="shared" si="22"/>
        <v>4.8947076890541892</v>
      </c>
      <c r="H121" s="14">
        <f t="shared" si="27"/>
        <v>20.080786181630032</v>
      </c>
      <c r="I121" s="19">
        <f t="shared" si="23"/>
        <v>28.984118268758536</v>
      </c>
      <c r="J121" s="21">
        <f t="shared" si="20"/>
        <v>3.5000000000000003E-2</v>
      </c>
      <c r="K121" s="14">
        <f t="shared" si="28"/>
        <v>19.489300426216992</v>
      </c>
      <c r="L121" s="14">
        <f t="shared" si="29"/>
        <v>4.9011468954462698</v>
      </c>
      <c r="M121" s="14">
        <f t="shared" si="24"/>
        <v>20.09612081955332</v>
      </c>
      <c r="N121" s="19">
        <f t="shared" si="25"/>
        <v>29.006251912090882</v>
      </c>
      <c r="O121" s="19">
        <f t="shared" si="30"/>
        <v>229.3956757458968</v>
      </c>
      <c r="P121" s="14">
        <f t="shared" si="31"/>
        <v>6.1062091847098078E-2</v>
      </c>
      <c r="Q121" s="19">
        <f t="shared" si="32"/>
        <v>229.25560194767957</v>
      </c>
    </row>
    <row r="122" spans="2:17" hidden="1" outlineLevel="1">
      <c r="B122" t="s">
        <v>239</v>
      </c>
      <c r="C122" s="14">
        <f t="shared" si="18"/>
        <v>1.6199999999999999</v>
      </c>
      <c r="D122" s="14">
        <f t="shared" si="18"/>
        <v>0.40601027145261881</v>
      </c>
      <c r="E122" s="14">
        <f t="shared" si="18"/>
        <v>1.670103092783505</v>
      </c>
      <c r="F122" s="14">
        <f t="shared" si="21"/>
        <v>17.849177943951798</v>
      </c>
      <c r="G122" s="14">
        <f t="shared" si="22"/>
        <v>4.4832903239504303</v>
      </c>
      <c r="H122" s="14">
        <f t="shared" si="27"/>
        <v>18.401214375208038</v>
      </c>
      <c r="I122" s="19">
        <f t="shared" si="23"/>
        <v>26.559865182355928</v>
      </c>
      <c r="J122" s="21">
        <f t="shared" si="20"/>
        <v>3.5000000000000003E-2</v>
      </c>
      <c r="K122" s="14">
        <f t="shared" si="28"/>
        <v>17.858362596181131</v>
      </c>
      <c r="L122" s="14">
        <f t="shared" si="29"/>
        <v>4.4886974176015704</v>
      </c>
      <c r="M122" s="14">
        <f t="shared" si="24"/>
        <v>18.41384042299336</v>
      </c>
      <c r="N122" s="19">
        <f t="shared" si="25"/>
        <v>26.578089312575067</v>
      </c>
      <c r="O122" s="19">
        <f t="shared" si="30"/>
        <v>229.25560194767957</v>
      </c>
      <c r="P122" s="14">
        <f t="shared" si="31"/>
        <v>5.5986832796764682E-2</v>
      </c>
      <c r="Q122" s="19">
        <f t="shared" si="32"/>
        <v>229.1272489971399</v>
      </c>
    </row>
    <row r="123" spans="2:17" hidden="1" outlineLevel="1">
      <c r="B123" t="s">
        <v>240</v>
      </c>
      <c r="C123" s="14">
        <f t="shared" si="18"/>
        <v>1.6199999999999999</v>
      </c>
      <c r="D123" s="14">
        <f t="shared" si="18"/>
        <v>0.40601027145261881</v>
      </c>
      <c r="E123" s="14">
        <f t="shared" si="18"/>
        <v>1.670103092783505</v>
      </c>
      <c r="F123" s="14">
        <f t="shared" si="21"/>
        <v>16.221591937234788</v>
      </c>
      <c r="G123" s="14">
        <f t="shared" si="22"/>
        <v>4.0728140969305411</v>
      </c>
      <c r="H123" s="14">
        <f t="shared" si="27"/>
        <v>16.723290656943082</v>
      </c>
      <c r="I123" s="19">
        <f t="shared" si="23"/>
        <v>24.137990906306101</v>
      </c>
      <c r="J123" s="21">
        <f t="shared" si="20"/>
        <v>3.5000000000000003E-2</v>
      </c>
      <c r="K123" s="14">
        <f t="shared" si="28"/>
        <v>16.229177943951797</v>
      </c>
      <c r="L123" s="14">
        <f t="shared" si="29"/>
        <v>4.0772800524978114</v>
      </c>
      <c r="M123" s="14">
        <f t="shared" si="24"/>
        <v>16.73351216460394</v>
      </c>
      <c r="N123" s="19">
        <f t="shared" si="25"/>
        <v>24.152744381804904</v>
      </c>
      <c r="O123" s="19">
        <f t="shared" si="30"/>
        <v>229.1272489971399</v>
      </c>
      <c r="P123" s="14">
        <f t="shared" si="31"/>
        <v>5.0908242164111744E-2</v>
      </c>
      <c r="Q123" s="19">
        <f t="shared" si="32"/>
        <v>229.01060434235646</v>
      </c>
    </row>
    <row r="124" spans="2:17" hidden="1" outlineLevel="1">
      <c r="B124" t="s">
        <v>241</v>
      </c>
      <c r="C124" s="14">
        <f t="shared" si="18"/>
        <v>1.6199999999999999</v>
      </c>
      <c r="D124" s="14">
        <f t="shared" si="18"/>
        <v>0.40601027145261881</v>
      </c>
      <c r="E124" s="14">
        <f t="shared" si="18"/>
        <v>1.670103092783505</v>
      </c>
      <c r="F124" s="14">
        <f t="shared" si="21"/>
        <v>14.595450623356976</v>
      </c>
      <c r="G124" s="14">
        <f t="shared" si="22"/>
        <v>3.6631883745659852</v>
      </c>
      <c r="H124" s="14">
        <f t="shared" si="27"/>
        <v>15.046856312739152</v>
      </c>
      <c r="I124" s="19">
        <f t="shared" si="23"/>
        <v>21.718266356543921</v>
      </c>
      <c r="J124" s="21">
        <f t="shared" si="20"/>
        <v>3.5000000000000003E-2</v>
      </c>
      <c r="K124" s="14">
        <f t="shared" si="28"/>
        <v>14.601591937234787</v>
      </c>
      <c r="L124" s="14">
        <f t="shared" si="29"/>
        <v>3.6668038254779218</v>
      </c>
      <c r="M124" s="14">
        <f t="shared" si="24"/>
        <v>15.054963878935727</v>
      </c>
      <c r="N124" s="19">
        <f t="shared" si="25"/>
        <v>21.729968620359084</v>
      </c>
      <c r="O124" s="19">
        <f t="shared" si="30"/>
        <v>229.01060434235646</v>
      </c>
      <c r="P124" s="14">
        <f t="shared" si="31"/>
        <v>4.5826592905154943E-2</v>
      </c>
      <c r="Q124" s="19">
        <f t="shared" si="32"/>
        <v>228.90565658499486</v>
      </c>
    </row>
    <row r="125" spans="2:17" hidden="1" outlineLevel="1">
      <c r="B125" t="s">
        <v>242</v>
      </c>
      <c r="C125" s="14">
        <f t="shared" si="18"/>
        <v>1.6199999999999999</v>
      </c>
      <c r="D125" s="14">
        <f t="shared" si="18"/>
        <v>0.40601027145261881</v>
      </c>
      <c r="E125" s="14">
        <f t="shared" si="18"/>
        <v>1.670103092783505</v>
      </c>
      <c r="F125" s="14">
        <f t="shared" si="21"/>
        <v>12.970600570750561</v>
      </c>
      <c r="G125" s="14">
        <f t="shared" si="22"/>
        <v>3.2543228302079767</v>
      </c>
      <c r="H125" s="14">
        <f t="shared" si="27"/>
        <v>13.371753165722227</v>
      </c>
      <c r="I125" s="19">
        <f t="shared" si="23"/>
        <v>19.300463224417392</v>
      </c>
      <c r="J125" s="21">
        <f t="shared" si="20"/>
        <v>3.5000000000000003E-2</v>
      </c>
      <c r="K125" s="14">
        <f t="shared" si="28"/>
        <v>12.975450623356977</v>
      </c>
      <c r="L125" s="14">
        <f t="shared" si="29"/>
        <v>3.2571781031133664</v>
      </c>
      <c r="M125" s="14">
        <f t="shared" si="24"/>
        <v>13.378024072133229</v>
      </c>
      <c r="N125" s="19">
        <f t="shared" si="25"/>
        <v>19.30951449817853</v>
      </c>
      <c r="O125" s="19">
        <f t="shared" si="30"/>
        <v>228.90565658499486</v>
      </c>
      <c r="P125" s="14">
        <f t="shared" si="31"/>
        <v>4.0742160020445513E-2</v>
      </c>
      <c r="Q125" s="19">
        <f t="shared" si="32"/>
        <v>228.81239547609314</v>
      </c>
    </row>
    <row r="126" spans="2:17" hidden="1" outlineLevel="1">
      <c r="B126" t="s">
        <v>243</v>
      </c>
      <c r="C126" s="14">
        <f t="shared" si="18"/>
        <v>1.6199999999999999</v>
      </c>
      <c r="D126" s="14">
        <f t="shared" si="18"/>
        <v>0.40601027145261881</v>
      </c>
      <c r="E126" s="14">
        <f t="shared" si="18"/>
        <v>1.670103092783505</v>
      </c>
      <c r="F126" s="14">
        <f t="shared" si="21"/>
        <v>11.346888810840666</v>
      </c>
      <c r="G126" s="14">
        <f t="shared" si="22"/>
        <v>2.8461274097761446</v>
      </c>
      <c r="H126" s="14">
        <f t="shared" si="27"/>
        <v>11.697823516330583</v>
      </c>
      <c r="I126" s="19">
        <f t="shared" si="23"/>
        <v>16.88435389021549</v>
      </c>
      <c r="J126" s="21">
        <f t="shared" si="20"/>
        <v>3.5000000000000003E-2</v>
      </c>
      <c r="K126" s="14">
        <f t="shared" si="28"/>
        <v>11.350600570750562</v>
      </c>
      <c r="L126" s="14">
        <f t="shared" si="29"/>
        <v>2.8483125587553579</v>
      </c>
      <c r="M126" s="14">
        <f t="shared" si="24"/>
        <v>11.702521854245198</v>
      </c>
      <c r="N126" s="19">
        <f t="shared" si="25"/>
        <v>16.891135356864858</v>
      </c>
      <c r="O126" s="19">
        <f t="shared" si="30"/>
        <v>228.81239547609314</v>
      </c>
      <c r="P126" s="14">
        <f t="shared" si="31"/>
        <v>3.5655220352503215E-2</v>
      </c>
      <c r="Q126" s="19">
        <f t="shared" si="32"/>
        <v>228.7308119122923</v>
      </c>
    </row>
    <row r="127" spans="2:17" hidden="1" outlineLevel="1">
      <c r="B127" t="s">
        <v>244</v>
      </c>
      <c r="C127" s="14">
        <f t="shared" si="18"/>
        <v>1.6199999999999999</v>
      </c>
      <c r="D127" s="14">
        <f t="shared" si="18"/>
        <v>0.40601027145261881</v>
      </c>
      <c r="E127" s="14">
        <f t="shared" si="18"/>
        <v>1.670103092783505</v>
      </c>
      <c r="F127" s="14">
        <f t="shared" si="21"/>
        <v>9.7241627802893689</v>
      </c>
      <c r="G127" s="14">
        <f t="shared" si="22"/>
        <v>2.4385122977570357</v>
      </c>
      <c r="H127" s="14">
        <f t="shared" si="27"/>
        <v>10.024910082772546</v>
      </c>
      <c r="I127" s="19">
        <f t="shared" si="23"/>
        <v>14.469711337226308</v>
      </c>
      <c r="J127" s="21">
        <f t="shared" si="20"/>
        <v>3.5000000000000003E-2</v>
      </c>
      <c r="K127" s="14">
        <f t="shared" si="28"/>
        <v>9.7268888108406664</v>
      </c>
      <c r="L127" s="14">
        <f t="shared" si="29"/>
        <v>2.4401171383235258</v>
      </c>
      <c r="M127" s="14">
        <f t="shared" si="24"/>
        <v>10.028286872003491</v>
      </c>
      <c r="N127" s="19">
        <f t="shared" si="25"/>
        <v>14.474585312655012</v>
      </c>
      <c r="O127" s="19">
        <f t="shared" si="30"/>
        <v>228.7308119122923</v>
      </c>
      <c r="P127" s="14">
        <f t="shared" si="31"/>
        <v>3.056605238237102E-2</v>
      </c>
      <c r="Q127" s="19">
        <f t="shared" si="32"/>
        <v>228.66089793250856</v>
      </c>
    </row>
    <row r="128" spans="2:17" hidden="1" outlineLevel="1">
      <c r="B128" t="s">
        <v>245</v>
      </c>
      <c r="C128" s="14">
        <f t="shared" si="18"/>
        <v>1.6199999999999999</v>
      </c>
      <c r="D128" s="14">
        <f t="shared" si="18"/>
        <v>0.40601027145261881</v>
      </c>
      <c r="E128" s="14">
        <f t="shared" si="18"/>
        <v>1.670103092783505</v>
      </c>
      <c r="F128" s="14">
        <f t="shared" si="21"/>
        <v>8.1022702635496895</v>
      </c>
      <c r="G128" s="14">
        <f t="shared" si="22"/>
        <v>2.0313878833850891</v>
      </c>
      <c r="H128" s="14">
        <f t="shared" si="27"/>
        <v>8.3528559418038046</v>
      </c>
      <c r="I128" s="19">
        <f t="shared" si="23"/>
        <v>12.056309066256476</v>
      </c>
      <c r="J128" s="21">
        <f t="shared" si="20"/>
        <v>3.5000000000000003E-2</v>
      </c>
      <c r="K128" s="14">
        <f t="shared" si="28"/>
        <v>8.1041627802893696</v>
      </c>
      <c r="L128" s="14">
        <f t="shared" si="29"/>
        <v>2.0325020263044169</v>
      </c>
      <c r="M128" s="14">
        <f t="shared" si="24"/>
        <v>8.3551492420159139</v>
      </c>
      <c r="N128" s="19">
        <f t="shared" si="25"/>
        <v>12.059619159993463</v>
      </c>
      <c r="O128" s="19">
        <f t="shared" si="30"/>
        <v>228.66089793250856</v>
      </c>
      <c r="P128" s="14">
        <f t="shared" si="31"/>
        <v>2.5474936025373963E-2</v>
      </c>
      <c r="Q128" s="19">
        <f t="shared" si="32"/>
        <v>228.60264671504521</v>
      </c>
    </row>
    <row r="129" spans="2:17" hidden="1" outlineLevel="1">
      <c r="B129" t="s">
        <v>246</v>
      </c>
      <c r="C129" s="14">
        <f t="shared" ref="C129:E132" si="33">C$91</f>
        <v>1.6199999999999999</v>
      </c>
      <c r="D129" s="14">
        <f t="shared" si="33"/>
        <v>0.40601027145261881</v>
      </c>
      <c r="E129" s="14">
        <f t="shared" si="33"/>
        <v>1.670103092783505</v>
      </c>
      <c r="F129" s="14">
        <f t="shared" si="21"/>
        <v>6.4810593356834927</v>
      </c>
      <c r="G129" s="14">
        <f t="shared" si="22"/>
        <v>1.6246647269789827</v>
      </c>
      <c r="H129" s="14">
        <f t="shared" si="27"/>
        <v>6.6815044697767965</v>
      </c>
      <c r="I129" s="19">
        <f t="shared" si="23"/>
        <v>9.643921010543302</v>
      </c>
      <c r="J129" s="21">
        <f t="shared" si="20"/>
        <v>3.5000000000000003E-2</v>
      </c>
      <c r="K129" s="14">
        <f t="shared" si="28"/>
        <v>6.4822702635496903</v>
      </c>
      <c r="L129" s="14">
        <f t="shared" si="29"/>
        <v>1.6253776119324701</v>
      </c>
      <c r="M129" s="14">
        <f t="shared" si="24"/>
        <v>6.6829394843191476</v>
      </c>
      <c r="N129" s="19">
        <f t="shared" si="25"/>
        <v>9.6459922756240957</v>
      </c>
      <c r="O129" s="19">
        <f t="shared" si="30"/>
        <v>228.60264671504521</v>
      </c>
      <c r="P129" s="14">
        <f t="shared" si="31"/>
        <v>2.0382152426166342E-2</v>
      </c>
      <c r="Q129" s="19">
        <f t="shared" si="32"/>
        <v>228.55605257514151</v>
      </c>
    </row>
    <row r="130" spans="2:17" hidden="1" outlineLevel="1">
      <c r="B130" t="s">
        <v>247</v>
      </c>
      <c r="C130" s="14">
        <f t="shared" si="33"/>
        <v>1.6199999999999999</v>
      </c>
      <c r="D130" s="14">
        <f t="shared" si="33"/>
        <v>0.40601027145261881</v>
      </c>
      <c r="E130" s="14">
        <f t="shared" si="33"/>
        <v>1.670103092783505</v>
      </c>
      <c r="F130" s="14">
        <f t="shared" si="21"/>
        <v>4.8603783053976048</v>
      </c>
      <c r="G130" s="14">
        <f t="shared" si="22"/>
        <v>1.2182535264064462</v>
      </c>
      <c r="H130" s="14">
        <f t="shared" si="27"/>
        <v>5.0106992839150566</v>
      </c>
      <c r="I130" s="19">
        <f t="shared" si="23"/>
        <v>7.2323214509915559</v>
      </c>
      <c r="J130" s="21">
        <f t="shared" si="20"/>
        <v>3.5000000000000003E-2</v>
      </c>
      <c r="K130" s="14">
        <f t="shared" si="28"/>
        <v>4.8610593356834926</v>
      </c>
      <c r="L130" s="14">
        <f t="shared" si="29"/>
        <v>1.2186544555263639</v>
      </c>
      <c r="M130" s="14">
        <f t="shared" si="24"/>
        <v>5.0114884562383155</v>
      </c>
      <c r="N130" s="19">
        <f t="shared" si="25"/>
        <v>7.2334605231247338</v>
      </c>
      <c r="O130" s="19">
        <f t="shared" si="30"/>
        <v>228.55605257514151</v>
      </c>
      <c r="P130" s="14">
        <f t="shared" si="31"/>
        <v>1.5287983753152471E-2</v>
      </c>
      <c r="Q130" s="19">
        <f t="shared" si="32"/>
        <v>228.52111096295698</v>
      </c>
    </row>
    <row r="131" spans="2:17" hidden="1" outlineLevel="1">
      <c r="B131" t="s">
        <v>248</v>
      </c>
      <c r="C131" s="14">
        <f t="shared" si="33"/>
        <v>1.6199999999999999</v>
      </c>
      <c r="D131" s="14">
        <f t="shared" si="33"/>
        <v>0.40601027145261881</v>
      </c>
      <c r="E131" s="14">
        <f t="shared" si="33"/>
        <v>1.670103092783505</v>
      </c>
      <c r="F131" s="14">
        <f t="shared" si="21"/>
        <v>3.2400756582527368</v>
      </c>
      <c r="G131" s="14">
        <f t="shared" si="22"/>
        <v>0.81206508365080032</v>
      </c>
      <c r="H131" s="14">
        <f t="shared" si="27"/>
        <v>3.340284183765708</v>
      </c>
      <c r="I131" s="19">
        <f t="shared" si="23"/>
        <v>4.8212849316674511</v>
      </c>
      <c r="J131" s="21">
        <f t="shared" si="20"/>
        <v>3.5000000000000003E-2</v>
      </c>
      <c r="K131" s="14">
        <f t="shared" si="28"/>
        <v>3.2403783053976047</v>
      </c>
      <c r="L131" s="14">
        <f t="shared" si="29"/>
        <v>0.81224325495382743</v>
      </c>
      <c r="M131" s="14">
        <f t="shared" si="24"/>
        <v>3.3406272865001632</v>
      </c>
      <c r="N131" s="19">
        <f t="shared" si="25"/>
        <v>4.8217801578076953</v>
      </c>
      <c r="O131" s="19">
        <f t="shared" si="30"/>
        <v>228.52111096295698</v>
      </c>
      <c r="P131" s="14">
        <f t="shared" si="31"/>
        <v>1.0192712992367962E-2</v>
      </c>
      <c r="Q131" s="19">
        <f t="shared" si="32"/>
        <v>228.49781846198957</v>
      </c>
    </row>
    <row r="132" spans="2:17" hidden="1" outlineLevel="1">
      <c r="B132" t="s">
        <v>249</v>
      </c>
      <c r="C132" s="14">
        <f t="shared" si="33"/>
        <v>1.6199999999999999</v>
      </c>
      <c r="D132" s="14">
        <f t="shared" si="33"/>
        <v>0.40601027145261881</v>
      </c>
      <c r="E132" s="14">
        <f t="shared" si="33"/>
        <v>1.670103092783505</v>
      </c>
      <c r="F132" s="14">
        <f>C132</f>
        <v>1.6199999999999999</v>
      </c>
      <c r="G132" s="14">
        <f>D132</f>
        <v>0.40601027145261881</v>
      </c>
      <c r="H132" s="14">
        <f t="shared" si="27"/>
        <v>1.670103092783505</v>
      </c>
      <c r="I132" s="19">
        <f t="shared" si="23"/>
        <v>2.4105861754824573</v>
      </c>
      <c r="J132" s="21">
        <f t="shared" si="20"/>
        <v>3.5000000000000003E-2</v>
      </c>
      <c r="K132" s="14">
        <f t="shared" si="28"/>
        <v>1.6200756582527367</v>
      </c>
      <c r="L132" s="14">
        <f t="shared" si="29"/>
        <v>0.40605481219818157</v>
      </c>
      <c r="M132" s="14">
        <f t="shared" si="24"/>
        <v>1.6701873095471473</v>
      </c>
      <c r="N132" s="19">
        <f t="shared" si="25"/>
        <v>2.4107077319103558</v>
      </c>
      <c r="O132" s="19">
        <f t="shared" si="30"/>
        <v>228.49781846198957</v>
      </c>
      <c r="P132" s="14">
        <f t="shared" si="31"/>
        <v>5.0966237409092391E-3</v>
      </c>
      <c r="Q132" s="19">
        <f t="shared" si="32"/>
        <v>228.48617278792636</v>
      </c>
    </row>
    <row r="133" spans="2:17" hidden="1" outlineLevel="1">
      <c r="B133" s="16" t="s">
        <v>95</v>
      </c>
      <c r="C133" s="17">
        <f>SUM(C113:C132)</f>
        <v>32.400000000000006</v>
      </c>
      <c r="D133" s="17">
        <f>SUM(D113:D132)</f>
        <v>8.1202054290523762</v>
      </c>
      <c r="E133" s="17">
        <f>SUM(E113:E132)</f>
        <v>33.402061855670112</v>
      </c>
      <c r="F133" s="17">
        <f>F113</f>
        <v>32.588084137453109</v>
      </c>
      <c r="G133" s="17">
        <f>G113</f>
        <v>8.2309323809400912</v>
      </c>
      <c r="H133" s="17">
        <f>F133/$L$43</f>
        <v>33.595963028302172</v>
      </c>
      <c r="I133" s="20">
        <f>I113</f>
        <v>48.491595745187425</v>
      </c>
      <c r="J133" s="17">
        <f>SUM(J113:J132)</f>
        <v>0.7000000000000004</v>
      </c>
      <c r="K133" s="17">
        <f>K113</f>
        <v>32.61869981930316</v>
      </c>
      <c r="L133" s="17">
        <f>L113</f>
        <v>8.2489561291260074</v>
      </c>
      <c r="M133" s="17">
        <f>K133/$L$43</f>
        <v>33.627525586910473</v>
      </c>
      <c r="N133" s="20">
        <f>N113</f>
        <v>48.563207419172905</v>
      </c>
      <c r="O133" s="41">
        <f>O113</f>
        <v>230.94010767585033</v>
      </c>
      <c r="P133" s="17">
        <f>(1-Q133/O133)*100</f>
        <v>1.0625849760875328</v>
      </c>
      <c r="Q133" s="20">
        <f>Q132</f>
        <v>228.48617278792636</v>
      </c>
    </row>
    <row r="134" spans="2:17" hidden="1" outlineLevel="1">
      <c r="C134" s="6"/>
      <c r="D134" s="6"/>
      <c r="E134" s="6"/>
    </row>
    <row r="135" spans="2:17" hidden="1" outlineLevel="1">
      <c r="E135" s="6"/>
    </row>
    <row r="136" spans="2:17" hidden="1" outlineLevel="1">
      <c r="C136" s="5" t="s">
        <v>152</v>
      </c>
      <c r="E136" s="6"/>
    </row>
    <row r="137" spans="2:17" hidden="1" outlineLevel="1">
      <c r="C137" s="5"/>
      <c r="E137" s="6"/>
    </row>
    <row r="138" spans="2:17" hidden="1" outlineLevel="1">
      <c r="B138" s="121" t="s">
        <v>8</v>
      </c>
      <c r="C138" s="14">
        <f>M111+M133</f>
        <v>67.255051173820945</v>
      </c>
      <c r="D138" t="s">
        <v>150</v>
      </c>
      <c r="E138" s="121" t="s">
        <v>14</v>
      </c>
      <c r="F138" s="14">
        <f>$C$138</f>
        <v>67.255051173820945</v>
      </c>
      <c r="G138" t="s">
        <v>150</v>
      </c>
    </row>
    <row r="139" spans="2:17" hidden="1" outlineLevel="1">
      <c r="B139" s="121" t="s">
        <v>9</v>
      </c>
      <c r="C139" s="14">
        <f>$C$138</f>
        <v>67.255051173820945</v>
      </c>
      <c r="D139" t="s">
        <v>150</v>
      </c>
      <c r="E139" s="121" t="s">
        <v>15</v>
      </c>
      <c r="F139" s="14">
        <f>$C$138</f>
        <v>67.255051173820945</v>
      </c>
      <c r="G139" t="s">
        <v>150</v>
      </c>
    </row>
    <row r="140" spans="2:17" hidden="1" outlineLevel="1">
      <c r="B140" s="121" t="s">
        <v>10</v>
      </c>
      <c r="C140" s="14">
        <f>$C$138</f>
        <v>67.255051173820945</v>
      </c>
      <c r="D140" t="s">
        <v>150</v>
      </c>
      <c r="E140" s="121" t="s">
        <v>16</v>
      </c>
      <c r="F140" s="14">
        <f>$C$138</f>
        <v>67.255051173820945</v>
      </c>
      <c r="G140" t="s">
        <v>150</v>
      </c>
    </row>
    <row r="141" spans="2:17" hidden="1" outlineLevel="1">
      <c r="B141" s="121" t="s">
        <v>12</v>
      </c>
      <c r="C141" s="14">
        <f>$C$138</f>
        <v>67.255051173820945</v>
      </c>
      <c r="D141" t="s">
        <v>150</v>
      </c>
      <c r="E141" s="121" t="s">
        <v>17</v>
      </c>
      <c r="F141" s="14">
        <f>$C$138</f>
        <v>67.255051173820945</v>
      </c>
      <c r="G141" t="s">
        <v>150</v>
      </c>
    </row>
    <row r="142" spans="2:17" hidden="1" outlineLevel="1">
      <c r="B142" s="121" t="s">
        <v>13</v>
      </c>
      <c r="C142" s="14">
        <f>$C$138</f>
        <v>67.255051173820945</v>
      </c>
      <c r="D142" t="s">
        <v>150</v>
      </c>
      <c r="E142" s="6"/>
    </row>
    <row r="143" spans="2:17" hidden="1" outlineLevel="1">
      <c r="C143" s="5"/>
      <c r="E143" s="6"/>
    </row>
    <row r="144" spans="2:17" ht="17" hidden="1" outlineLevel="1">
      <c r="C144" s="15" t="s">
        <v>164</v>
      </c>
      <c r="D144" s="121" t="s">
        <v>159</v>
      </c>
      <c r="E144" s="121" t="s">
        <v>106</v>
      </c>
      <c r="F144" s="163" t="s">
        <v>167</v>
      </c>
      <c r="G144" s="168" t="s">
        <v>359</v>
      </c>
      <c r="H144" s="168" t="s">
        <v>360</v>
      </c>
      <c r="I144" s="168" t="s">
        <v>361</v>
      </c>
      <c r="J144" s="121" t="s">
        <v>161</v>
      </c>
      <c r="K144" s="121" t="s">
        <v>168</v>
      </c>
      <c r="L144" s="121" t="s">
        <v>105</v>
      </c>
      <c r="M144" s="121" t="s">
        <v>169</v>
      </c>
      <c r="N144" s="168" t="s">
        <v>362</v>
      </c>
      <c r="O144" s="168" t="s">
        <v>363</v>
      </c>
      <c r="P144" s="168" t="s">
        <v>364</v>
      </c>
      <c r="Q144" s="168" t="s">
        <v>365</v>
      </c>
    </row>
    <row r="145" spans="2:17" hidden="1" outlineLevel="1">
      <c r="B145" s="121" t="s">
        <v>109</v>
      </c>
      <c r="C145" s="14">
        <f>C138+F146</f>
        <v>589.25070735859526</v>
      </c>
      <c r="D145" s="14">
        <f>1000*C145/3/$E$76</f>
        <v>17.010202725683115</v>
      </c>
      <c r="E145" s="25">
        <f>$G$4/1000</f>
        <v>0.42199999999999999</v>
      </c>
      <c r="F145" s="14">
        <f t="shared" ref="F145:F152" si="34">IF(D145&lt;0,-SQRT((N145+G145)^2+(P145+H145-I145)^2),SQRT((N145+G145)^2+(P145+H145-I145)^2))</f>
        <v>587.28059981463878</v>
      </c>
      <c r="G145" s="165">
        <f>(3*E145*$K$70*D145^2)/1000</f>
        <v>4.5789162238668503E-2</v>
      </c>
      <c r="H145" s="165">
        <f>+(3*E145*$L$70*D145^2)/1000</f>
        <v>3.8462896280481537E-2</v>
      </c>
      <c r="I145" s="165">
        <f>3*$K$222^2/($N$70/E145)/1000</f>
        <v>15.909025197778718</v>
      </c>
      <c r="J145" s="14">
        <f t="shared" ref="J145:J153" si="35">1000*F145/3/$K$145</f>
        <v>16.953330619641324</v>
      </c>
      <c r="K145" s="35">
        <f>F157</f>
        <v>11547.005383792517</v>
      </c>
      <c r="L145" s="39">
        <f t="shared" ref="L145:L153" si="36">($K$70*$L$43+$L$70*$L$44)*100*SQRT(3)*(D145+J145)/2*E145/$K145</f>
        <v>1.5777626654984063E-2</v>
      </c>
      <c r="M145" s="35">
        <f t="shared" ref="M145:M153" si="37">K145*(1-L145/100)</f>
        <v>11545.183540393231</v>
      </c>
      <c r="N145" s="165">
        <f>C138*$L$43+O146</f>
        <v>587.22065093478147</v>
      </c>
      <c r="O145" s="165">
        <f t="shared" ref="O145:O151" si="38">N145+G145</f>
        <v>587.26644009702011</v>
      </c>
      <c r="P145" s="165">
        <f>C138*$L$44+P146+H146-I146</f>
        <v>19.948705802531343</v>
      </c>
      <c r="Q145" s="165">
        <f t="shared" ref="Q145:Q152" si="39">P145+H145-I145</f>
        <v>4.0781435010331073</v>
      </c>
    </row>
    <row r="146" spans="2:17" hidden="1" outlineLevel="1">
      <c r="B146" s="121" t="s">
        <v>110</v>
      </c>
      <c r="C146" s="14">
        <f>C139+F147</f>
        <v>523.97540308439909</v>
      </c>
      <c r="D146" s="14">
        <f>1000*C146/3/$E$76</f>
        <v>15.125867000976021</v>
      </c>
      <c r="E146" s="25">
        <f t="shared" ref="E146:E153" si="40">$G$4/1000</f>
        <v>0.42199999999999999</v>
      </c>
      <c r="F146" s="14">
        <f t="shared" si="34"/>
        <v>521.99565618477436</v>
      </c>
      <c r="G146" s="165">
        <f t="shared" ref="G146:G153" si="41">(3*E146*$K$70*D146^2)/1000</f>
        <v>3.6206310663064824E-2</v>
      </c>
      <c r="H146" s="165">
        <f t="shared" ref="H146:H153" si="42">+(3*E146*$L$70*D146^2)/1000</f>
        <v>3.0413300956974448E-2</v>
      </c>
      <c r="I146" s="165">
        <f t="shared" ref="I146:I153" si="43">3*$K$222^2/($N$70/E146)/1000</f>
        <v>15.909025197778718</v>
      </c>
      <c r="J146" s="14">
        <f t="shared" si="35"/>
        <v>15.068716630704738</v>
      </c>
      <c r="K146" s="35">
        <f>M145</f>
        <v>11545.183540393231</v>
      </c>
      <c r="L146" s="39">
        <f t="shared" si="36"/>
        <v>1.4028989239563031E-2</v>
      </c>
      <c r="M146" s="35">
        <f t="shared" si="37"/>
        <v>11543.563867836661</v>
      </c>
      <c r="N146" s="165">
        <f>C139*$L$43+O147</f>
        <v>521.94704498551209</v>
      </c>
      <c r="O146" s="165">
        <f t="shared" si="38"/>
        <v>521.98325129617513</v>
      </c>
      <c r="P146" s="165">
        <f>C139*$L$44+P147+H147-I147</f>
        <v>19.477284158529926</v>
      </c>
      <c r="Q146" s="165">
        <f t="shared" si="39"/>
        <v>3.5986722617081845</v>
      </c>
    </row>
    <row r="147" spans="2:17" hidden="1" outlineLevel="1">
      <c r="B147" s="121" t="s">
        <v>111</v>
      </c>
      <c r="C147" s="14">
        <f>C140+F150+F148</f>
        <v>458.70860629702736</v>
      </c>
      <c r="D147" s="14">
        <f>1000*C147/3/$E$76</f>
        <v>13.241776866259338</v>
      </c>
      <c r="E147" s="25">
        <f t="shared" si="40"/>
        <v>0.42199999999999999</v>
      </c>
      <c r="F147" s="14">
        <f t="shared" si="34"/>
        <v>456.72035191057819</v>
      </c>
      <c r="G147" s="165">
        <f t="shared" si="41"/>
        <v>2.7748291586620503E-2</v>
      </c>
      <c r="H147" s="165">
        <f t="shared" si="42"/>
        <v>2.3308564932761223E-2</v>
      </c>
      <c r="I147" s="165">
        <f t="shared" si="43"/>
        <v>15.909025197778718</v>
      </c>
      <c r="J147" s="14">
        <f t="shared" si="35"/>
        <v>13.184380905997644</v>
      </c>
      <c r="K147" s="35">
        <f t="shared" ref="K147:K152" si="44">M146</f>
        <v>11543.563867836661</v>
      </c>
      <c r="L147" s="39">
        <f t="shared" si="36"/>
        <v>1.2279828224905467E-2</v>
      </c>
      <c r="M147" s="35">
        <f t="shared" si="37"/>
        <v>11542.14633802266</v>
      </c>
      <c r="N147" s="165">
        <f>C140*$L$43+O148+O150</f>
        <v>456.6818970553191</v>
      </c>
      <c r="O147" s="165">
        <f t="shared" si="38"/>
        <v>456.70964534690575</v>
      </c>
      <c r="P147" s="165">
        <f>C140*$L$44+P148+H148-I148+P150+H150-I150</f>
        <v>19.012967250552713</v>
      </c>
      <c r="Q147" s="165">
        <f t="shared" si="39"/>
        <v>3.1272506177067569</v>
      </c>
    </row>
    <row r="148" spans="2:17" hidden="1" outlineLevel="1">
      <c r="B148" s="31" t="s">
        <v>128</v>
      </c>
      <c r="C148" s="32">
        <f>C141+F149</f>
        <v>132.49454129342053</v>
      </c>
      <c r="D148" s="32">
        <f>1000*C148/3/$E$76</f>
        <v>3.824787954095616</v>
      </c>
      <c r="E148" s="33">
        <f t="shared" si="40"/>
        <v>0.42199999999999999</v>
      </c>
      <c r="F148" s="32">
        <f t="shared" si="34"/>
        <v>130.48070851427696</v>
      </c>
      <c r="G148" s="166">
        <f t="shared" si="41"/>
        <v>2.3150397079430476E-3</v>
      </c>
      <c r="H148" s="166">
        <f t="shared" si="42"/>
        <v>1.9446333546721598E-3</v>
      </c>
      <c r="I148" s="166">
        <f t="shared" si="43"/>
        <v>15.909025197778718</v>
      </c>
      <c r="J148" s="17">
        <f t="shared" si="35"/>
        <v>3.7666536092385439</v>
      </c>
      <c r="K148" s="46">
        <f t="shared" si="44"/>
        <v>11542.14633802266</v>
      </c>
      <c r="L148" s="38">
        <f t="shared" si="36"/>
        <v>3.52805913136111E-3</v>
      </c>
      <c r="M148" s="46">
        <f t="shared" si="37"/>
        <v>11541.739124274825</v>
      </c>
      <c r="N148" s="166">
        <f>+C141*$L$43+O149</f>
        <v>130.4753957797393</v>
      </c>
      <c r="O148" s="166">
        <f t="shared" si="38"/>
        <v>130.47771081944725</v>
      </c>
      <c r="P148" s="166">
        <f>C141*$L$44+P149+H149-I149</f>
        <v>16.791542945990017</v>
      </c>
      <c r="Q148" s="166">
        <f t="shared" si="39"/>
        <v>0.8844623815659709</v>
      </c>
    </row>
    <row r="149" spans="2:17" hidden="1" outlineLevel="1">
      <c r="B149" s="34" t="s">
        <v>129</v>
      </c>
      <c r="C149" s="43">
        <f>C142</f>
        <v>67.255051173820945</v>
      </c>
      <c r="D149" s="43">
        <f>1000*C149/3/$E$76</f>
        <v>1.9414860949783788</v>
      </c>
      <c r="E149" s="44">
        <f t="shared" si="40"/>
        <v>0.42199999999999999</v>
      </c>
      <c r="F149" s="172">
        <f t="shared" si="34"/>
        <v>65.239490119599594</v>
      </c>
      <c r="G149" s="167">
        <f t="shared" si="41"/>
        <v>5.9650252666936291E-4</v>
      </c>
      <c r="H149" s="167">
        <f t="shared" si="42"/>
        <v>5.0106212240226479E-4</v>
      </c>
      <c r="I149" s="167">
        <f t="shared" si="43"/>
        <v>15.909025197778718</v>
      </c>
      <c r="J149" s="14">
        <f t="shared" si="35"/>
        <v>1.8833018591172375</v>
      </c>
      <c r="K149" s="35">
        <f t="shared" si="44"/>
        <v>11541.739124274825</v>
      </c>
      <c r="L149" s="39">
        <f t="shared" si="36"/>
        <v>1.7776010063746824E-3</v>
      </c>
      <c r="M149" s="35">
        <f t="shared" si="37"/>
        <v>11541.533958204</v>
      </c>
      <c r="N149" s="167">
        <f>C142*$L$43</f>
        <v>65.23739963860632</v>
      </c>
      <c r="O149" s="167">
        <f t="shared" si="38"/>
        <v>65.237996141132996</v>
      </c>
      <c r="P149" s="167">
        <f t="shared" ref="P149" si="45">C149*$L$44</f>
        <v>16.350033540823166</v>
      </c>
      <c r="Q149" s="167">
        <f t="shared" si="39"/>
        <v>0.44150940516685111</v>
      </c>
    </row>
    <row r="150" spans="2:17" hidden="1" outlineLevel="1">
      <c r="B150" s="121" t="s">
        <v>112</v>
      </c>
      <c r="C150" s="17">
        <f>F138+F151</f>
        <v>262.97983542101377</v>
      </c>
      <c r="D150" s="17">
        <f>1000*C150/3/$K$145</f>
        <v>7.5915739385882874</v>
      </c>
      <c r="E150" s="26">
        <f t="shared" si="40"/>
        <v>0.42199999999999999</v>
      </c>
      <c r="F150" s="14">
        <f t="shared" si="34"/>
        <v>260.97284660892944</v>
      </c>
      <c r="G150" s="165">
        <f t="shared" si="41"/>
        <v>9.1202631873946189E-3</v>
      </c>
      <c r="H150" s="165">
        <f t="shared" si="42"/>
        <v>7.6610210774114788E-3</v>
      </c>
      <c r="I150" s="165">
        <f t="shared" si="43"/>
        <v>15.909025197778718</v>
      </c>
      <c r="J150" s="17">
        <f t="shared" si="35"/>
        <v>7.5336371620424156</v>
      </c>
      <c r="K150" s="46">
        <f>M147</f>
        <v>11542.14633802266</v>
      </c>
      <c r="L150" s="38">
        <f t="shared" si="36"/>
        <v>7.0293156697774431E-3</v>
      </c>
      <c r="M150" s="46">
        <f t="shared" si="37"/>
        <v>11541.335004121493</v>
      </c>
      <c r="N150" s="165">
        <f>F138*$L$43+O151</f>
        <v>260.95766633407811</v>
      </c>
      <c r="O150" s="165">
        <f t="shared" si="38"/>
        <v>260.96678659726552</v>
      </c>
      <c r="P150" s="165">
        <f>F138*$L$44+P151+H151-I151</f>
        <v>17.679835504864883</v>
      </c>
      <c r="Q150" s="165">
        <f t="shared" si="39"/>
        <v>1.778471328163576</v>
      </c>
    </row>
    <row r="151" spans="2:17" hidden="1" outlineLevel="1">
      <c r="B151" s="121" t="s">
        <v>113</v>
      </c>
      <c r="C151" s="14">
        <f>F139+F152</f>
        <v>197.73575968809791</v>
      </c>
      <c r="D151" s="14">
        <f>1000*C151/3/$K$145</f>
        <v>5.708139704216924</v>
      </c>
      <c r="E151" s="25">
        <f t="shared" si="40"/>
        <v>0.42199999999999999</v>
      </c>
      <c r="F151" s="14">
        <f t="shared" si="34"/>
        <v>195.72478424719282</v>
      </c>
      <c r="G151" s="165">
        <f t="shared" si="41"/>
        <v>5.1562374182122263E-3</v>
      </c>
      <c r="H151" s="165">
        <f t="shared" si="42"/>
        <v>4.3312394312982703E-3</v>
      </c>
      <c r="I151" s="165">
        <f t="shared" si="43"/>
        <v>15.909025197778718</v>
      </c>
      <c r="J151" s="14">
        <f t="shared" si="35"/>
        <v>5.6500878436099091</v>
      </c>
      <c r="K151" s="35">
        <f t="shared" si="44"/>
        <v>11541.335004121493</v>
      </c>
      <c r="L151" s="39">
        <f t="shared" si="36"/>
        <v>5.2790125699149013E-3</v>
      </c>
      <c r="M151" s="35">
        <f t="shared" si="37"/>
        <v>11540.72573559589</v>
      </c>
      <c r="N151" s="165">
        <f>F139*$L$43+O152</f>
        <v>195.71511045805357</v>
      </c>
      <c r="O151" s="165">
        <f t="shared" si="38"/>
        <v>195.72026669547179</v>
      </c>
      <c r="P151" s="165">
        <f>F139*$L$44+P152+H152-I152</f>
        <v>17.234495922389137</v>
      </c>
      <c r="Q151" s="165">
        <f t="shared" si="39"/>
        <v>1.3298019640417174</v>
      </c>
    </row>
    <row r="152" spans="2:17" hidden="1" outlineLevel="1">
      <c r="B152" s="121" t="s">
        <v>114</v>
      </c>
      <c r="C152" s="14">
        <f>F140+F153</f>
        <v>132.49454129342053</v>
      </c>
      <c r="D152" s="14">
        <f>1000*C152/3/$K$145</f>
        <v>3.824787954095616</v>
      </c>
      <c r="E152" s="25">
        <f t="shared" si="40"/>
        <v>0.42199999999999999</v>
      </c>
      <c r="F152" s="14">
        <f t="shared" si="34"/>
        <v>130.48070851427696</v>
      </c>
      <c r="G152" s="165">
        <f t="shared" si="41"/>
        <v>2.3150397079430476E-3</v>
      </c>
      <c r="H152" s="165">
        <f t="shared" si="42"/>
        <v>1.9446333546721598E-3</v>
      </c>
      <c r="I152" s="165">
        <f t="shared" si="43"/>
        <v>15.909025197778718</v>
      </c>
      <c r="J152" s="14">
        <f t="shared" si="35"/>
        <v>3.7666536092385439</v>
      </c>
      <c r="K152" s="35">
        <f t="shared" si="44"/>
        <v>11540.72573559589</v>
      </c>
      <c r="L152" s="39">
        <f t="shared" si="36"/>
        <v>3.5284934168192885E-3</v>
      </c>
      <c r="M152" s="35">
        <f t="shared" si="37"/>
        <v>11540.318521848058</v>
      </c>
      <c r="N152" s="165">
        <f>F140*$L$43+O153</f>
        <v>130.4753957797393</v>
      </c>
      <c r="O152" s="165">
        <f>N152+G152</f>
        <v>130.47771081944725</v>
      </c>
      <c r="P152" s="165">
        <f>F140*$L$44+P153+H153-I153</f>
        <v>16.791542945990017</v>
      </c>
      <c r="Q152" s="165">
        <f t="shared" si="39"/>
        <v>0.8844623815659709</v>
      </c>
    </row>
    <row r="153" spans="2:17" hidden="1" outlineLevel="1">
      <c r="B153" s="121" t="s">
        <v>115</v>
      </c>
      <c r="C153" s="14">
        <f>F141</f>
        <v>67.255051173820945</v>
      </c>
      <c r="D153" s="14">
        <f>1000*C153/3/$K$145</f>
        <v>1.9414860949783788</v>
      </c>
      <c r="E153" s="25">
        <f t="shared" si="40"/>
        <v>0.42199999999999999</v>
      </c>
      <c r="F153" s="14">
        <f>IF(D153&lt;0,-SQRT((N153+G153)^2+(P153+H153-I153)^2),SQRT((N153+G153)^2+(P153+H153-I153)^2))</f>
        <v>65.239490119599594</v>
      </c>
      <c r="G153" s="165">
        <f t="shared" si="41"/>
        <v>5.9650252666936291E-4</v>
      </c>
      <c r="H153" s="165">
        <f t="shared" si="42"/>
        <v>5.0106212240226479E-4</v>
      </c>
      <c r="I153" s="165">
        <f t="shared" si="43"/>
        <v>15.909025197778718</v>
      </c>
      <c r="J153" s="14">
        <f t="shared" si="35"/>
        <v>1.8833018591172375</v>
      </c>
      <c r="K153" s="35">
        <f>M152</f>
        <v>11540.318521848058</v>
      </c>
      <c r="L153" s="39">
        <f t="shared" si="36"/>
        <v>1.777819827397577E-3</v>
      </c>
      <c r="M153" s="35">
        <f t="shared" si="37"/>
        <v>11540.113355777232</v>
      </c>
      <c r="N153" s="165">
        <f>C153*$L$43</f>
        <v>65.23739963860632</v>
      </c>
      <c r="O153" s="165">
        <f>N153+G153</f>
        <v>65.237996141132996</v>
      </c>
      <c r="P153" s="165">
        <f>C153*$L$44</f>
        <v>16.350033540823166</v>
      </c>
      <c r="Q153" s="165">
        <f>P153+H153-I153</f>
        <v>0.44150940516685111</v>
      </c>
    </row>
    <row r="154" spans="2:17" hidden="1" outlineLevel="1">
      <c r="B154" s="24" t="s">
        <v>135</v>
      </c>
      <c r="C154" s="17">
        <f>C145</f>
        <v>589.25070735859526</v>
      </c>
      <c r="D154" s="45" t="s">
        <v>117</v>
      </c>
      <c r="E154" s="26">
        <f>SUM(E145:E153)</f>
        <v>3.7980000000000005</v>
      </c>
      <c r="F154" s="17">
        <f>F145</f>
        <v>587.28059981463878</v>
      </c>
      <c r="G154" s="166">
        <f>SUM(G145:G153)</f>
        <v>0.1298433495631855</v>
      </c>
      <c r="H154" s="166">
        <f>SUM(H145:H153)</f>
        <v>0.1090684136330758</v>
      </c>
      <c r="I154" s="166">
        <f>SUM(I145:I153)</f>
        <v>143.18122678000844</v>
      </c>
      <c r="J154" s="17">
        <f>J145</f>
        <v>16.953330619641324</v>
      </c>
      <c r="K154" s="46">
        <f>K145</f>
        <v>11547.005383792517</v>
      </c>
      <c r="L154" s="38">
        <f>SUM(L145:L153)</f>
        <v>6.5006745741097563E-2</v>
      </c>
      <c r="M154" s="46">
        <f>M153</f>
        <v>11540.113355777232</v>
      </c>
      <c r="N154" s="166">
        <f>N145</f>
        <v>587.22065093478147</v>
      </c>
      <c r="O154" s="166">
        <f>O145</f>
        <v>587.26644009702011</v>
      </c>
      <c r="P154" s="166">
        <f>P145</f>
        <v>19.948705802531343</v>
      </c>
      <c r="Q154" s="166">
        <f>Q145</f>
        <v>4.0781435010331073</v>
      </c>
    </row>
    <row r="155" spans="2:17" hidden="1" outlineLevel="1"/>
    <row r="156" spans="2:17" hidden="1" outlineLevel="1">
      <c r="B156" s="23" t="s">
        <v>153</v>
      </c>
      <c r="C156" s="5"/>
      <c r="D156" s="56">
        <f>F154</f>
        <v>587.28059981463878</v>
      </c>
      <c r="E156" s="23" t="s">
        <v>150</v>
      </c>
      <c r="F156" s="35">
        <f>$E$75</f>
        <v>20000</v>
      </c>
      <c r="G156" t="s">
        <v>100</v>
      </c>
      <c r="H156" t="s">
        <v>157</v>
      </c>
    </row>
    <row r="157" spans="2:17" ht="17" hidden="1" outlineLevel="1">
      <c r="C157" s="121" t="s">
        <v>91</v>
      </c>
      <c r="D157" s="56">
        <f>1000*D156/3/F157</f>
        <v>16.953330619641324</v>
      </c>
      <c r="E157" t="s">
        <v>155</v>
      </c>
      <c r="F157" s="35">
        <f>$E$76</f>
        <v>11547.005383792517</v>
      </c>
      <c r="G157" t="s">
        <v>100</v>
      </c>
      <c r="H157" t="s">
        <v>158</v>
      </c>
    </row>
    <row r="158" spans="2:17" collapsed="1"/>
    <row r="159" spans="2:17">
      <c r="C159" s="42" t="s">
        <v>172</v>
      </c>
    </row>
    <row r="160" spans="2:17" hidden="1" outlineLevel="1"/>
    <row r="161" spans="2:145" hidden="1" outlineLevel="1">
      <c r="C161" s="5" t="s">
        <v>170</v>
      </c>
      <c r="E161" s="6"/>
    </row>
    <row r="162" spans="2:145" hidden="1" outlineLevel="1">
      <c r="E162" s="6"/>
      <c r="G162" s="5" t="s">
        <v>175</v>
      </c>
    </row>
    <row r="163" spans="2:145" hidden="1" outlineLevel="1">
      <c r="C163" s="36" t="s">
        <v>29</v>
      </c>
      <c r="D163" t="s">
        <v>173</v>
      </c>
      <c r="G163" s="121" t="s">
        <v>146</v>
      </c>
      <c r="H163" s="28">
        <f>SQRT(3)*H164</f>
        <v>399.93688949338014</v>
      </c>
      <c r="I163" t="s">
        <v>100</v>
      </c>
      <c r="S163" s="36" t="s">
        <v>30</v>
      </c>
      <c r="T163" t="s">
        <v>173</v>
      </c>
      <c r="W163" s="121" t="s">
        <v>146</v>
      </c>
      <c r="X163" s="47">
        <f>SQRT(3)*X164</f>
        <v>399.88078239018802</v>
      </c>
      <c r="Y163" t="s">
        <v>100</v>
      </c>
      <c r="AI163" s="36" t="s">
        <v>31</v>
      </c>
      <c r="AJ163" t="s">
        <v>173</v>
      </c>
      <c r="AM163" s="121" t="s">
        <v>146</v>
      </c>
      <c r="AN163" s="28">
        <f>SQRT(3)*AN164</f>
        <v>399.83167771700613</v>
      </c>
      <c r="AO163" t="s">
        <v>100</v>
      </c>
      <c r="AY163" s="36" t="s">
        <v>32</v>
      </c>
      <c r="AZ163" t="s">
        <v>173</v>
      </c>
      <c r="BC163" s="121" t="s">
        <v>146</v>
      </c>
      <c r="BD163" s="28">
        <f>SQRT(3)*BD164</f>
        <v>399.81757141899033</v>
      </c>
      <c r="BE163" t="s">
        <v>100</v>
      </c>
      <c r="BO163" s="36" t="s">
        <v>33</v>
      </c>
      <c r="BP163" t="s">
        <v>173</v>
      </c>
      <c r="BS163" s="121" t="s">
        <v>146</v>
      </c>
      <c r="BT163" s="28">
        <f>SQRT(3)*BT164</f>
        <v>399.8104642578171</v>
      </c>
      <c r="BU163" t="s">
        <v>100</v>
      </c>
      <c r="CE163" s="36" t="s">
        <v>34</v>
      </c>
      <c r="CF163" t="s">
        <v>173</v>
      </c>
      <c r="CI163" s="121" t="s">
        <v>146</v>
      </c>
      <c r="CJ163" s="28">
        <f>SQRT(3)*CJ164</f>
        <v>399.8035722862316</v>
      </c>
      <c r="CK163" t="s">
        <v>100</v>
      </c>
      <c r="CU163" s="36" t="s">
        <v>35</v>
      </c>
      <c r="CV163" t="s">
        <v>173</v>
      </c>
      <c r="CY163" s="121" t="s">
        <v>146</v>
      </c>
      <c r="CZ163" s="28">
        <f>SQRT(3)*CZ164</f>
        <v>399.78246660539565</v>
      </c>
      <c r="DA163" t="s">
        <v>100</v>
      </c>
      <c r="DK163" s="36" t="s">
        <v>36</v>
      </c>
      <c r="DL163" t="s">
        <v>173</v>
      </c>
      <c r="DO163" s="121" t="s">
        <v>146</v>
      </c>
      <c r="DP163" s="28">
        <f>SQRT(3)*DP164</f>
        <v>399.76836030738002</v>
      </c>
      <c r="DQ163" t="s">
        <v>100</v>
      </c>
      <c r="EA163" s="36" t="s">
        <v>37</v>
      </c>
      <c r="EB163" t="s">
        <v>173</v>
      </c>
      <c r="EE163" s="121" t="s">
        <v>146</v>
      </c>
      <c r="EF163" s="28">
        <f>SQRT(3)*EF164</f>
        <v>399.7612531462068</v>
      </c>
      <c r="EG163" t="s">
        <v>100</v>
      </c>
    </row>
    <row r="164" spans="2:145" ht="17" hidden="1" outlineLevel="1">
      <c r="C164" s="36"/>
      <c r="D164" s="4">
        <f>$E$75/$M$75</f>
        <v>50</v>
      </c>
      <c r="E164" t="s">
        <v>174</v>
      </c>
      <c r="G164" s="121" t="s">
        <v>160</v>
      </c>
      <c r="H164" s="28">
        <f>1000*M145/D164/1000</f>
        <v>230.90367080786464</v>
      </c>
      <c r="I164" t="s">
        <v>100</v>
      </c>
      <c r="S164" s="36"/>
      <c r="T164" s="4">
        <f>$E$75/$M$75</f>
        <v>50</v>
      </c>
      <c r="U164" t="s">
        <v>174</v>
      </c>
      <c r="W164" s="121" t="s">
        <v>160</v>
      </c>
      <c r="X164" s="47">
        <f>1000*M146/T164/1000</f>
        <v>230.87127735673323</v>
      </c>
      <c r="Y164" t="s">
        <v>100</v>
      </c>
      <c r="AI164" s="36"/>
      <c r="AJ164" s="4">
        <f>$E$75/$M$75</f>
        <v>50</v>
      </c>
      <c r="AK164" t="s">
        <v>174</v>
      </c>
      <c r="AM164" s="121" t="s">
        <v>160</v>
      </c>
      <c r="AN164" s="28">
        <f>1000*M147/AJ164/1000</f>
        <v>230.8429267604532</v>
      </c>
      <c r="AO164" t="s">
        <v>100</v>
      </c>
      <c r="AY164" s="36"/>
      <c r="AZ164" s="4">
        <f>$E$75/$M$75</f>
        <v>50</v>
      </c>
      <c r="BA164" t="s">
        <v>174</v>
      </c>
      <c r="BC164" s="121" t="s">
        <v>160</v>
      </c>
      <c r="BD164" s="28">
        <f>1000*M148/AZ164/1000</f>
        <v>230.8347824854965</v>
      </c>
      <c r="BE164" t="s">
        <v>100</v>
      </c>
      <c r="BO164" s="36"/>
      <c r="BP164" s="4">
        <f>$E$75/$M$75</f>
        <v>50</v>
      </c>
      <c r="BQ164" t="s">
        <v>174</v>
      </c>
      <c r="BS164" s="121" t="s">
        <v>160</v>
      </c>
      <c r="BT164" s="28">
        <f>1000*M149/BP164/1000</f>
        <v>230.83067916407998</v>
      </c>
      <c r="BU164" t="s">
        <v>100</v>
      </c>
      <c r="CE164" s="36"/>
      <c r="CF164" s="4">
        <f>$E$75/$M$75</f>
        <v>50</v>
      </c>
      <c r="CG164" t="s">
        <v>174</v>
      </c>
      <c r="CI164" s="121" t="s">
        <v>160</v>
      </c>
      <c r="CJ164" s="28">
        <f>1000*M150/CF164/1000</f>
        <v>230.82670008242982</v>
      </c>
      <c r="CK164" t="s">
        <v>100</v>
      </c>
      <c r="CU164" s="36"/>
      <c r="CV164" s="4">
        <f>$E$75/$M$75</f>
        <v>50</v>
      </c>
      <c r="CW164" t="s">
        <v>174</v>
      </c>
      <c r="CY164" s="121" t="s">
        <v>160</v>
      </c>
      <c r="CZ164" s="28">
        <f>1000*M151/CV164/1000</f>
        <v>230.81451471191778</v>
      </c>
      <c r="DA164" t="s">
        <v>100</v>
      </c>
      <c r="DK164" s="36"/>
      <c r="DL164" s="4">
        <f>$E$75/$M$75</f>
        <v>50</v>
      </c>
      <c r="DM164" t="s">
        <v>174</v>
      </c>
      <c r="DO164" s="121" t="s">
        <v>160</v>
      </c>
      <c r="DP164" s="28">
        <f>1000*M152/DL164/1000</f>
        <v>230.80637043696117</v>
      </c>
      <c r="DQ164" t="s">
        <v>100</v>
      </c>
      <c r="EA164" s="36"/>
      <c r="EB164" s="4">
        <f>$E$75/$M$75</f>
        <v>50</v>
      </c>
      <c r="EC164" t="s">
        <v>174</v>
      </c>
      <c r="EE164" s="121" t="s">
        <v>160</v>
      </c>
      <c r="EF164" s="28">
        <f>1000*M153/EB164/1000</f>
        <v>230.80226711554465</v>
      </c>
      <c r="EG164" t="s">
        <v>100</v>
      </c>
    </row>
    <row r="165" spans="2:145" hidden="1" outlineLevel="1">
      <c r="E165" s="6"/>
      <c r="U165" s="6"/>
      <c r="AK165" s="6"/>
      <c r="BB165" s="6"/>
      <c r="BS165" s="6"/>
      <c r="CJ165" s="6"/>
      <c r="DA165" s="6"/>
      <c r="DR165" s="6"/>
      <c r="EI165" s="6"/>
    </row>
    <row r="166" spans="2:145" ht="17" hidden="1" outlineLevel="1">
      <c r="C166" s="121" t="s">
        <v>88</v>
      </c>
      <c r="D166" s="121" t="s">
        <v>89</v>
      </c>
      <c r="E166" s="121" t="s">
        <v>90</v>
      </c>
      <c r="F166" s="121" t="s">
        <v>162</v>
      </c>
      <c r="G166" t="s">
        <v>163</v>
      </c>
      <c r="H166" s="15" t="s">
        <v>164</v>
      </c>
      <c r="I166" s="121" t="s">
        <v>159</v>
      </c>
      <c r="J166" s="121" t="s">
        <v>106</v>
      </c>
      <c r="K166" s="121" t="s">
        <v>165</v>
      </c>
      <c r="L166" s="121" t="s">
        <v>166</v>
      </c>
      <c r="M166" s="15" t="s">
        <v>167</v>
      </c>
      <c r="N166" s="121" t="s">
        <v>161</v>
      </c>
      <c r="O166" s="121" t="s">
        <v>168</v>
      </c>
      <c r="P166" s="121" t="s">
        <v>105</v>
      </c>
      <c r="Q166" s="121" t="s">
        <v>169</v>
      </c>
      <c r="S166" s="121" t="s">
        <v>88</v>
      </c>
      <c r="T166" s="121" t="s">
        <v>89</v>
      </c>
      <c r="U166" s="121" t="s">
        <v>90</v>
      </c>
      <c r="V166" s="121" t="s">
        <v>162</v>
      </c>
      <c r="W166" t="s">
        <v>163</v>
      </c>
      <c r="X166" s="15" t="s">
        <v>164</v>
      </c>
      <c r="Y166" s="121" t="s">
        <v>159</v>
      </c>
      <c r="Z166" s="121" t="s">
        <v>106</v>
      </c>
      <c r="AA166" s="121" t="s">
        <v>165</v>
      </c>
      <c r="AB166" s="121" t="s">
        <v>166</v>
      </c>
      <c r="AC166" s="15" t="s">
        <v>167</v>
      </c>
      <c r="AD166" s="121" t="s">
        <v>161</v>
      </c>
      <c r="AE166" s="121" t="s">
        <v>168</v>
      </c>
      <c r="AF166" s="121" t="s">
        <v>105</v>
      </c>
      <c r="AG166" s="121" t="s">
        <v>169</v>
      </c>
      <c r="AI166" s="121" t="s">
        <v>88</v>
      </c>
      <c r="AJ166" s="121" t="s">
        <v>89</v>
      </c>
      <c r="AK166" s="121" t="s">
        <v>90</v>
      </c>
      <c r="AL166" s="121" t="s">
        <v>162</v>
      </c>
      <c r="AM166" t="s">
        <v>163</v>
      </c>
      <c r="AN166" s="15" t="s">
        <v>164</v>
      </c>
      <c r="AO166" s="121" t="s">
        <v>159</v>
      </c>
      <c r="AP166" s="121" t="s">
        <v>106</v>
      </c>
      <c r="AQ166" s="121" t="s">
        <v>165</v>
      </c>
      <c r="AR166" s="121" t="s">
        <v>166</v>
      </c>
      <c r="AS166" s="15" t="s">
        <v>167</v>
      </c>
      <c r="AT166" s="121" t="s">
        <v>161</v>
      </c>
      <c r="AU166" s="121" t="s">
        <v>168</v>
      </c>
      <c r="AV166" s="121" t="s">
        <v>105</v>
      </c>
      <c r="AW166" s="121" t="s">
        <v>169</v>
      </c>
      <c r="AY166" s="121" t="s">
        <v>88</v>
      </c>
      <c r="AZ166" s="121" t="s">
        <v>89</v>
      </c>
      <c r="BA166" s="121" t="s">
        <v>90</v>
      </c>
      <c r="BB166" s="121" t="s">
        <v>162</v>
      </c>
      <c r="BC166" t="s">
        <v>163</v>
      </c>
      <c r="BD166" s="15" t="s">
        <v>164</v>
      </c>
      <c r="BE166" s="121" t="s">
        <v>159</v>
      </c>
      <c r="BF166" s="121" t="s">
        <v>106</v>
      </c>
      <c r="BG166" s="106" t="s">
        <v>196</v>
      </c>
      <c r="BH166" s="106" t="s">
        <v>197</v>
      </c>
      <c r="BI166" s="15" t="s">
        <v>167</v>
      </c>
      <c r="BJ166" s="121" t="s">
        <v>161</v>
      </c>
      <c r="BK166" s="121" t="s">
        <v>168</v>
      </c>
      <c r="BL166" s="121" t="s">
        <v>105</v>
      </c>
      <c r="BM166" s="121" t="s">
        <v>169</v>
      </c>
      <c r="BO166" s="121" t="s">
        <v>88</v>
      </c>
      <c r="BP166" s="121" t="s">
        <v>89</v>
      </c>
      <c r="BQ166" s="121" t="s">
        <v>90</v>
      </c>
      <c r="BR166" s="121" t="s">
        <v>162</v>
      </c>
      <c r="BS166" t="s">
        <v>163</v>
      </c>
      <c r="BT166" s="15" t="s">
        <v>164</v>
      </c>
      <c r="BU166" s="121" t="s">
        <v>159</v>
      </c>
      <c r="BV166" s="121" t="s">
        <v>106</v>
      </c>
      <c r="BW166" s="106" t="s">
        <v>196</v>
      </c>
      <c r="BX166" s="106" t="s">
        <v>197</v>
      </c>
      <c r="BY166" s="15" t="s">
        <v>167</v>
      </c>
      <c r="BZ166" s="121" t="s">
        <v>161</v>
      </c>
      <c r="CA166" s="121" t="s">
        <v>168</v>
      </c>
      <c r="CB166" s="121" t="s">
        <v>105</v>
      </c>
      <c r="CC166" s="121" t="s">
        <v>169</v>
      </c>
      <c r="CE166" s="121" t="s">
        <v>88</v>
      </c>
      <c r="CF166" s="121" t="s">
        <v>89</v>
      </c>
      <c r="CG166" s="121" t="s">
        <v>90</v>
      </c>
      <c r="CH166" s="121" t="s">
        <v>162</v>
      </c>
      <c r="CI166" t="s">
        <v>163</v>
      </c>
      <c r="CJ166" s="15" t="s">
        <v>164</v>
      </c>
      <c r="CK166" s="121" t="s">
        <v>159</v>
      </c>
      <c r="CL166" s="121" t="s">
        <v>106</v>
      </c>
      <c r="CM166" s="106" t="s">
        <v>196</v>
      </c>
      <c r="CN166" s="106" t="s">
        <v>197</v>
      </c>
      <c r="CO166" s="15" t="s">
        <v>167</v>
      </c>
      <c r="CP166" s="121" t="s">
        <v>161</v>
      </c>
      <c r="CQ166" s="121" t="s">
        <v>168</v>
      </c>
      <c r="CR166" s="121" t="s">
        <v>105</v>
      </c>
      <c r="CS166" s="121" t="s">
        <v>169</v>
      </c>
      <c r="CU166" s="121" t="s">
        <v>88</v>
      </c>
      <c r="CV166" s="121" t="s">
        <v>89</v>
      </c>
      <c r="CW166" s="121" t="s">
        <v>90</v>
      </c>
      <c r="CX166" s="121" t="s">
        <v>162</v>
      </c>
      <c r="CY166" t="s">
        <v>163</v>
      </c>
      <c r="CZ166" s="15" t="s">
        <v>164</v>
      </c>
      <c r="DA166" s="121" t="s">
        <v>159</v>
      </c>
      <c r="DB166" s="121" t="s">
        <v>106</v>
      </c>
      <c r="DC166" s="106" t="s">
        <v>196</v>
      </c>
      <c r="DD166" s="106" t="s">
        <v>197</v>
      </c>
      <c r="DE166" s="15" t="s">
        <v>167</v>
      </c>
      <c r="DF166" s="121" t="s">
        <v>161</v>
      </c>
      <c r="DG166" s="121" t="s">
        <v>168</v>
      </c>
      <c r="DH166" s="121" t="s">
        <v>105</v>
      </c>
      <c r="DI166" s="121" t="s">
        <v>169</v>
      </c>
      <c r="DK166" s="121" t="s">
        <v>88</v>
      </c>
      <c r="DL166" s="121" t="s">
        <v>89</v>
      </c>
      <c r="DM166" s="121" t="s">
        <v>90</v>
      </c>
      <c r="DN166" s="121" t="s">
        <v>162</v>
      </c>
      <c r="DO166" t="s">
        <v>163</v>
      </c>
      <c r="DP166" s="15" t="s">
        <v>164</v>
      </c>
      <c r="DQ166" s="121" t="s">
        <v>159</v>
      </c>
      <c r="DR166" s="121" t="s">
        <v>106</v>
      </c>
      <c r="DS166" s="106" t="s">
        <v>196</v>
      </c>
      <c r="DT166" s="106" t="s">
        <v>197</v>
      </c>
      <c r="DU166" s="15" t="s">
        <v>167</v>
      </c>
      <c r="DV166" s="121" t="s">
        <v>161</v>
      </c>
      <c r="DW166" s="121" t="s">
        <v>168</v>
      </c>
      <c r="DX166" s="121" t="s">
        <v>105</v>
      </c>
      <c r="DY166" s="121" t="s">
        <v>169</v>
      </c>
      <c r="EA166" s="121" t="s">
        <v>88</v>
      </c>
      <c r="EB166" s="121" t="s">
        <v>89</v>
      </c>
      <c r="EC166" s="121" t="s">
        <v>90</v>
      </c>
      <c r="ED166" s="121" t="s">
        <v>162</v>
      </c>
      <c r="EE166" t="s">
        <v>163</v>
      </c>
      <c r="EF166" s="15" t="s">
        <v>164</v>
      </c>
      <c r="EG166" s="121" t="s">
        <v>159</v>
      </c>
      <c r="EH166" s="121" t="s">
        <v>106</v>
      </c>
      <c r="EI166" s="106" t="s">
        <v>196</v>
      </c>
      <c r="EJ166" s="106" t="s">
        <v>197</v>
      </c>
      <c r="EK166" s="15" t="s">
        <v>167</v>
      </c>
      <c r="EL166" s="121" t="s">
        <v>161</v>
      </c>
      <c r="EM166" s="121" t="s">
        <v>168</v>
      </c>
      <c r="EN166" s="121" t="s">
        <v>105</v>
      </c>
      <c r="EO166" s="121" t="s">
        <v>169</v>
      </c>
    </row>
    <row r="167" spans="2:145" hidden="1" outlineLevel="1">
      <c r="B167" t="s">
        <v>18</v>
      </c>
      <c r="C167" s="14">
        <f>$C$91</f>
        <v>1.6199999999999999</v>
      </c>
      <c r="D167" s="14">
        <f>C167*$L$45</f>
        <v>0.40601027145261881</v>
      </c>
      <c r="E167" s="14">
        <f>C167/$L$43</f>
        <v>1.670103092783505</v>
      </c>
      <c r="F167" s="14">
        <f t="shared" ref="F167:G169" si="46">C167+K168</f>
        <v>32.632215318201553</v>
      </c>
      <c r="G167" s="14">
        <f t="shared" si="46"/>
        <v>8.2306294917503493</v>
      </c>
      <c r="H167" s="14">
        <f>F167/$L$43</f>
        <v>33.641459090929438</v>
      </c>
      <c r="I167" s="19">
        <f>1000*H167/3/O$167</f>
        <v>48.564926047916828</v>
      </c>
      <c r="J167" s="21">
        <f t="shared" ref="J167:J186" si="47">$X$17/1000</f>
        <v>3.5000000000000003E-2</v>
      </c>
      <c r="K167" s="14">
        <f>(3*J167*$K$71*I167^2)/1000+F167</f>
        <v>32.662923665788909</v>
      </c>
      <c r="L167" s="14">
        <f>(3*J167*$L$71*I167^2)/1000+G167</f>
        <v>8.2487077931525832</v>
      </c>
      <c r="M167" s="14">
        <f>IF(I167&lt;0,-SQRT(K167^2+L167^2),SQRT(K167^2+L167^2))</f>
        <v>33.68839210550081</v>
      </c>
      <c r="N167" s="19">
        <f>1000*M167/3/O$167</f>
        <v>48.632678709170428</v>
      </c>
      <c r="O167" s="40">
        <f>H$164</f>
        <v>230.90367080786464</v>
      </c>
      <c r="P167" s="14">
        <f>($K$71*$L$43+$L$71*$L$44)*100*SQRT(3)*(I167+N167)/2*J167/(O167*SQRT(3))</f>
        <v>0.10167770838684957</v>
      </c>
      <c r="Q167" s="19">
        <f>O167*(1-P167/100)</f>
        <v>230.66889324680608</v>
      </c>
      <c r="R167" t="s">
        <v>18</v>
      </c>
      <c r="S167" s="14">
        <f>$C$91</f>
        <v>1.6199999999999999</v>
      </c>
      <c r="T167" s="14">
        <f>S167*$L$45</f>
        <v>0.40601027145261881</v>
      </c>
      <c r="U167" s="14">
        <f>S167/$L$43</f>
        <v>1.670103092783505</v>
      </c>
      <c r="V167" s="14">
        <f t="shared" ref="V167:V185" si="48">S167+AA168</f>
        <v>32.63228105893127</v>
      </c>
      <c r="W167" s="14">
        <f t="shared" ref="W167:W185" si="49">T167+AB168</f>
        <v>8.2306607865928729</v>
      </c>
      <c r="X167" s="14">
        <f>V167/$L$43</f>
        <v>33.641526864877598</v>
      </c>
      <c r="Y167" s="19">
        <f>1000*X167/3/AE$167</f>
        <v>48.571838024551418</v>
      </c>
      <c r="Z167" s="21">
        <f t="shared" ref="Z167:Z186" si="50">$X$17/1000</f>
        <v>3.5000000000000003E-2</v>
      </c>
      <c r="AA167" s="14">
        <f>(3*Z167*$K$71*Y167^2)/1000+V167</f>
        <v>32.66299814823833</v>
      </c>
      <c r="AB167" s="14">
        <f>(3*Z167*$L$71*Y167^2)/1000+W167</f>
        <v>8.248744234330097</v>
      </c>
      <c r="AC167" s="14">
        <f>IF(Y167&lt;0,-SQRT(AA167^2+AB167^2),SQRT(AA167^2+AB167^2))</f>
        <v>33.688473243458432</v>
      </c>
      <c r="AD167" s="19">
        <f>1000*AC167/3/AE$167</f>
        <v>48.639619487189137</v>
      </c>
      <c r="AE167" s="40">
        <f>X$164</f>
        <v>230.87127735673323</v>
      </c>
      <c r="AF167" s="14">
        <f>($K$71*$L$43+$L$71*$L$44)*100*SQRT(3)*(Y167+AD167)/2*Z167/(AE167*SQRT(3))</f>
        <v>0.10170646804233699</v>
      </c>
      <c r="AG167" s="19">
        <f>AE167*(1-AF167/100)</f>
        <v>230.63646633480946</v>
      </c>
      <c r="AH167" t="s">
        <v>18</v>
      </c>
      <c r="AI167" s="14">
        <f>$C$91</f>
        <v>1.6199999999999999</v>
      </c>
      <c r="AJ167" s="14">
        <f>AI167*$L$45</f>
        <v>0.40601027145261881</v>
      </c>
      <c r="AK167" s="14">
        <f>AI167/$L$43</f>
        <v>1.670103092783505</v>
      </c>
      <c r="AL167" s="14">
        <f t="shared" ref="AL167:AL185" si="51">AI167+AQ168</f>
        <v>32.632338617886468</v>
      </c>
      <c r="AM167" s="14">
        <f t="shared" ref="AM167:AM185" si="52">AJ167+AR168</f>
        <v>8.2306881866455726</v>
      </c>
      <c r="AN167" s="14">
        <f>AL167/$L$43</f>
        <v>33.641586204006671</v>
      </c>
      <c r="AO167" s="19">
        <f>1000*AN167/3/AU$167</f>
        <v>48.577888980063491</v>
      </c>
      <c r="AP167" s="21">
        <f t="shared" ref="AP167:AP186" si="53">$X$17/1000</f>
        <v>3.5000000000000003E-2</v>
      </c>
      <c r="AQ167" s="14">
        <f>(3*AP167*$K$71*AO167^2)/1000+AL167</f>
        <v>32.663063360983294</v>
      </c>
      <c r="AR167" s="14">
        <f>(3*AP167*$L$71*AO167^2)/1000+AM167</f>
        <v>8.2487761402428976</v>
      </c>
      <c r="AS167" s="14">
        <f>IF(AO167&lt;0,-SQRT(AQ167^2+AR167^2),SQRT(AQ167^2+AR167^2))</f>
        <v>33.688544283412568</v>
      </c>
      <c r="AT167" s="19">
        <f>1000*AS167/3/AU$167</f>
        <v>48.645695662966723</v>
      </c>
      <c r="AU167" s="40">
        <f>AN$164</f>
        <v>230.8429267604532</v>
      </c>
      <c r="AV167" s="14">
        <f>($K$71*$L$43+$L$71*$L$44)*100*SQRT(3)*(AO167+AT167)/2*AP167/(AU167*SQRT(3))</f>
        <v>0.10173164839795482</v>
      </c>
      <c r="AW167" s="19">
        <f>AU167*(1-AV167/100)</f>
        <v>230.60808644584972</v>
      </c>
      <c r="AX167" t="s">
        <v>18</v>
      </c>
      <c r="AY167" s="14">
        <f>$C$91</f>
        <v>1.6199999999999999</v>
      </c>
      <c r="AZ167" s="14">
        <f>AY167*$L$45</f>
        <v>0.40601027145261881</v>
      </c>
      <c r="BA167" s="14">
        <f>AY167/$L$43</f>
        <v>1.670103092783505</v>
      </c>
      <c r="BB167" s="14">
        <f t="shared" ref="BB167:BB185" si="54">AY167+BG168</f>
        <v>32.632355156813126</v>
      </c>
      <c r="BC167" s="14">
        <f t="shared" ref="BC167:BC185" si="55">AZ167+BH168</f>
        <v>8.2306960597491496</v>
      </c>
      <c r="BD167" s="14">
        <f>BB167/$L$43</f>
        <v>33.641603254446522</v>
      </c>
      <c r="BE167" s="19">
        <f>1000*BD167/3/BK$167</f>
        <v>48.579627518598713</v>
      </c>
      <c r="BF167" s="21">
        <f t="shared" ref="BF167:BF186" si="56">$X$17/1000</f>
        <v>3.5000000000000003E-2</v>
      </c>
      <c r="BG167" s="14">
        <f>(3*BF167*$K$71*BE167^2)/1000+BB167</f>
        <v>32.663082099145321</v>
      </c>
      <c r="BH167" s="14">
        <f>(3*BF167*$L$71*BE167^2)/1000+BC167</f>
        <v>8.2487853080576183</v>
      </c>
      <c r="BI167" s="14">
        <f>IF(BE167&lt;0,-SQRT(BG167^2+BH167^2),SQRT(BG167^2+BH167^2))</f>
        <v>33.688564695960778</v>
      </c>
      <c r="BJ167" s="19">
        <f>1000*BI167/3/BK$167</f>
        <v>48.647441448845854</v>
      </c>
      <c r="BK167" s="40">
        <f>BD$164</f>
        <v>230.8347824854965</v>
      </c>
      <c r="BL167" s="14">
        <f>($K$71*$L$43+$L$71*$L$44)*100*SQRT(3)*(BE167+BJ167)/2*BF167/(BK167*SQRT(3))</f>
        <v>0.1017388836915207</v>
      </c>
      <c r="BM167" s="19">
        <f>BK167*(1-BL167/100)</f>
        <v>230.59993375462403</v>
      </c>
      <c r="BN167" t="s">
        <v>18</v>
      </c>
      <c r="BO167" s="14">
        <f>$C$91</f>
        <v>1.6199999999999999</v>
      </c>
      <c r="BP167" s="14">
        <f>BO167*$L$45</f>
        <v>0.40601027145261881</v>
      </c>
      <c r="BQ167" s="14">
        <f>BO167/$L$43</f>
        <v>1.670103092783505</v>
      </c>
      <c r="BR167" s="14">
        <f t="shared" ref="BR167:BR185" si="57">BO167+BW168</f>
        <v>32.632363490273974</v>
      </c>
      <c r="BS167" s="14">
        <f t="shared" ref="BS167:BS185" si="58">BP167+BX168</f>
        <v>8.2307000267664279</v>
      </c>
      <c r="BT167" s="14">
        <f>BR167/$L$43</f>
        <v>33.641611845643276</v>
      </c>
      <c r="BU167" s="19">
        <f>1000*BT167/3/CA$167</f>
        <v>48.580503492100092</v>
      </c>
      <c r="BV167" s="21">
        <f t="shared" ref="BV167:BV186" si="59">$X$17/1000</f>
        <v>3.5000000000000003E-2</v>
      </c>
      <c r="BW167" s="14">
        <f>(3*BV167*$K$71*BU167^2)/1000+BR167</f>
        <v>32.663091540734463</v>
      </c>
      <c r="BX167" s="14">
        <f>(3*BV167*$L$71*BU167^2)/1000+BS167</f>
        <v>8.2487899274407468</v>
      </c>
      <c r="BY167" s="14">
        <f>IF(BU167&lt;0,-SQRT(BW167^2+BX167^2),SQRT(BW167^2+BX167^2))</f>
        <v>33.688574981222452</v>
      </c>
      <c r="BZ167" s="19">
        <f>1000*BY167/3/CA$167</f>
        <v>48.648321074161039</v>
      </c>
      <c r="CA167" s="40">
        <f>BT$164</f>
        <v>230.83067916407998</v>
      </c>
      <c r="CB167" s="14">
        <f>($K$71*$L$43+$L$71*$L$44)*100*SQRT(3)*(BU167+BZ167)/2*BV167/(CA167*SQRT(3))</f>
        <v>0.10174252933499191</v>
      </c>
      <c r="CC167" s="19">
        <f>CA167*(1-CB167/100)</f>
        <v>230.5958261926173</v>
      </c>
      <c r="CD167" t="s">
        <v>18</v>
      </c>
      <c r="CE167" s="14">
        <f>$C$91</f>
        <v>1.6199999999999999</v>
      </c>
      <c r="CF167" s="14">
        <f>CE167*$L$45</f>
        <v>0.40601027145261881</v>
      </c>
      <c r="CG167" s="14">
        <f>CE167/$L$43</f>
        <v>1.670103092783505</v>
      </c>
      <c r="CH167" s="14">
        <f t="shared" ref="CH167:CH185" si="60">CE167+CM168</f>
        <v>32.632371571844914</v>
      </c>
      <c r="CI167" s="14">
        <f t="shared" ref="CI167:CI185" si="61">CF167+CN168</f>
        <v>8.2307038738756511</v>
      </c>
      <c r="CJ167" s="14">
        <f>CH167/$L$43</f>
        <v>33.641620177159709</v>
      </c>
      <c r="CK167" s="19">
        <f>1000*CJ167/3/CQ$167</f>
        <v>48.581352973386608</v>
      </c>
      <c r="CL167" s="21">
        <f t="shared" ref="CL167:CL186" si="62">$X$17/1000</f>
        <v>3.5000000000000003E-2</v>
      </c>
      <c r="CM167" s="14">
        <f>(3*CL167*$K$71*CK167^2)/1000+CH167</f>
        <v>32.663100696939473</v>
      </c>
      <c r="CN167" s="14">
        <f>(3*CL167*$L$71*CK167^2)/1000+CI167</f>
        <v>8.2487944071974457</v>
      </c>
      <c r="CO167" s="14">
        <f>IF(CK167&lt;0,-SQRT(CM167^2+CN167^2),SQRT(CM167^2+CN167^2))</f>
        <v>33.688584955599126</v>
      </c>
      <c r="CP167" s="19">
        <f>1000*CO167/3/CQ$167</f>
        <v>48.649174096943284</v>
      </c>
      <c r="CQ167" s="40">
        <f>CJ$164</f>
        <v>230.82670008242982</v>
      </c>
      <c r="CR167" s="14">
        <f>($K$71*$L$43+$L$71*$L$44)*100*SQRT(3)*(CK167+CP167)/2*CL167/(CQ167*SQRT(3))</f>
        <v>0.10174606478384034</v>
      </c>
      <c r="CS167" s="19">
        <f>CQ167*(1-CR167/100)</f>
        <v>230.59184299862557</v>
      </c>
      <c r="CT167" t="s">
        <v>18</v>
      </c>
      <c r="CU167" s="14">
        <f>$C$91</f>
        <v>1.6199999999999999</v>
      </c>
      <c r="CV167" s="14">
        <f>CU167*$L$45</f>
        <v>0.40601027145261881</v>
      </c>
      <c r="CW167" s="14">
        <f>CU167/$L$43</f>
        <v>1.670103092783505</v>
      </c>
      <c r="CX167" s="14">
        <f t="shared" ref="CX167:CX185" si="63">CU167+DC168</f>
        <v>32.632396323134572</v>
      </c>
      <c r="CY167" s="14">
        <f t="shared" ref="CY167:CY185" si="64">CV167+DD168</f>
        <v>8.2307156563532864</v>
      </c>
      <c r="CZ167" s="14">
        <f>CX167/$L$43</f>
        <v>33.641645693953166</v>
      </c>
      <c r="DA167" s="19">
        <f>1000*CZ167/3/DG$167</f>
        <v>48.583954574869615</v>
      </c>
      <c r="DB167" s="21">
        <f t="shared" ref="DB167:DB186" si="65">$X$17/1000</f>
        <v>3.5000000000000003E-2</v>
      </c>
      <c r="DC167" s="14">
        <f>(3*DB167*$K$71*DA167^2)/1000+CX167</f>
        <v>32.663128739495143</v>
      </c>
      <c r="DD167" s="14">
        <f>(3*DB167*$L$71*DA167^2)/1000+CY167</f>
        <v>8.248808127275236</v>
      </c>
      <c r="DE167" s="14">
        <f>IF(DA167&lt;0,-SQRT(DC167^2+DD167^2),SQRT(DC167^2+DD167^2))</f>
        <v>33.688615503956754</v>
      </c>
      <c r="DF167" s="19">
        <f>1000*DE167/3/DG$167</f>
        <v>48.65178654528998</v>
      </c>
      <c r="DG167" s="40">
        <f>CZ$164</f>
        <v>230.81451471191778</v>
      </c>
      <c r="DH167" s="14">
        <f>($K$71*$L$43+$L$71*$L$44)*100*SQRT(3)*(DA167+DF167)/2*DB167/(DG167*SQRT(3))</f>
        <v>0.10175689274145575</v>
      </c>
      <c r="DI167" s="19">
        <f>DG167*(1-DH167/100)</f>
        <v>230.57964503375067</v>
      </c>
      <c r="DJ167" t="s">
        <v>18</v>
      </c>
      <c r="DK167" s="14">
        <f>$C$91</f>
        <v>1.6199999999999999</v>
      </c>
      <c r="DL167" s="14">
        <f>DK167*$L$45</f>
        <v>0.40601027145261881</v>
      </c>
      <c r="DM167" s="14">
        <f>DK167/$L$43</f>
        <v>1.670103092783505</v>
      </c>
      <c r="DN167" s="14">
        <f t="shared" ref="DN167:DN185" si="66">DK167+DS168</f>
        <v>32.63241286824119</v>
      </c>
      <c r="DO167" s="14">
        <f t="shared" ref="DO167:DO185" si="67">DL167+DT168</f>
        <v>8.2307235324029051</v>
      </c>
      <c r="DP167" s="14">
        <f>DN167/$L$43</f>
        <v>33.641662750764112</v>
      </c>
      <c r="DQ167" s="19">
        <f>1000*DP167/3/DW$167</f>
        <v>48.585693550650163</v>
      </c>
      <c r="DR167" s="21">
        <f t="shared" ref="DR167:DR186" si="68">$X$17/1000</f>
        <v>3.5000000000000003E-2</v>
      </c>
      <c r="DS167" s="14">
        <f>(3*DR167*$K$71*DQ167^2)/1000+DN167</f>
        <v>32.663147484664918</v>
      </c>
      <c r="DT167" s="14">
        <f>(3*DR167*$L$71*DQ167^2)/1000+DO167</f>
        <v>8.2488172985233241</v>
      </c>
      <c r="DU167" s="14">
        <f>IF(DQ167&lt;0,-SQRT(DS167^2+DT167^2),SQRT(DS167^2+DT167^2))</f>
        <v>33.688635924141984</v>
      </c>
      <c r="DV167" s="19">
        <f>1000*DU167/3/DW$167</f>
        <v>48.653532772027148</v>
      </c>
      <c r="DW167" s="40">
        <f>DP$164</f>
        <v>230.80637043696117</v>
      </c>
      <c r="DX167" s="14">
        <f>($K$71*$L$43+$L$71*$L$44)*100*SQRT(3)*(DQ167+DV167)/2*DR167/(DW167*SQRT(3))</f>
        <v>0.10176413073542072</v>
      </c>
      <c r="DY167" s="19">
        <f>DW167*(1-DX167/100)</f>
        <v>230.57149234040403</v>
      </c>
      <c r="DZ167" t="s">
        <v>18</v>
      </c>
      <c r="EA167" s="14">
        <f>$C$91</f>
        <v>1.6199999999999999</v>
      </c>
      <c r="EB167" s="14">
        <f>EA167*$L$45</f>
        <v>0.40601027145261881</v>
      </c>
      <c r="EC167" s="14">
        <f>EA167/$L$43</f>
        <v>1.670103092783505</v>
      </c>
      <c r="ED167" s="14">
        <f t="shared" ref="ED167:ED185" si="69">EA167+EI168</f>
        <v>32.632421204816005</v>
      </c>
      <c r="EE167" s="14">
        <f t="shared" ref="EE167:EE185" si="70">EB167+EJ168</f>
        <v>8.2307275009046528</v>
      </c>
      <c r="EF167" s="14">
        <f>ED167/$L$43</f>
        <v>33.64167134517114</v>
      </c>
      <c r="EG167" s="19">
        <f>1000*EF167/3/EM$167</f>
        <v>48.586569744466431</v>
      </c>
      <c r="EH167" s="21">
        <f t="shared" ref="EH167:EH186" si="71">$X$17/1000</f>
        <v>3.5000000000000003E-2</v>
      </c>
      <c r="EI167" s="14">
        <f>(3*EH167*$K$71*EG167^2)/1000+ED167</f>
        <v>32.663156929785139</v>
      </c>
      <c r="EJ167" s="14">
        <f>(3*EH167*$L$71*EG167^2)/1000+EE167</f>
        <v>8.2488219196364803</v>
      </c>
      <c r="EK167" s="14">
        <f>IF(EG167&lt;0,-SQRT(EI167^2+EJ167^2),SQRT(EI167^2+EJ167^2))</f>
        <v>33.688646213251822</v>
      </c>
      <c r="EL167" s="19">
        <f>1000*EK167/3/EM$167</f>
        <v>48.654412619477647</v>
      </c>
      <c r="EM167" s="40">
        <f>EF$164</f>
        <v>230.80226711554465</v>
      </c>
      <c r="EN167" s="14">
        <f>($K$71*$L$43+$L$71*$L$44)*100*SQRT(3)*(EG167+EL167)/2*EH167/(EM167*SQRT(3))</f>
        <v>0.10176777773957742</v>
      </c>
      <c r="EO167" s="19">
        <f>EM167*(1-EN167/100)</f>
        <v>230.56738477732858</v>
      </c>
    </row>
    <row r="168" spans="2:145" hidden="1" outlineLevel="1">
      <c r="B168" t="s">
        <v>19</v>
      </c>
      <c r="C168" s="14">
        <f>$C$91</f>
        <v>1.6199999999999999</v>
      </c>
      <c r="D168" s="14">
        <f>C168*$L$45</f>
        <v>0.40601027145261881</v>
      </c>
      <c r="E168" s="14">
        <f>C168/$L$43</f>
        <v>1.670103092783505</v>
      </c>
      <c r="F168" s="14">
        <f>C168+K169</f>
        <v>30.984529768499428</v>
      </c>
      <c r="G168" s="14">
        <f t="shared" si="46"/>
        <v>7.8083204692634141</v>
      </c>
      <c r="H168" s="14">
        <f>F168/$L$43</f>
        <v>31.942814194329308</v>
      </c>
      <c r="I168" s="19">
        <f t="shared" ref="I168:I186" si="72">1000*H168/3/O$167</f>
        <v>46.112756432975871</v>
      </c>
      <c r="J168" s="21">
        <f t="shared" si="47"/>
        <v>3.5000000000000003E-2</v>
      </c>
      <c r="K168" s="14">
        <f>(3*J168*$K$71*I168^2)/1000+F168</f>
        <v>31.012215318201555</v>
      </c>
      <c r="L168" s="14">
        <f>(3*J168*$L$71*I168^2)/1000+G168</f>
        <v>7.8246192202977314</v>
      </c>
      <c r="M168" s="14">
        <f t="shared" ref="M168:M186" si="73">IF(I168&lt;0,-SQRT(K168^2+L168^2),SQRT(K168^2+L168^2))</f>
        <v>31.984092372383305</v>
      </c>
      <c r="N168" s="19">
        <f t="shared" ref="N168:N186" si="74">1000*M168/3/O$167</f>
        <v>46.172345752784103</v>
      </c>
      <c r="O168" s="19">
        <f>Q167</f>
        <v>230.66889324680608</v>
      </c>
      <c r="P168" s="14">
        <f>($K$71*$L$43+$L$71*$L$44)*100*SQRT(3)*(I168+N168)/2*J168/(O168*SQRT(3))</f>
        <v>9.6637033447721579E-2</v>
      </c>
      <c r="Q168" s="19">
        <f>O168*(1-P168/100)</f>
        <v>230.44598167128567</v>
      </c>
      <c r="R168" t="s">
        <v>19</v>
      </c>
      <c r="S168" s="14">
        <f>$C$91</f>
        <v>1.6199999999999999</v>
      </c>
      <c r="T168" s="14">
        <f>S168*$L$45</f>
        <v>0.40601027145261881</v>
      </c>
      <c r="U168" s="14">
        <f>S168/$L$43</f>
        <v>1.670103092783505</v>
      </c>
      <c r="V168" s="14">
        <f t="shared" si="48"/>
        <v>30.984587636146738</v>
      </c>
      <c r="W168" s="14">
        <f t="shared" si="49"/>
        <v>7.8083471291461342</v>
      </c>
      <c r="X168" s="14">
        <f>V168/$L$43</f>
        <v>31.942873851697669</v>
      </c>
      <c r="Y168" s="19">
        <f t="shared" ref="Y168:Y186" si="75">1000*X168/3/AE$167</f>
        <v>46.119312627963964</v>
      </c>
      <c r="Z168" s="21">
        <f t="shared" si="50"/>
        <v>3.5000000000000003E-2</v>
      </c>
      <c r="AA168" s="14">
        <f>(3*Z168*$K$71*Y168^2)/1000+V168</f>
        <v>31.012281058931269</v>
      </c>
      <c r="AB168" s="14">
        <f>(3*Z168*$L$71*Y168^2)/1000+W168</f>
        <v>7.8246505151402541</v>
      </c>
      <c r="AC168" s="14">
        <f t="shared" ref="AC168:AC186" si="76">IF(Y168&lt;0,-SQRT(AA168^2+AB168^2),SQRT(AA168^2+AB168^2))</f>
        <v>31.984163771501542</v>
      </c>
      <c r="AD168" s="19">
        <f t="shared" ref="AD168:AD186" si="77">1000*AC168/3/AE$167</f>
        <v>46.178927261533225</v>
      </c>
      <c r="AE168" s="19">
        <f>AG167</f>
        <v>230.63646633480946</v>
      </c>
      <c r="AF168" s="14">
        <f>($K$71*$L$43+$L$71*$L$44)*100*SQRT(3)*(Y168+AD168)/2*Z168/(AE168*SQRT(3))</f>
        <v>9.6664379552372309E-2</v>
      </c>
      <c r="AG168" s="19">
        <f>AE168*(1-AF168/100)</f>
        <v>230.4135230256054</v>
      </c>
      <c r="AH168" t="s">
        <v>19</v>
      </c>
      <c r="AI168" s="14">
        <f>$C$91</f>
        <v>1.6199999999999999</v>
      </c>
      <c r="AJ168" s="14">
        <f>AI168*$L$45</f>
        <v>0.40601027145261881</v>
      </c>
      <c r="AK168" s="14">
        <f>AI168/$L$43</f>
        <v>1.670103092783505</v>
      </c>
      <c r="AL168" s="14">
        <f t="shared" si="51"/>
        <v>30.984638301849074</v>
      </c>
      <c r="AM168" s="14">
        <f t="shared" si="52"/>
        <v>7.8083704710741646</v>
      </c>
      <c r="AN168" s="14">
        <f>AL168/$L$43</f>
        <v>31.942926084380488</v>
      </c>
      <c r="AO168" s="19">
        <f t="shared" ref="AO168:AO186" si="78">1000*AN168/3/AU$167</f>
        <v>46.125052118993182</v>
      </c>
      <c r="AP168" s="21">
        <f t="shared" si="53"/>
        <v>3.5000000000000003E-2</v>
      </c>
      <c r="AQ168" s="14">
        <f>(3*AP168*$K$71*AO168^2)/1000+AL168</f>
        <v>31.012338617886471</v>
      </c>
      <c r="AR168" s="14">
        <f>(3*AP168*$L$71*AO168^2)/1000+AM168</f>
        <v>7.8246779151929546</v>
      </c>
      <c r="AS168" s="14">
        <f t="shared" ref="AS168:AS186" si="79">IF(AO168&lt;0,-SQRT(AQ168^2+AR168^2),SQRT(AQ168^2+AR168^2))</f>
        <v>31.98422628463851</v>
      </c>
      <c r="AT168" s="19">
        <f t="shared" ref="AT168:AT186" si="80">1000*AS168/3/AU$167</f>
        <v>46.184688918840322</v>
      </c>
      <c r="AU168" s="19">
        <f>AW167</f>
        <v>230.60808644584972</v>
      </c>
      <c r="AV168" s="14">
        <f>($K$71*$L$43+$L$71*$L$44)*100*SQRT(3)*(AO168+AT168)/2*AP168/(AU168*SQRT(3))</f>
        <v>9.6688322287118156E-2</v>
      </c>
      <c r="AW168" s="19">
        <f>AU168*(1-AV168/100)</f>
        <v>230.38511535600679</v>
      </c>
      <c r="AX168" t="s">
        <v>19</v>
      </c>
      <c r="AY168" s="14">
        <f>$C$91</f>
        <v>1.6199999999999999</v>
      </c>
      <c r="AZ168" s="14">
        <f>AY168*$L$45</f>
        <v>0.40601027145261881</v>
      </c>
      <c r="BA168" s="14">
        <f>AY168/$L$43</f>
        <v>1.670103092783505</v>
      </c>
      <c r="BB168" s="14">
        <f t="shared" si="54"/>
        <v>30.984652860073233</v>
      </c>
      <c r="BC168" s="14">
        <f t="shared" si="55"/>
        <v>7.8083771781190121</v>
      </c>
      <c r="BD168" s="14">
        <f>BB168/$L$43</f>
        <v>31.942941092859005</v>
      </c>
      <c r="BE168" s="19">
        <f t="shared" ref="BE168:BE186" si="81">1000*BD168/3/BK$167</f>
        <v>46.126701168278224</v>
      </c>
      <c r="BF168" s="21">
        <f t="shared" si="56"/>
        <v>3.5000000000000003E-2</v>
      </c>
      <c r="BG168" s="14">
        <f>(3*BF168*$K$71*BE168^2)/1000+BB168</f>
        <v>31.012355156813125</v>
      </c>
      <c r="BH168" s="14">
        <f>(3*BF168*$L$71*BE168^2)/1000+BC168</f>
        <v>7.8246857882965299</v>
      </c>
      <c r="BI168" s="14">
        <f t="shared" ref="BI168:BI186" si="82">IF(BE168&lt;0,-SQRT(BG168^2+BH168^2),SQRT(BG168^2+BH168^2))</f>
        <v>31.984244247095841</v>
      </c>
      <c r="BJ168" s="19">
        <f t="shared" ref="BJ168:BJ186" si="83">1000*BI168/3/BK$167</f>
        <v>46.186344337867759</v>
      </c>
      <c r="BK168" s="19">
        <f>BM167</f>
        <v>230.59993375462403</v>
      </c>
      <c r="BL168" s="14">
        <f>($K$71*$L$43+$L$71*$L$44)*100*SQRT(3)*(BE168+BJ168)/2*BF168/(BK168*SQRT(3))</f>
        <v>9.6695201965145958E-2</v>
      </c>
      <c r="BM168" s="19">
        <f>BK168*(1-BL168/100)</f>
        <v>230.37695468294851</v>
      </c>
      <c r="BN168" t="s">
        <v>19</v>
      </c>
      <c r="BO168" s="14">
        <f>$C$91</f>
        <v>1.6199999999999999</v>
      </c>
      <c r="BP168" s="14">
        <f>BO168*$L$45</f>
        <v>0.40601027145261881</v>
      </c>
      <c r="BQ168" s="14">
        <f>BO168/$L$43</f>
        <v>1.670103092783505</v>
      </c>
      <c r="BR168" s="14">
        <f t="shared" si="57"/>
        <v>30.984660195518011</v>
      </c>
      <c r="BS168" s="14">
        <f t="shared" si="58"/>
        <v>7.8083805575945737</v>
      </c>
      <c r="BT168" s="14">
        <f>BR168/$L$43</f>
        <v>31.942948655173208</v>
      </c>
      <c r="BU168" s="19">
        <f t="shared" ref="BU168:BU186" si="84">1000*BT168/3/CA$167</f>
        <v>46.127532051992958</v>
      </c>
      <c r="BV168" s="21">
        <f t="shared" si="59"/>
        <v>3.5000000000000003E-2</v>
      </c>
      <c r="BW168" s="14">
        <f>(3*BV168*$K$71*BU168^2)/1000+BR168</f>
        <v>31.012363490273973</v>
      </c>
      <c r="BX168" s="14">
        <f>(3*BV168*$L$71*BU168^2)/1000+BS168</f>
        <v>7.8246897553138099</v>
      </c>
      <c r="BY168" s="14">
        <f t="shared" ref="BY168:BY186" si="85">IF(BU168&lt;0,-SQRT(BW168^2+BX168^2),SQRT(BW168^2+BX168^2))</f>
        <v>31.984253297830652</v>
      </c>
      <c r="BZ168" s="19">
        <f t="shared" ref="BZ168:BZ186" si="86">1000*BY168/3/CA$167</f>
        <v>46.187178431187469</v>
      </c>
      <c r="CA168" s="19">
        <f>CC167</f>
        <v>230.5958261926173</v>
      </c>
      <c r="CB168" s="14">
        <f>($K$71*$L$43+$L$71*$L$44)*100*SQRT(3)*(BU168+BZ168)/2*BV168/(CA168*SQRT(3))</f>
        <v>9.6698668424972947E-2</v>
      </c>
      <c r="CC168" s="19">
        <f>CA168*(1-CB168/100)</f>
        <v>230.37284309924547</v>
      </c>
      <c r="CD168" t="s">
        <v>19</v>
      </c>
      <c r="CE168" s="14">
        <f>$C$91</f>
        <v>1.6199999999999999</v>
      </c>
      <c r="CF168" s="14">
        <f>CE168*$L$45</f>
        <v>0.40601027145261881</v>
      </c>
      <c r="CG168" s="14">
        <f>CE168/$L$43</f>
        <v>1.670103092783505</v>
      </c>
      <c r="CH168" s="14">
        <f t="shared" si="60"/>
        <v>30.98466730923893</v>
      </c>
      <c r="CI168" s="14">
        <f t="shared" si="61"/>
        <v>7.8083838349211225</v>
      </c>
      <c r="CJ168" s="14">
        <f>CH168/$L$43</f>
        <v>31.942955988906114</v>
      </c>
      <c r="CK168" s="19">
        <f t="shared" ref="CK168:CK186" si="87">1000*CJ168/3/CQ$167</f>
        <v>46.128337807106746</v>
      </c>
      <c r="CL168" s="21">
        <f t="shared" si="62"/>
        <v>3.5000000000000003E-2</v>
      </c>
      <c r="CM168" s="14">
        <f>(3*CL168*$K$71*CK168^2)/1000+CH168</f>
        <v>31.012371571844913</v>
      </c>
      <c r="CN168" s="14">
        <f>(3*CL168*$L$71*CK168^2)/1000+CI168</f>
        <v>7.8246936024230314</v>
      </c>
      <c r="CO168" s="14">
        <f t="shared" ref="CO168:CO186" si="88">IF(CK168&lt;0,-SQRT(CM168^2+CN168^2),SQRT(CM168^2+CN168^2))</f>
        <v>31.984262074995172</v>
      </c>
      <c r="CP168" s="19">
        <f t="shared" ref="CP168:CP186" si="89">1000*CO168/3/CQ$167</f>
        <v>46.187987298946737</v>
      </c>
      <c r="CQ168" s="19">
        <f>CS167</f>
        <v>230.59184299862557</v>
      </c>
      <c r="CR168" s="14">
        <f>($K$71*$L$43+$L$71*$L$44)*100*SQRT(3)*(CK168+CP168)/2*CL168/(CQ168*SQRT(3))</f>
        <v>9.6702030106356807E-2</v>
      </c>
      <c r="CS168" s="19">
        <f>CQ168*(1-CR168/100)</f>
        <v>230.36885600518625</v>
      </c>
      <c r="CT168" t="s">
        <v>19</v>
      </c>
      <c r="CU168" s="14">
        <f>$C$91</f>
        <v>1.6199999999999999</v>
      </c>
      <c r="CV168" s="14">
        <f>CU168*$L$45</f>
        <v>0.40601027145261881</v>
      </c>
      <c r="CW168" s="14">
        <f>CU168/$L$43</f>
        <v>1.670103092783505</v>
      </c>
      <c r="CX168" s="14">
        <f t="shared" si="63"/>
        <v>30.984689096308955</v>
      </c>
      <c r="CY168" s="14">
        <f t="shared" si="64"/>
        <v>7.8083938723339719</v>
      </c>
      <c r="CZ168" s="14">
        <f>CX168/$L$43</f>
        <v>31.942978449803046</v>
      </c>
      <c r="DA168" s="19">
        <f t="shared" ref="DA168:DA186" si="90">1000*CZ168/3/DG$167</f>
        <v>46.130805493567621</v>
      </c>
      <c r="DB168" s="21">
        <f t="shared" si="65"/>
        <v>3.5000000000000003E-2</v>
      </c>
      <c r="DC168" s="14">
        <f>(3*DB168*$K$71*DA168^2)/1000+CX168</f>
        <v>31.012396323134574</v>
      </c>
      <c r="DD168" s="14">
        <f>(3*DB168*$L$71*DA168^2)/1000+CY168</f>
        <v>7.8247053849006676</v>
      </c>
      <c r="DE168" s="14">
        <f t="shared" ref="DE168:DE186" si="91">IF(DA168&lt;0,-SQRT(DC168^2+DD168^2),SQRT(DC168^2+DD168^2))</f>
        <v>31.984288956668465</v>
      </c>
      <c r="DF168" s="19">
        <f t="shared" ref="DF168:DF186" si="92">1000*DE168/3/DG$167</f>
        <v>46.190464518791089</v>
      </c>
      <c r="DG168" s="19">
        <f>DI167</f>
        <v>230.57964503375067</v>
      </c>
      <c r="DH168" s="14">
        <f>($K$71*$L$43+$L$71*$L$44)*100*SQRT(3)*(DA168+DF168)/2*DB168/(DG168*SQRT(3))</f>
        <v>9.6712325870033186E-2</v>
      </c>
      <c r="DI168" s="19">
        <f>DG168*(1-DH168/100)</f>
        <v>230.35664609605567</v>
      </c>
      <c r="DJ168" t="s">
        <v>19</v>
      </c>
      <c r="DK168" s="14">
        <f>$C$91</f>
        <v>1.6199999999999999</v>
      </c>
      <c r="DL168" s="14">
        <f>DK168*$L$45</f>
        <v>0.40601027145261881</v>
      </c>
      <c r="DM168" s="14">
        <f>DK168/$L$43</f>
        <v>1.670103092783505</v>
      </c>
      <c r="DN168" s="14">
        <f t="shared" si="66"/>
        <v>30.984703659968559</v>
      </c>
      <c r="DO168" s="14">
        <f t="shared" si="67"/>
        <v>7.8084005818865618</v>
      </c>
      <c r="DP168" s="14">
        <f>DN168/$L$43</f>
        <v>31.942993463885113</v>
      </c>
      <c r="DQ168" s="19">
        <f t="shared" ref="DQ168:DQ186" si="93">1000*DP168/3/DW$167</f>
        <v>46.132454956956394</v>
      </c>
      <c r="DR168" s="21">
        <f t="shared" si="68"/>
        <v>3.5000000000000003E-2</v>
      </c>
      <c r="DS168" s="14">
        <f>(3*DR168*$K$71*DQ168^2)/1000+DN168</f>
        <v>31.012412868241189</v>
      </c>
      <c r="DT168" s="14">
        <f>(3*DR168*$L$71*DQ168^2)/1000+DO168</f>
        <v>7.8247132609502872</v>
      </c>
      <c r="DU168" s="14">
        <f t="shared" ref="DU168:DU186" si="94">IF(DQ168&lt;0,-SQRT(DS168^2+DT168^2),SQRT(DS168^2+DT168^2))</f>
        <v>31.984306925840098</v>
      </c>
      <c r="DV168" s="19">
        <f t="shared" ref="DV168:DV186" si="95">1000*DU168/3/DW$167</f>
        <v>46.192120355094772</v>
      </c>
      <c r="DW168" s="19">
        <f>DY167</f>
        <v>230.57149234040403</v>
      </c>
      <c r="DX168" s="14">
        <f>($K$71*$L$43+$L$71*$L$44)*100*SQRT(3)*(DQ168+DV168)/2*DR168/(DW168*SQRT(3))</f>
        <v>9.6719208117258662E-2</v>
      </c>
      <c r="DY168" s="19">
        <f>DW168*(1-DX168/100)</f>
        <v>230.34848541886825</v>
      </c>
      <c r="DZ168" t="s">
        <v>19</v>
      </c>
      <c r="EA168" s="14">
        <f>$C$91</f>
        <v>1.6199999999999999</v>
      </c>
      <c r="EB168" s="14">
        <f>EA168*$L$45</f>
        <v>0.40601027145261881</v>
      </c>
      <c r="EC168" s="14">
        <f>EA168/$L$43</f>
        <v>1.670103092783505</v>
      </c>
      <c r="ED168" s="14">
        <f t="shared" si="69"/>
        <v>30.984710998152153</v>
      </c>
      <c r="EE168" s="14">
        <f t="shared" si="70"/>
        <v>7.808403962625734</v>
      </c>
      <c r="EF168" s="14">
        <f>ED168/$L$43</f>
        <v>31.943001029022838</v>
      </c>
      <c r="EG168" s="19">
        <f t="shared" ref="EG168:EG186" si="96">1000*EF168/3/EM$167</f>
        <v>46.133286049325612</v>
      </c>
      <c r="EH168" s="21">
        <f t="shared" si="71"/>
        <v>3.5000000000000003E-2</v>
      </c>
      <c r="EI168" s="14">
        <f>(3*EH168*$K$71*EG168^2)/1000+ED168</f>
        <v>31.012421204816004</v>
      </c>
      <c r="EJ168" s="14">
        <f>(3*EH168*$L$71*EG168^2)/1000+EE168</f>
        <v>7.8247172294520331</v>
      </c>
      <c r="EK168" s="14">
        <f t="shared" ref="EK168:EK186" si="97">IF(EG168&lt;0,-SQRT(EI168^2+EJ168^2),SQRT(EI168^2+EJ168^2))</f>
        <v>31.984315979958129</v>
      </c>
      <c r="EL168" s="19">
        <f t="shared" ref="EL168:EL186" si="98">1000*EK168/3/EM$167</f>
        <v>46.192954658667603</v>
      </c>
      <c r="EM168" s="19">
        <f>EO167</f>
        <v>230.56738477732858</v>
      </c>
      <c r="EN168" s="14">
        <f>($K$71*$L$43+$L$71*$L$44)*100*SQRT(3)*(EG168+EL168)/2*EH168/(EM168*SQRT(3))</f>
        <v>9.6722675871661085E-2</v>
      </c>
      <c r="EO168" s="19">
        <f>EM168*(1-EN168/100)</f>
        <v>230.34437383308463</v>
      </c>
    </row>
    <row r="169" spans="2:145" hidden="1" outlineLevel="1">
      <c r="B169" t="s">
        <v>20</v>
      </c>
      <c r="C169" s="14">
        <f>$C$91</f>
        <v>1.6199999999999999</v>
      </c>
      <c r="D169" s="14">
        <f>C169*$L$45</f>
        <v>0.40601027145261881</v>
      </c>
      <c r="E169" s="14">
        <f>C169/$L$43</f>
        <v>1.670103092783505</v>
      </c>
      <c r="F169" s="14">
        <f t="shared" si="46"/>
        <v>29.339705592873777</v>
      </c>
      <c r="G169" s="14">
        <f t="shared" si="46"/>
        <v>7.3876959653860172</v>
      </c>
      <c r="H169" s="14">
        <f>F169/$L$43</f>
        <v>30.247119167911112</v>
      </c>
      <c r="I169" s="19">
        <f t="shared" si="72"/>
        <v>43.664845260775138</v>
      </c>
      <c r="J169" s="21">
        <f t="shared" si="47"/>
        <v>3.5000000000000003E-2</v>
      </c>
      <c r="K169" s="14">
        <f>(3*J169*$K$71*I169^2)/1000+F169</f>
        <v>29.364529768499427</v>
      </c>
      <c r="L169" s="14">
        <f>(3*J169*$L$71*I169^2)/1000+G169</f>
        <v>7.4023101978107952</v>
      </c>
      <c r="M169" s="14">
        <f t="shared" si="73"/>
        <v>30.283160416140561</v>
      </c>
      <c r="N169" s="19">
        <f t="shared" si="74"/>
        <v>43.716874530677103</v>
      </c>
      <c r="O169" s="19">
        <f t="shared" ref="O169:O171" si="99">Q168</f>
        <v>230.44598167128567</v>
      </c>
      <c r="P169" s="14">
        <f>($K$71*$L$43+$L$71*$L$44)*100*SQRT(3)*(I169+N169)/2*J169/(O169*SQRT(3))</f>
        <v>9.1590930739537432E-2</v>
      </c>
      <c r="Q169" s="19">
        <f>O169*(1-P169/100)</f>
        <v>230.23491405182108</v>
      </c>
      <c r="R169" t="s">
        <v>20</v>
      </c>
      <c r="S169" s="14">
        <f>$C$91</f>
        <v>1.6199999999999999</v>
      </c>
      <c r="T169" s="14">
        <f>S169*$L$45</f>
        <v>0.40601027145261881</v>
      </c>
      <c r="U169" s="14">
        <f>S169/$L$43</f>
        <v>1.670103092783505</v>
      </c>
      <c r="V169" s="14">
        <f t="shared" si="48"/>
        <v>29.339756407880401</v>
      </c>
      <c r="W169" s="14">
        <f t="shared" si="49"/>
        <v>7.3877184733109154</v>
      </c>
      <c r="X169" s="14">
        <f>V169/$L$43</f>
        <v>30.247171554515877</v>
      </c>
      <c r="Y169" s="19">
        <f t="shared" si="75"/>
        <v>43.671047492811525</v>
      </c>
      <c r="Z169" s="21">
        <f t="shared" si="50"/>
        <v>3.5000000000000003E-2</v>
      </c>
      <c r="AA169" s="14">
        <f>(3*Z169*$K$71*Y169^2)/1000+V169</f>
        <v>29.364587636146737</v>
      </c>
      <c r="AB169" s="14">
        <f>(3*Z169*$L$71*Y169^2)/1000+W169</f>
        <v>7.4023368576935153</v>
      </c>
      <c r="AC169" s="14">
        <f t="shared" si="76"/>
        <v>30.283223045041122</v>
      </c>
      <c r="AD169" s="19">
        <f t="shared" si="77"/>
        <v>43.723098850806338</v>
      </c>
      <c r="AE169" s="19">
        <f t="shared" ref="AE169:AE186" si="100">AG168</f>
        <v>230.4135230256054</v>
      </c>
      <c r="AF169" s="14">
        <f>($K$71*$L$43+$L$71*$L$44)*100*SQRT(3)*(Y169+AD169)/2*Z169/(AE169*SQRT(3))</f>
        <v>9.161686024911446E-2</v>
      </c>
      <c r="AG169" s="19">
        <f>AE169*(1-AF169/100)</f>
        <v>230.20242539021999</v>
      </c>
      <c r="AH169" t="s">
        <v>20</v>
      </c>
      <c r="AI169" s="14">
        <f>$C$91</f>
        <v>1.6199999999999999</v>
      </c>
      <c r="AJ169" s="14">
        <f>AI169*$L$45</f>
        <v>0.40601027145261881</v>
      </c>
      <c r="AK169" s="14">
        <f>AI169/$L$43</f>
        <v>1.670103092783505</v>
      </c>
      <c r="AL169" s="14">
        <f t="shared" si="51"/>
        <v>29.339800898668205</v>
      </c>
      <c r="AM169" s="14">
        <f t="shared" si="52"/>
        <v>7.3877381800070028</v>
      </c>
      <c r="AN169" s="14">
        <f>AL169/$L$43</f>
        <v>30.247217421307429</v>
      </c>
      <c r="AO169" s="19">
        <f t="shared" si="78"/>
        <v>43.676477111923973</v>
      </c>
      <c r="AP169" s="21">
        <f t="shared" si="53"/>
        <v>3.5000000000000003E-2</v>
      </c>
      <c r="AQ169" s="14">
        <f>(3*AP169*$K$71*AO169^2)/1000+AL169</f>
        <v>29.364638301849073</v>
      </c>
      <c r="AR169" s="14">
        <f>(3*AP169*$L$71*AO169^2)/1000+AM169</f>
        <v>7.4023601996215458</v>
      </c>
      <c r="AS169" s="14">
        <f t="shared" si="79"/>
        <v>30.283277879439716</v>
      </c>
      <c r="AT169" s="19">
        <f t="shared" si="80"/>
        <v>43.728547811596037</v>
      </c>
      <c r="AU169" s="19">
        <f t="shared" ref="AU169:AU186" si="101">AW168</f>
        <v>230.38511535600679</v>
      </c>
      <c r="AV169" s="14">
        <f>($K$71*$L$43+$L$71*$L$44)*100*SQRT(3)*(AO169+AT169)/2*AP169/(AU169*SQRT(3))</f>
        <v>9.1639562696935281E-2</v>
      </c>
      <c r="AW169" s="19">
        <f>AU169*(1-AV169/100)</f>
        <v>230.17399144377572</v>
      </c>
      <c r="AX169" t="s">
        <v>20</v>
      </c>
      <c r="AY169" s="14">
        <f>$C$91</f>
        <v>1.6199999999999999</v>
      </c>
      <c r="AZ169" s="14">
        <f>AY169*$L$45</f>
        <v>0.40601027145261881</v>
      </c>
      <c r="BA169" s="14">
        <f>AY169/$L$43</f>
        <v>1.670103092783505</v>
      </c>
      <c r="BB169" s="14">
        <f t="shared" si="54"/>
        <v>29.339813682597249</v>
      </c>
      <c r="BC169" s="14">
        <f t="shared" si="55"/>
        <v>7.3877438425071444</v>
      </c>
      <c r="BD169" s="14">
        <f>BB169/$L$43</f>
        <v>30.247230600615723</v>
      </c>
      <c r="BE169" s="19">
        <f t="shared" si="81"/>
        <v>43.678037129602529</v>
      </c>
      <c r="BF169" s="21">
        <f t="shared" si="56"/>
        <v>3.5000000000000003E-2</v>
      </c>
      <c r="BG169" s="14">
        <f>(3*BF169*$K$71*BE169^2)/1000+BB169</f>
        <v>29.364652860073232</v>
      </c>
      <c r="BH169" s="14">
        <f>(3*BF169*$L$71*BE169^2)/1000+BC169</f>
        <v>7.4023669066663933</v>
      </c>
      <c r="BI169" s="14">
        <f t="shared" si="82"/>
        <v>30.283293635493429</v>
      </c>
      <c r="BJ169" s="19">
        <f t="shared" si="83"/>
        <v>43.730113387333134</v>
      </c>
      <c r="BK169" s="19">
        <f t="shared" ref="BK169:BK186" si="102">BM168</f>
        <v>230.37695468294851</v>
      </c>
      <c r="BL169" s="14">
        <f>($K$71*$L$43+$L$71*$L$44)*100*SQRT(3)*(BE169+BJ169)/2*BF169/(BK169*SQRT(3))</f>
        <v>9.1646085993245599E-2</v>
      </c>
      <c r="BM169" s="19">
        <f>BK169*(1-BL169/100)</f>
        <v>230.16582322095115</v>
      </c>
      <c r="BN169" t="s">
        <v>20</v>
      </c>
      <c r="BO169" s="14">
        <f>$C$91</f>
        <v>1.6199999999999999</v>
      </c>
      <c r="BP169" s="14">
        <f>BO169*$L$45</f>
        <v>0.40601027145261881</v>
      </c>
      <c r="BQ169" s="14">
        <f>BO169/$L$43</f>
        <v>1.670103092783505</v>
      </c>
      <c r="BR169" s="14">
        <f t="shared" si="57"/>
        <v>29.339820124028481</v>
      </c>
      <c r="BS169" s="14">
        <f t="shared" si="58"/>
        <v>7.3877466956682802</v>
      </c>
      <c r="BT169" s="14">
        <f>BR169/$L$43</f>
        <v>30.247237241266475</v>
      </c>
      <c r="BU169" s="19">
        <f t="shared" si="84"/>
        <v>43.67882315412966</v>
      </c>
      <c r="BV169" s="21">
        <f t="shared" si="59"/>
        <v>3.5000000000000003E-2</v>
      </c>
      <c r="BW169" s="14">
        <f>(3*BV169*$K$71*BU169^2)/1000+BR169</f>
        <v>29.36466019551801</v>
      </c>
      <c r="BX169" s="14">
        <f>(3*BV169*$L$71*BU169^2)/1000+BS169</f>
        <v>7.4023702861419549</v>
      </c>
      <c r="BY169" s="14">
        <f t="shared" si="85"/>
        <v>30.28330157448816</v>
      </c>
      <c r="BZ169" s="19">
        <f t="shared" si="86"/>
        <v>43.730902212471307</v>
      </c>
      <c r="CA169" s="19">
        <f t="shared" ref="CA169:CA186" si="103">CC168</f>
        <v>230.37284309924547</v>
      </c>
      <c r="CB169" s="14">
        <f>($K$71*$L$43+$L$71*$L$44)*100*SQRT(3)*(BU169+BZ169)/2*BV169/(CA169*SQRT(3))</f>
        <v>9.1649372883353911E-2</v>
      </c>
      <c r="CC169" s="19">
        <f>CA169*(1-CB169/100)</f>
        <v>230.16170783325146</v>
      </c>
      <c r="CD169" t="s">
        <v>20</v>
      </c>
      <c r="CE169" s="14">
        <f>$C$91</f>
        <v>1.6199999999999999</v>
      </c>
      <c r="CF169" s="14">
        <f>CE169*$L$45</f>
        <v>0.40601027145261881</v>
      </c>
      <c r="CG169" s="14">
        <f>CE169/$L$43</f>
        <v>1.670103092783505</v>
      </c>
      <c r="CH169" s="14">
        <f t="shared" si="60"/>
        <v>29.339826370758384</v>
      </c>
      <c r="CI169" s="14">
        <f t="shared" si="61"/>
        <v>7.3877494625888271</v>
      </c>
      <c r="CJ169" s="14">
        <f>CH169/$L$43</f>
        <v>30.247243681194213</v>
      </c>
      <c r="CK169" s="19">
        <f t="shared" si="87"/>
        <v>43.679585406703687</v>
      </c>
      <c r="CL169" s="21">
        <f t="shared" si="62"/>
        <v>3.5000000000000003E-2</v>
      </c>
      <c r="CM169" s="14">
        <f>(3*CL169*$K$71*CK169^2)/1000+CH169</f>
        <v>29.364667309238929</v>
      </c>
      <c r="CN169" s="14">
        <f>(3*CL169*$L$71*CK169^2)/1000+CI169</f>
        <v>7.4023735634685037</v>
      </c>
      <c r="CO169" s="14">
        <f t="shared" si="88"/>
        <v>30.283309273516046</v>
      </c>
      <c r="CP169" s="19">
        <f t="shared" si="89"/>
        <v>43.731667181052089</v>
      </c>
      <c r="CQ169" s="19">
        <f t="shared" ref="CQ169:CQ186" si="104">CS168</f>
        <v>230.36885600518625</v>
      </c>
      <c r="CR169" s="14">
        <f>($K$71*$L$43+$L$71*$L$44)*100*SQRT(3)*(CK169+CP169)/2*CL169/(CQ169*SQRT(3))</f>
        <v>9.1652560422855467E-2</v>
      </c>
      <c r="CS169" s="19">
        <f>CQ169*(1-CR169/100)</f>
        <v>230.15771705024068</v>
      </c>
      <c r="CT169" t="s">
        <v>20</v>
      </c>
      <c r="CU169" s="14">
        <f>$C$91</f>
        <v>1.6199999999999999</v>
      </c>
      <c r="CV169" s="14">
        <f>CU169*$L$45</f>
        <v>0.40601027145261881</v>
      </c>
      <c r="CW169" s="14">
        <f>CU169/$L$43</f>
        <v>1.670103092783505</v>
      </c>
      <c r="CX169" s="14">
        <f t="shared" si="63"/>
        <v>29.339845502508471</v>
      </c>
      <c r="CY169" s="14">
        <f t="shared" si="64"/>
        <v>7.387757936789134</v>
      </c>
      <c r="CZ169" s="14">
        <f>CX169/$L$43</f>
        <v>30.24726340464791</v>
      </c>
      <c r="DA169" s="19">
        <f t="shared" si="90"/>
        <v>43.681919863084097</v>
      </c>
      <c r="DB169" s="21">
        <f t="shared" si="65"/>
        <v>3.5000000000000003E-2</v>
      </c>
      <c r="DC169" s="14">
        <f>(3*DB169*$K$71*DA169^2)/1000+CX169</f>
        <v>29.364689096308954</v>
      </c>
      <c r="DD169" s="14">
        <f>(3*DB169*$L$71*DA169^2)/1000+CY169</f>
        <v>7.4023836008813531</v>
      </c>
      <c r="DE169" s="14">
        <f t="shared" si="91"/>
        <v>30.283332853196381</v>
      </c>
      <c r="DF169" s="19">
        <f t="shared" si="92"/>
        <v>43.734009955993386</v>
      </c>
      <c r="DG169" s="19">
        <f t="shared" ref="DG169:DG186" si="105">DI168</f>
        <v>230.35664609605567</v>
      </c>
      <c r="DH169" s="14">
        <f>($K$71*$L$43+$L$71*$L$44)*100*SQRT(3)*(DA169+DF169)/2*DB169/(DG169*SQRT(3))</f>
        <v>9.1662322845791344E-2</v>
      </c>
      <c r="DI169" s="19">
        <f>DG169*(1-DH169/100)</f>
        <v>230.14549584341438</v>
      </c>
      <c r="DJ169" t="s">
        <v>20</v>
      </c>
      <c r="DK169" s="14">
        <f>$C$91</f>
        <v>1.6199999999999999</v>
      </c>
      <c r="DL169" s="14">
        <f>DK169*$L$45</f>
        <v>0.40601027145261881</v>
      </c>
      <c r="DM169" s="14">
        <f>DK169/$L$43</f>
        <v>1.670103092783505</v>
      </c>
      <c r="DN169" s="14">
        <f t="shared" si="66"/>
        <v>29.339858291206873</v>
      </c>
      <c r="DO169" s="14">
        <f t="shared" si="67"/>
        <v>7.3877636014048855</v>
      </c>
      <c r="DP169" s="14">
        <f>DN169/$L$43</f>
        <v>30.247276588873067</v>
      </c>
      <c r="DQ169" s="19">
        <f t="shared" si="93"/>
        <v>43.683480271954238</v>
      </c>
      <c r="DR169" s="21">
        <f t="shared" si="68"/>
        <v>3.5000000000000003E-2</v>
      </c>
      <c r="DS169" s="14">
        <f>(3*DR169*$K$71*DQ169^2)/1000+DN169</f>
        <v>29.364703659968558</v>
      </c>
      <c r="DT169" s="14">
        <f>(3*DR169*$L$71*DQ169^2)/1000+DO169</f>
        <v>7.402390310433943</v>
      </c>
      <c r="DU169" s="14">
        <f t="shared" si="94"/>
        <v>30.283348615134638</v>
      </c>
      <c r="DV169" s="19">
        <f t="shared" si="95"/>
        <v>43.735575925688117</v>
      </c>
      <c r="DW169" s="19">
        <f t="shared" ref="DW169:DW186" si="106">DY168</f>
        <v>230.34848541886825</v>
      </c>
      <c r="DX169" s="14">
        <f>($K$71*$L$43+$L$71*$L$44)*100*SQRT(3)*(DQ169+DV169)/2*DR169/(DW169*SQRT(3))</f>
        <v>9.1668848579626844E-2</v>
      </c>
      <c r="DY169" s="19">
        <f>DW169*(1-DX169/100)</f>
        <v>230.13732761456416</v>
      </c>
      <c r="DZ169" t="s">
        <v>20</v>
      </c>
      <c r="EA169" s="14">
        <f>$C$91</f>
        <v>1.6199999999999999</v>
      </c>
      <c r="EB169" s="14">
        <f>EA169*$L$45</f>
        <v>0.40601027145261881</v>
      </c>
      <c r="EC169" s="14">
        <f>EA169/$L$43</f>
        <v>1.670103092783505</v>
      </c>
      <c r="ED169" s="14">
        <f t="shared" si="69"/>
        <v>29.339864735041289</v>
      </c>
      <c r="EE169" s="14">
        <f t="shared" si="70"/>
        <v>7.3877664556320433</v>
      </c>
      <c r="EF169" s="14">
        <f>ED169/$L$43</f>
        <v>30.24728323200133</v>
      </c>
      <c r="EG169" s="19">
        <f t="shared" si="96"/>
        <v>43.684266493591068</v>
      </c>
      <c r="EH169" s="21">
        <f t="shared" si="71"/>
        <v>3.5000000000000003E-2</v>
      </c>
      <c r="EI169" s="14">
        <f>(3*EH169*$K$71*EG169^2)/1000+ED169</f>
        <v>29.364710998152152</v>
      </c>
      <c r="EJ169" s="14">
        <f>(3*EH169*$L$71*EG169^2)/1000+EE169</f>
        <v>7.4023936911731152</v>
      </c>
      <c r="EK169" s="14">
        <f t="shared" si="97"/>
        <v>30.283356557094482</v>
      </c>
      <c r="EL169" s="19">
        <f t="shared" si="98"/>
        <v>43.736364949329797</v>
      </c>
      <c r="EM169" s="19">
        <f t="shared" ref="EM169:EM186" si="107">EO168</f>
        <v>230.34437383308463</v>
      </c>
      <c r="EN169" s="14">
        <f>($K$71*$L$43+$L$71*$L$44)*100*SQRT(3)*(EG169+EL169)/2*EH169/(EM169*SQRT(3))</f>
        <v>9.1672136697963105E-2</v>
      </c>
      <c r="EO169" s="19">
        <f>EM169*(1-EN169/100)</f>
        <v>230.13321222382831</v>
      </c>
    </row>
    <row r="170" spans="2:145" hidden="1" outlineLevel="1">
      <c r="B170" t="s">
        <v>21</v>
      </c>
      <c r="C170" s="14">
        <f>$C$91</f>
        <v>1.6199999999999999</v>
      </c>
      <c r="D170" s="14">
        <f>C170*$L$45</f>
        <v>0.40601027145261881</v>
      </c>
      <c r="E170" s="14">
        <f>C170/$L$43</f>
        <v>1.670103092783505</v>
      </c>
      <c r="F170" s="14">
        <f t="shared" ref="F170:F185" si="108">C170+K171</f>
        <v>27.697582438023147</v>
      </c>
      <c r="G170" s="14">
        <f t="shared" ref="G170:G185" si="109">D170+L171</f>
        <v>6.9686615785777857</v>
      </c>
      <c r="H170" s="14">
        <f t="shared" ref="H170:H185" si="110">F170/$L$43</f>
        <v>28.554208698992937</v>
      </c>
      <c r="I170" s="19">
        <f t="shared" si="72"/>
        <v>41.220953885358462</v>
      </c>
      <c r="J170" s="21">
        <f t="shared" si="47"/>
        <v>3.5000000000000003E-2</v>
      </c>
      <c r="K170" s="14">
        <f>(3*J170*$K$71*I170^2)/1000+F170</f>
        <v>27.719705592873776</v>
      </c>
      <c r="L170" s="14">
        <f>(3*J170*$L$71*I170^2)/1000+G170</f>
        <v>6.9816856939333984</v>
      </c>
      <c r="M170" s="14">
        <f t="shared" si="73"/>
        <v>28.585416094303611</v>
      </c>
      <c r="N170" s="19">
        <f t="shared" si="74"/>
        <v>41.26600498856164</v>
      </c>
      <c r="O170" s="19">
        <f t="shared" si="99"/>
        <v>230.23491405182108</v>
      </c>
      <c r="P170" s="14">
        <f>($K$71*$L$43+$L$71*$L$44)*100*SQRT(3)*(I170+N170)/2*J170/(O170*SQRT(3))</f>
        <v>8.6539649782450406E-2</v>
      </c>
      <c r="Q170" s="19">
        <f>O170*(1-P170/100)</f>
        <v>230.03566956352373</v>
      </c>
      <c r="R170" t="s">
        <v>21</v>
      </c>
      <c r="S170" s="14">
        <f>$C$91</f>
        <v>1.6199999999999999</v>
      </c>
      <c r="T170" s="14">
        <f>S170*$L$45</f>
        <v>0.40601027145261881</v>
      </c>
      <c r="U170" s="14">
        <f>S170/$L$43</f>
        <v>1.670103092783505</v>
      </c>
      <c r="V170" s="14">
        <f t="shared" si="48"/>
        <v>27.697626973249147</v>
      </c>
      <c r="W170" s="14">
        <f t="shared" si="49"/>
        <v>6.9686803895350593</v>
      </c>
      <c r="X170" s="14">
        <f t="shared" ref="X170:X186" si="111">V170/$L$43</f>
        <v>28.554254611597059</v>
      </c>
      <c r="Y170" s="19">
        <f t="shared" si="75"/>
        <v>41.22680386883026</v>
      </c>
      <c r="Z170" s="21">
        <f t="shared" si="50"/>
        <v>3.5000000000000003E-2</v>
      </c>
      <c r="AA170" s="14">
        <f>(3*Z170*$K$71*Y170^2)/1000+V170</f>
        <v>27.7197564078804</v>
      </c>
      <c r="AB170" s="14">
        <f>(3*Z170*$L$71*Y170^2)/1000+W170</f>
        <v>6.9817082018582965</v>
      </c>
      <c r="AC170" s="14">
        <f t="shared" si="76"/>
        <v>28.585470867699939</v>
      </c>
      <c r="AD170" s="19">
        <f t="shared" si="77"/>
        <v>41.271874086399521</v>
      </c>
      <c r="AE170" s="19">
        <f t="shared" si="100"/>
        <v>230.20242539021999</v>
      </c>
      <c r="AF170" s="14">
        <f>($K$71*$L$43+$L$71*$L$44)*100*SQRT(3)*(Y170+AD170)/2*Z170/(AE170*SQRT(3))</f>
        <v>8.6564159785998532E-2</v>
      </c>
      <c r="AG170" s="19">
        <f>AE170*(1-AF170/100)</f>
        <v>230.00315259487397</v>
      </c>
      <c r="AH170" t="s">
        <v>21</v>
      </c>
      <c r="AI170" s="14">
        <f>$C$91</f>
        <v>1.6199999999999999</v>
      </c>
      <c r="AJ170" s="14">
        <f>AI170*$L$45</f>
        <v>0.40601027145261881</v>
      </c>
      <c r="AK170" s="14">
        <f>AI170/$L$43</f>
        <v>1.670103092783505</v>
      </c>
      <c r="AL170" s="14">
        <f t="shared" si="51"/>
        <v>27.697665965799857</v>
      </c>
      <c r="AM170" s="14">
        <f t="shared" si="52"/>
        <v>6.9686968593657594</v>
      </c>
      <c r="AN170" s="14">
        <f t="shared" ref="AN170:AN186" si="112">AL170/$L$43</f>
        <v>28.554294810102945</v>
      </c>
      <c r="AO170" s="19">
        <f t="shared" si="78"/>
        <v>41.231925117252096</v>
      </c>
      <c r="AP170" s="21">
        <f t="shared" si="53"/>
        <v>3.5000000000000003E-2</v>
      </c>
      <c r="AQ170" s="14">
        <f>(3*AP170*$K$71*AO170^2)/1000+AL170</f>
        <v>27.719800898668204</v>
      </c>
      <c r="AR170" s="14">
        <f>(3*AP170*$L$71*AO170^2)/1000+AM170</f>
        <v>6.981727908554384</v>
      </c>
      <c r="AS170" s="14">
        <f t="shared" si="79"/>
        <v>28.585518824238502</v>
      </c>
      <c r="AT170" s="19">
        <f t="shared" si="80"/>
        <v>41.277012072516058</v>
      </c>
      <c r="AU170" s="19">
        <f t="shared" si="101"/>
        <v>230.17399144377572</v>
      </c>
      <c r="AV170" s="14">
        <f>($K$71*$L$43+$L$71*$L$44)*100*SQRT(3)*(AO170+AT170)/2*AP170/(AU170*SQRT(3))</f>
        <v>8.6585619397560862E-2</v>
      </c>
      <c r="AW170" s="19">
        <f>AU170*(1-AV170/100)</f>
        <v>229.97469386759204</v>
      </c>
      <c r="AX170" t="s">
        <v>21</v>
      </c>
      <c r="AY170" s="14">
        <f>$C$91</f>
        <v>1.6199999999999999</v>
      </c>
      <c r="AZ170" s="14">
        <f>AY170*$L$45</f>
        <v>0.40601027145261881</v>
      </c>
      <c r="BA170" s="14">
        <f>AY170/$L$43</f>
        <v>1.670103092783505</v>
      </c>
      <c r="BB170" s="14">
        <f t="shared" si="54"/>
        <v>27.69767716987019</v>
      </c>
      <c r="BC170" s="14">
        <f t="shared" si="55"/>
        <v>6.9687015917877897</v>
      </c>
      <c r="BD170" s="14">
        <f t="shared" ref="BD170:BD186" si="113">BB170/$L$43</f>
        <v>28.554306360690919</v>
      </c>
      <c r="BE170" s="19">
        <f t="shared" si="81"/>
        <v>41.233396534719958</v>
      </c>
      <c r="BF170" s="21">
        <f t="shared" si="56"/>
        <v>3.5000000000000003E-2</v>
      </c>
      <c r="BG170" s="14">
        <f>(3*BF170*$K$71*BE170^2)/1000+BB170</f>
        <v>27.719813682597248</v>
      </c>
      <c r="BH170" s="14">
        <f>(3*BF170*$L$71*BE170^2)/1000+BC170</f>
        <v>6.9817335710545256</v>
      </c>
      <c r="BI170" s="14">
        <f t="shared" si="82"/>
        <v>28.585532604013093</v>
      </c>
      <c r="BJ170" s="19">
        <f t="shared" si="83"/>
        <v>41.278488299756333</v>
      </c>
      <c r="BK170" s="19">
        <f t="shared" si="102"/>
        <v>230.16582322095115</v>
      </c>
      <c r="BL170" s="14">
        <f>($K$71*$L$43+$L$71*$L$44)*100*SQRT(3)*(BE170+BJ170)/2*BF170/(BK170*SQRT(3))</f>
        <v>8.6591785579516883E-2</v>
      </c>
      <c r="BM170" s="19">
        <f>BK170*(1-BL170/100)</f>
        <v>229.96651852483035</v>
      </c>
      <c r="BN170" t="s">
        <v>21</v>
      </c>
      <c r="BO170" s="14">
        <f>$C$91</f>
        <v>1.6199999999999999</v>
      </c>
      <c r="BP170" s="14">
        <f>BO170*$L$45</f>
        <v>0.40601027145261881</v>
      </c>
      <c r="BQ170" s="14">
        <f>BO170/$L$43</f>
        <v>1.670103092783505</v>
      </c>
      <c r="BR170" s="14">
        <f t="shared" si="57"/>
        <v>27.697682815258563</v>
      </c>
      <c r="BS170" s="14">
        <f t="shared" si="58"/>
        <v>6.9687039763107919</v>
      </c>
      <c r="BT170" s="14">
        <f t="shared" ref="BT170:BT186" si="114">BR170/$L$43</f>
        <v>28.554312180678931</v>
      </c>
      <c r="BU170" s="19">
        <f t="shared" si="84"/>
        <v>41.234137917432605</v>
      </c>
      <c r="BV170" s="21">
        <f t="shared" si="59"/>
        <v>3.5000000000000003E-2</v>
      </c>
      <c r="BW170" s="14">
        <f>(3*BV170*$K$71*BU170^2)/1000+BR170</f>
        <v>27.71982012402848</v>
      </c>
      <c r="BX170" s="14">
        <f>(3*BV170*$L$71*BU170^2)/1000+BS170</f>
        <v>6.9817364242156614</v>
      </c>
      <c r="BY170" s="14">
        <f t="shared" si="85"/>
        <v>28.58553954722062</v>
      </c>
      <c r="BZ170" s="19">
        <f t="shared" si="86"/>
        <v>41.279232106031174</v>
      </c>
      <c r="CA170" s="19">
        <f t="shared" si="103"/>
        <v>230.16170783325146</v>
      </c>
      <c r="CB170" s="14">
        <f>($K$71*$L$43+$L$71*$L$44)*100*SQRT(3)*(BU170+BZ170)/2*BV170/(CA170*SQRT(3))</f>
        <v>8.6594892530733727E-2</v>
      </c>
      <c r="CC170" s="19">
        <f>CA170*(1-CB170/100)</f>
        <v>229.96239954970636</v>
      </c>
      <c r="CD170" t="s">
        <v>21</v>
      </c>
      <c r="CE170" s="14">
        <f>$C$91</f>
        <v>1.6199999999999999</v>
      </c>
      <c r="CF170" s="14">
        <f>CE170*$L$45</f>
        <v>0.40601027145261881</v>
      </c>
      <c r="CG170" s="14">
        <f>CE170/$L$43</f>
        <v>1.670103092783505</v>
      </c>
      <c r="CH170" s="14">
        <f t="shared" si="60"/>
        <v>27.697688290006916</v>
      </c>
      <c r="CI170" s="14">
        <f t="shared" si="61"/>
        <v>6.9687062887583284</v>
      </c>
      <c r="CJ170" s="14">
        <f t="shared" ref="CJ170:CJ186" si="115">CH170/$L$43</f>
        <v>28.554317824749397</v>
      </c>
      <c r="CK170" s="19">
        <f t="shared" si="87"/>
        <v>41.234856878273398</v>
      </c>
      <c r="CL170" s="21">
        <f t="shared" si="62"/>
        <v>3.5000000000000003E-2</v>
      </c>
      <c r="CM170" s="14">
        <f>(3*CL170*$K$71*CK170^2)/1000+CH170</f>
        <v>27.719826370758383</v>
      </c>
      <c r="CN170" s="14">
        <f>(3*CL170*$L$71*CK170^2)/1000+CI170</f>
        <v>6.9817391911362083</v>
      </c>
      <c r="CO170" s="14">
        <f t="shared" si="88"/>
        <v>28.585546280560028</v>
      </c>
      <c r="CP170" s="19">
        <f t="shared" si="89"/>
        <v>41.279953417220121</v>
      </c>
      <c r="CQ170" s="19">
        <f t="shared" si="104"/>
        <v>230.15771705024068</v>
      </c>
      <c r="CR170" s="14">
        <f>($K$71*$L$43+$L$71*$L$44)*100*SQRT(3)*(CK170+CP170)/2*CL170/(CQ170*SQRT(3))</f>
        <v>8.659790557032665E-2</v>
      </c>
      <c r="CS170" s="19">
        <f>CQ170*(1-CR170/100)</f>
        <v>229.95840528776668</v>
      </c>
      <c r="CT170" t="s">
        <v>21</v>
      </c>
      <c r="CU170" s="14">
        <f>$C$91</f>
        <v>1.6199999999999999</v>
      </c>
      <c r="CV170" s="14">
        <f>CU170*$L$45</f>
        <v>0.40601027145261881</v>
      </c>
      <c r="CW170" s="14">
        <f>CU170/$L$43</f>
        <v>1.670103092783505</v>
      </c>
      <c r="CX170" s="14">
        <f t="shared" si="63"/>
        <v>27.697705057421373</v>
      </c>
      <c r="CY170" s="14">
        <f t="shared" si="64"/>
        <v>6.9687133710513693</v>
      </c>
      <c r="CZ170" s="14">
        <f t="shared" ref="CZ170:CZ186" si="116">CX170/$L$43</f>
        <v>28.554335110743686</v>
      </c>
      <c r="DA170" s="19">
        <f t="shared" si="90"/>
        <v>41.237058750230212</v>
      </c>
      <c r="DB170" s="21">
        <f t="shared" si="65"/>
        <v>3.5000000000000003E-2</v>
      </c>
      <c r="DC170" s="14">
        <f>(3*DB170*$K$71*DA170^2)/1000+CX170</f>
        <v>27.71984550250847</v>
      </c>
      <c r="DD170" s="14">
        <f>(3*DB170*$L$71*DA170^2)/1000+CY170</f>
        <v>6.9817476653365151</v>
      </c>
      <c r="DE170" s="14">
        <f t="shared" si="91"/>
        <v>28.585566902641112</v>
      </c>
      <c r="DF170" s="19">
        <f t="shared" si="92"/>
        <v>41.282162487801202</v>
      </c>
      <c r="DG170" s="19">
        <f t="shared" si="105"/>
        <v>230.14549584341438</v>
      </c>
      <c r="DH170" s="14">
        <f>($K$71*$L$43+$L$71*$L$44)*100*SQRT(3)*(DA170+DF170)/2*DB170/(DG170*SQRT(3))</f>
        <v>8.6607133555925017E-2</v>
      </c>
      <c r="DI170" s="19">
        <f>DG170*(1-DH170/100)</f>
        <v>229.94617342645631</v>
      </c>
      <c r="DJ170" t="s">
        <v>21</v>
      </c>
      <c r="DK170" s="14">
        <f>$C$91</f>
        <v>1.6199999999999999</v>
      </c>
      <c r="DL170" s="14">
        <f>DK170*$L$45</f>
        <v>0.40601027145261881</v>
      </c>
      <c r="DM170" s="14">
        <f>DK170/$L$43</f>
        <v>1.670103092783505</v>
      </c>
      <c r="DN170" s="14">
        <f t="shared" si="66"/>
        <v>27.697716265668657</v>
      </c>
      <c r="DO170" s="14">
        <f t="shared" si="67"/>
        <v>6.9687181052402529</v>
      </c>
      <c r="DP170" s="14">
        <f t="shared" ref="DP170:DP186" si="117">DN170/$L$43</f>
        <v>28.554346665637791</v>
      </c>
      <c r="DQ170" s="19">
        <f t="shared" si="93"/>
        <v>41.23853053619343</v>
      </c>
      <c r="DR170" s="21">
        <f t="shared" si="68"/>
        <v>3.5000000000000003E-2</v>
      </c>
      <c r="DS170" s="14">
        <f>(3*DR170*$K$71*DQ170^2)/1000+DN170</f>
        <v>27.719858291206872</v>
      </c>
      <c r="DT170" s="14">
        <f>(3*DR170*$L$71*DQ170^2)/1000+DO170</f>
        <v>6.9817533299522667</v>
      </c>
      <c r="DU170" s="14">
        <f t="shared" si="94"/>
        <v>28.585580687558018</v>
      </c>
      <c r="DV170" s="19">
        <f t="shared" si="95"/>
        <v>41.283639085928712</v>
      </c>
      <c r="DW170" s="19">
        <f t="shared" si="106"/>
        <v>230.13732761456416</v>
      </c>
      <c r="DX170" s="14">
        <f>($K$71*$L$43+$L$71*$L$44)*100*SQRT(3)*(DQ170+DV170)/2*DR170/(DW170*SQRT(3))</f>
        <v>8.6613302043281881E-2</v>
      </c>
      <c r="DY170" s="19">
        <f>DW170*(1-DX170/100)</f>
        <v>229.93799807588303</v>
      </c>
      <c r="DZ170" t="s">
        <v>21</v>
      </c>
      <c r="EA170" s="14">
        <f>$C$91</f>
        <v>1.6199999999999999</v>
      </c>
      <c r="EB170" s="14">
        <f>EA170*$L$45</f>
        <v>0.40601027145261881</v>
      </c>
      <c r="EC170" s="14">
        <f>EA170/$L$43</f>
        <v>1.670103092783505</v>
      </c>
      <c r="ED170" s="14">
        <f t="shared" si="69"/>
        <v>27.697721913161711</v>
      </c>
      <c r="EE170" s="14">
        <f t="shared" si="70"/>
        <v>6.9687204906535447</v>
      </c>
      <c r="EF170" s="14">
        <f t="shared" ref="EF170:EF186" si="118">ED170/$L$43</f>
        <v>28.55435248779558</v>
      </c>
      <c r="EG170" s="19">
        <f t="shared" si="96"/>
        <v>41.239272104579811</v>
      </c>
      <c r="EH170" s="21">
        <f t="shared" si="71"/>
        <v>3.5000000000000003E-2</v>
      </c>
      <c r="EI170" s="14">
        <f>(3*EH170*$K$71*EG170^2)/1000+ED170</f>
        <v>27.719864735041288</v>
      </c>
      <c r="EJ170" s="14">
        <f>(3*EH170*$L$71*EG170^2)/1000+EE170</f>
        <v>6.9817561841794245</v>
      </c>
      <c r="EK170" s="14">
        <f t="shared" si="97"/>
        <v>28.58558763335666</v>
      </c>
      <c r="EL170" s="19">
        <f t="shared" si="98"/>
        <v>41.284383079082566</v>
      </c>
      <c r="EM170" s="19">
        <f t="shared" si="107"/>
        <v>230.13321222382831</v>
      </c>
      <c r="EN170" s="14">
        <f>($K$71*$L$43+$L$71*$L$44)*100*SQRT(3)*(EG170+EL170)/2*EH170/(EM170*SQRT(3))</f>
        <v>8.6616410156151583E-2</v>
      </c>
      <c r="EO170" s="19">
        <f>EM170*(1-EN170/100)</f>
        <v>229.93387909682301</v>
      </c>
    </row>
    <row r="171" spans="2:145" hidden="1" outlineLevel="1">
      <c r="B171" t="s">
        <v>22</v>
      </c>
      <c r="C171" s="14">
        <f>$C$91</f>
        <v>1.6199999999999999</v>
      </c>
      <c r="D171" s="14">
        <f>C171*$L$45</f>
        <v>0.40601027145261881</v>
      </c>
      <c r="E171" s="14">
        <f>C171/$L$43</f>
        <v>1.670103092783505</v>
      </c>
      <c r="F171" s="14">
        <f t="shared" si="108"/>
        <v>26.05800095757758</v>
      </c>
      <c r="G171" s="14">
        <f t="shared" si="109"/>
        <v>6.5511235000886634</v>
      </c>
      <c r="H171" s="14">
        <f t="shared" si="110"/>
        <v>26.863918512966578</v>
      </c>
      <c r="I171" s="19">
        <f t="shared" si="72"/>
        <v>38.780845159336444</v>
      </c>
      <c r="J171" s="21">
        <f t="shared" si="47"/>
        <v>3.5000000000000003E-2</v>
      </c>
      <c r="K171" s="14">
        <f>(3*J171*$K$71*I171^2)/1000+F171</f>
        <v>26.077582438023146</v>
      </c>
      <c r="L171" s="14">
        <f>(3*J171*$L$71*I171^2)/1000+G171</f>
        <v>6.5626513071251669</v>
      </c>
      <c r="M171" s="14">
        <f t="shared" si="73"/>
        <v>26.890680504420203</v>
      </c>
      <c r="N171" s="19">
        <f t="shared" si="74"/>
        <v>38.819478862242349</v>
      </c>
      <c r="O171" s="19">
        <f t="shared" si="99"/>
        <v>230.03566956352373</v>
      </c>
      <c r="P171" s="14">
        <f>($K$71*$L$43+$L$71*$L$44)*100*SQRT(3)*(I171+N171)/2*J171/(O171*SQRT(3))</f>
        <v>8.1483443730396871E-2</v>
      </c>
      <c r="Q171" s="19">
        <f>O171*(1-P171/100)</f>
        <v>229.84822857815507</v>
      </c>
      <c r="R171" t="s">
        <v>22</v>
      </c>
      <c r="S171" s="14">
        <f>$C$91</f>
        <v>1.6199999999999999</v>
      </c>
      <c r="T171" s="14">
        <f>S171*$L$45</f>
        <v>0.40601027145261881</v>
      </c>
      <c r="U171" s="14">
        <f>S171/$L$43</f>
        <v>1.670103092783505</v>
      </c>
      <c r="V171" s="14">
        <f t="shared" si="48"/>
        <v>26.058039938877563</v>
      </c>
      <c r="W171" s="14">
        <f t="shared" si="49"/>
        <v>6.5511390413959436</v>
      </c>
      <c r="X171" s="14">
        <f t="shared" si="111"/>
        <v>26.863958699873777</v>
      </c>
      <c r="Y171" s="19">
        <f t="shared" si="75"/>
        <v>38.786344505390979</v>
      </c>
      <c r="Z171" s="21">
        <f t="shared" si="50"/>
        <v>3.5000000000000003E-2</v>
      </c>
      <c r="AA171" s="14">
        <f>(3*Z171*$K$71*Y171^2)/1000+V171</f>
        <v>26.077626973249146</v>
      </c>
      <c r="AB171" s="14">
        <f>(3*Z171*$L$71*Y171^2)/1000+W171</f>
        <v>6.5626701180824405</v>
      </c>
      <c r="AC171" s="14">
        <f t="shared" si="76"/>
        <v>26.890728283828679</v>
      </c>
      <c r="AD171" s="19">
        <f t="shared" si="77"/>
        <v>38.824994591074201</v>
      </c>
      <c r="AE171" s="19">
        <f t="shared" si="100"/>
        <v>230.00315259487397</v>
      </c>
      <c r="AF171" s="14">
        <f>($K$71*$L$43+$L$71*$L$44)*100*SQRT(3)*(Y171+AD171)/2*Z171/(AE171*SQRT(3))</f>
        <v>8.1506531453310133E-2</v>
      </c>
      <c r="AG171" s="19">
        <f>AE171*(1-AF171/100)</f>
        <v>229.81568500296061</v>
      </c>
      <c r="AH171" t="s">
        <v>22</v>
      </c>
      <c r="AI171" s="14">
        <f>$C$91</f>
        <v>1.6199999999999999</v>
      </c>
      <c r="AJ171" s="14">
        <f>AI171*$L$45</f>
        <v>0.40601027145261881</v>
      </c>
      <c r="AK171" s="14">
        <f>AI171/$L$43</f>
        <v>1.670103092783505</v>
      </c>
      <c r="AL171" s="14">
        <f t="shared" si="51"/>
        <v>26.058074068712344</v>
      </c>
      <c r="AM171" s="14">
        <f t="shared" si="52"/>
        <v>6.5511526484987179</v>
      </c>
      <c r="AN171" s="14">
        <f t="shared" si="112"/>
        <v>26.863993885270457</v>
      </c>
      <c r="AO171" s="19">
        <f t="shared" si="78"/>
        <v>38.791158793943836</v>
      </c>
      <c r="AP171" s="21">
        <f t="shared" si="53"/>
        <v>3.5000000000000003E-2</v>
      </c>
      <c r="AQ171" s="14">
        <f>(3*AP171*$K$71*AO171^2)/1000+AL171</f>
        <v>26.077665965799856</v>
      </c>
      <c r="AR171" s="14">
        <f>(3*AP171*$L$71*AO171^2)/1000+AM171</f>
        <v>6.5626865879131406</v>
      </c>
      <c r="AS171" s="14">
        <f t="shared" si="79"/>
        <v>26.890770116807943</v>
      </c>
      <c r="AT171" s="19">
        <f t="shared" si="80"/>
        <v>38.82982322537238</v>
      </c>
      <c r="AU171" s="19">
        <f t="shared" si="101"/>
        <v>229.97469386759204</v>
      </c>
      <c r="AV171" s="14">
        <f>($K$71*$L$43+$L$71*$L$44)*100*SQRT(3)*(AO171+AT171)/2*AP171/(AU171*SQRT(3))</f>
        <v>8.1526745798687308E-2</v>
      </c>
      <c r="AW171" s="19">
        <f>AU171*(1-AV171/100)</f>
        <v>229.7872029835213</v>
      </c>
      <c r="AX171" t="s">
        <v>22</v>
      </c>
      <c r="AY171" s="14">
        <f>$C$91</f>
        <v>1.6199999999999999</v>
      </c>
      <c r="AZ171" s="14">
        <f>AY171*$L$45</f>
        <v>0.40601027145261881</v>
      </c>
      <c r="BA171" s="14">
        <f>AY171/$L$43</f>
        <v>1.670103092783505</v>
      </c>
      <c r="BB171" s="14">
        <f t="shared" si="54"/>
        <v>26.058083875534422</v>
      </c>
      <c r="BC171" s="14">
        <f t="shared" si="55"/>
        <v>6.5511565583471798</v>
      </c>
      <c r="BD171" s="14">
        <f t="shared" si="113"/>
        <v>26.864003995396313</v>
      </c>
      <c r="BE171" s="19">
        <f t="shared" si="81"/>
        <v>38.79254201661773</v>
      </c>
      <c r="BF171" s="21">
        <f t="shared" si="56"/>
        <v>3.5000000000000003E-2</v>
      </c>
      <c r="BG171" s="14">
        <f>(3*BF171*$K$71*BE171^2)/1000+BB171</f>
        <v>26.077677169870189</v>
      </c>
      <c r="BH171" s="14">
        <f>(3*BF171*$L$71*BE171^2)/1000+BC171</f>
        <v>6.5626913203351709</v>
      </c>
      <c r="BI171" s="14">
        <f t="shared" si="82"/>
        <v>26.890782137044123</v>
      </c>
      <c r="BJ171" s="19">
        <f t="shared" si="83"/>
        <v>38.831210570463156</v>
      </c>
      <c r="BK171" s="19">
        <f t="shared" si="102"/>
        <v>229.96651852483035</v>
      </c>
      <c r="BL171" s="14">
        <f>($K$71*$L$43+$L$71*$L$44)*100*SQRT(3)*(BE171+BJ171)/2*BF171/(BK171*SQRT(3))</f>
        <v>8.1532554167966897E-2</v>
      </c>
      <c r="BM171" s="19">
        <f>BK171*(1-BL171/100)</f>
        <v>229.77902094854591</v>
      </c>
      <c r="BN171" t="s">
        <v>22</v>
      </c>
      <c r="BO171" s="14">
        <f>$C$91</f>
        <v>1.6199999999999999</v>
      </c>
      <c r="BP171" s="14">
        <f>BO171*$L$45</f>
        <v>0.40601027145261881</v>
      </c>
      <c r="BQ171" s="14">
        <f>BO171/$L$43</f>
        <v>1.670103092783505</v>
      </c>
      <c r="BR171" s="14">
        <f t="shared" si="57"/>
        <v>26.058088816891864</v>
      </c>
      <c r="BS171" s="14">
        <f t="shared" si="58"/>
        <v>6.5511585284003599</v>
      </c>
      <c r="BT171" s="14">
        <f t="shared" si="114"/>
        <v>26.864009089579241</v>
      </c>
      <c r="BU171" s="19">
        <f t="shared" si="84"/>
        <v>38.793238961798579</v>
      </c>
      <c r="BV171" s="21">
        <f t="shared" si="59"/>
        <v>3.5000000000000003E-2</v>
      </c>
      <c r="BW171" s="14">
        <f>(3*BV171*$K$71*BU171^2)/1000+BR171</f>
        <v>26.077682815258562</v>
      </c>
      <c r="BX171" s="14">
        <f>(3*BV171*$L$71*BU171^2)/1000+BS171</f>
        <v>6.562693704858173</v>
      </c>
      <c r="BY171" s="14">
        <f t="shared" si="85"/>
        <v>26.890788193673625</v>
      </c>
      <c r="BZ171" s="19">
        <f t="shared" si="86"/>
        <v>38.831909592859347</v>
      </c>
      <c r="CA171" s="19">
        <f t="shared" si="103"/>
        <v>229.96239954970636</v>
      </c>
      <c r="CB171" s="14">
        <f>($K$71*$L$43+$L$71*$L$44)*100*SQRT(3)*(BU171+BZ171)/2*BV171/(CA171*SQRT(3))</f>
        <v>8.1535480828410611E-2</v>
      </c>
      <c r="CC171" s="19">
        <f>CA171*(1-CB171/100)</f>
        <v>229.77489860150897</v>
      </c>
      <c r="CD171" t="s">
        <v>22</v>
      </c>
      <c r="CE171" s="14">
        <f>$C$91</f>
        <v>1.6199999999999999</v>
      </c>
      <c r="CF171" s="14">
        <f>CE171*$L$45</f>
        <v>0.40601027145261881</v>
      </c>
      <c r="CG171" s="14">
        <f>CE171/$L$43</f>
        <v>1.670103092783505</v>
      </c>
      <c r="CH171" s="14">
        <f t="shared" si="60"/>
        <v>26.058093608889465</v>
      </c>
      <c r="CI171" s="14">
        <f t="shared" si="61"/>
        <v>6.5511604389059208</v>
      </c>
      <c r="CJ171" s="14">
        <f t="shared" si="115"/>
        <v>26.864014029782954</v>
      </c>
      <c r="CK171" s="19">
        <f t="shared" si="87"/>
        <v>38.793914829017652</v>
      </c>
      <c r="CL171" s="21">
        <f t="shared" si="62"/>
        <v>3.5000000000000003E-2</v>
      </c>
      <c r="CM171" s="14">
        <f>(3*CL171*$K$71*CK171^2)/1000+CH171</f>
        <v>26.077688290006915</v>
      </c>
      <c r="CN171" s="14">
        <f>(3*CL171*$L$71*CK171^2)/1000+CI171</f>
        <v>6.5626960173057096</v>
      </c>
      <c r="CO171" s="14">
        <f t="shared" si="88"/>
        <v>26.890794067232822</v>
      </c>
      <c r="CP171" s="19">
        <f t="shared" si="89"/>
        <v>38.832587474542493</v>
      </c>
      <c r="CQ171" s="19">
        <f t="shared" si="104"/>
        <v>229.95840528776668</v>
      </c>
      <c r="CR171" s="14">
        <f>($K$71*$L$43+$L$71*$L$44)*100*SQRT(3)*(CK171+CP171)/2*CL171/(CQ171*SQRT(3))</f>
        <v>8.1538319026837336E-2</v>
      </c>
      <c r="CS171" s="19">
        <f>CQ171*(1-CR171/100)</f>
        <v>229.77090106963411</v>
      </c>
      <c r="CT171" t="s">
        <v>22</v>
      </c>
      <c r="CU171" s="14">
        <f>$C$91</f>
        <v>1.6199999999999999</v>
      </c>
      <c r="CV171" s="14">
        <f>CU171*$L$45</f>
        <v>0.40601027145261881</v>
      </c>
      <c r="CW171" s="14">
        <f>CU171/$L$43</f>
        <v>1.670103092783505</v>
      </c>
      <c r="CX171" s="14">
        <f t="shared" si="63"/>
        <v>26.058108285254278</v>
      </c>
      <c r="CY171" s="14">
        <f t="shared" si="64"/>
        <v>6.5511662901777994</v>
      </c>
      <c r="CZ171" s="14">
        <f t="shared" si="116"/>
        <v>26.864029160055956</v>
      </c>
      <c r="DA171" s="19">
        <f t="shared" si="90"/>
        <v>38.795984723325361</v>
      </c>
      <c r="DB171" s="21">
        <f t="shared" si="65"/>
        <v>3.5000000000000003E-2</v>
      </c>
      <c r="DC171" s="14">
        <f>(3*DB171*$K$71*DA171^2)/1000+CX171</f>
        <v>26.077705057421372</v>
      </c>
      <c r="DD171" s="14">
        <f>(3*DB171*$L$71*DA171^2)/1000+CY171</f>
        <v>6.5627030995987505</v>
      </c>
      <c r="DE171" s="14">
        <f t="shared" si="91"/>
        <v>26.890812056078619</v>
      </c>
      <c r="DF171" s="19">
        <f t="shared" si="92"/>
        <v>38.834663538731299</v>
      </c>
      <c r="DG171" s="19">
        <f t="shared" si="105"/>
        <v>229.94617342645631</v>
      </c>
      <c r="DH171" s="14">
        <f>($K$71*$L$43+$L$71*$L$44)*100*SQRT(3)*(DA171+DF171)/2*DB171/(DG171*SQRT(3))</f>
        <v>8.1547011529861962E-2</v>
      </c>
      <c r="DI171" s="19">
        <f>DG171*(1-DH171/100)</f>
        <v>229.75865919389977</v>
      </c>
      <c r="DJ171" t="s">
        <v>22</v>
      </c>
      <c r="DK171" s="14">
        <f>$C$91</f>
        <v>1.6199999999999999</v>
      </c>
      <c r="DL171" s="14">
        <f>DK171*$L$45</f>
        <v>0.40601027145261881</v>
      </c>
      <c r="DM171" s="14">
        <f>DK171/$L$43</f>
        <v>1.670103092783505</v>
      </c>
      <c r="DN171" s="14">
        <f t="shared" si="66"/>
        <v>26.05811809572992</v>
      </c>
      <c r="DO171" s="14">
        <f t="shared" si="67"/>
        <v>6.5511702014849922</v>
      </c>
      <c r="DP171" s="14">
        <f t="shared" si="117"/>
        <v>26.864039273948372</v>
      </c>
      <c r="DQ171" s="19">
        <f t="shared" si="93"/>
        <v>38.797368292000982</v>
      </c>
      <c r="DR171" s="21">
        <f t="shared" si="68"/>
        <v>3.5000000000000003E-2</v>
      </c>
      <c r="DS171" s="14">
        <f>(3*DR171*$K$71*DQ171^2)/1000+DN171</f>
        <v>26.077716265668656</v>
      </c>
      <c r="DT171" s="14">
        <f>(3*DR171*$L$71*DQ171^2)/1000+DO171</f>
        <v>6.5627078337876341</v>
      </c>
      <c r="DU171" s="14">
        <f t="shared" si="94"/>
        <v>26.890824080797099</v>
      </c>
      <c r="DV171" s="19">
        <f t="shared" si="95"/>
        <v>38.836051231872503</v>
      </c>
      <c r="DW171" s="19">
        <f t="shared" si="106"/>
        <v>229.93799807588303</v>
      </c>
      <c r="DX171" s="14">
        <f>($K$71*$L$43+$L$71*$L$44)*100*SQRT(3)*(DQ171+DV171)/2*DR171/(DW171*SQRT(3))</f>
        <v>8.1552822071986331E-2</v>
      </c>
      <c r="DY171" s="19">
        <f>DW171*(1-DX171/100)</f>
        <v>229.75047714943634</v>
      </c>
      <c r="DZ171" t="s">
        <v>22</v>
      </c>
      <c r="EA171" s="14">
        <f>$C$91</f>
        <v>1.6199999999999999</v>
      </c>
      <c r="EB171" s="14">
        <f>EA171*$L$45</f>
        <v>0.40601027145261881</v>
      </c>
      <c r="EC171" s="14">
        <f>EA171/$L$43</f>
        <v>1.670103092783505</v>
      </c>
      <c r="ED171" s="14">
        <f t="shared" si="69"/>
        <v>26.058123038928318</v>
      </c>
      <c r="EE171" s="14">
        <f t="shared" si="70"/>
        <v>6.5511721722732039</v>
      </c>
      <c r="EF171" s="14">
        <f t="shared" si="118"/>
        <v>26.864044370029195</v>
      </c>
      <c r="EG171" s="19">
        <f t="shared" si="96"/>
        <v>38.798065411521669</v>
      </c>
      <c r="EH171" s="21">
        <f t="shared" si="71"/>
        <v>3.5000000000000003E-2</v>
      </c>
      <c r="EI171" s="14">
        <f>(3*EH171*$K$71*EG171^2)/1000+ED171</f>
        <v>26.07772191316171</v>
      </c>
      <c r="EJ171" s="14">
        <f>(3*EH171*$L$71*EG171^2)/1000+EE171</f>
        <v>6.5627102192009259</v>
      </c>
      <c r="EK171" s="14">
        <f t="shared" si="97"/>
        <v>26.890830139685139</v>
      </c>
      <c r="EL171" s="19">
        <f t="shared" si="98"/>
        <v>38.836750429640858</v>
      </c>
      <c r="EM171" s="19">
        <f t="shared" si="107"/>
        <v>229.93387909682301</v>
      </c>
      <c r="EN171" s="14">
        <f>($K$71*$L$43+$L$71*$L$44)*100*SQRT(3)*(EG171+EL171)/2*EH171/(EM171*SQRT(3))</f>
        <v>8.1555749827290164E-2</v>
      </c>
      <c r="EO171" s="19">
        <f>EM171*(1-EN171/100)</f>
        <v>229.74635479761861</v>
      </c>
    </row>
    <row r="172" spans="2:145" hidden="1" outlineLevel="1">
      <c r="B172" t="s">
        <v>220</v>
      </c>
      <c r="C172" s="14">
        <f t="shared" ref="C172:C186" si="119">$C$91</f>
        <v>1.6199999999999999</v>
      </c>
      <c r="D172" s="14">
        <f t="shared" ref="D172:D186" si="120">C172*$L$45</f>
        <v>0.40601027145261881</v>
      </c>
      <c r="E172" s="14">
        <f t="shared" ref="E172:E186" si="121">C172/$L$43</f>
        <v>1.670103092783505</v>
      </c>
      <c r="F172" s="14">
        <f t="shared" si="108"/>
        <v>24.420802749329027</v>
      </c>
      <c r="G172" s="14">
        <f t="shared" si="109"/>
        <v>6.1349884770058489</v>
      </c>
      <c r="H172" s="14">
        <f t="shared" si="110"/>
        <v>25.176085308586625</v>
      </c>
      <c r="I172" s="19">
        <f t="shared" si="72"/>
        <v>36.344283340469559</v>
      </c>
      <c r="J172" s="21">
        <f t="shared" si="47"/>
        <v>3.5000000000000003E-2</v>
      </c>
      <c r="K172" s="14">
        <f t="shared" ref="K172:K176" si="122">(3*J172*$K$71*I172^2)/1000+F172</f>
        <v>24.438000957577579</v>
      </c>
      <c r="L172" s="14">
        <f t="shared" ref="L172:L176" si="123">(3*J172*$L$71*I172^2)/1000+G172</f>
        <v>6.1451132286360446</v>
      </c>
      <c r="M172" s="14">
        <f t="shared" si="73"/>
        <v>25.198775910653286</v>
      </c>
      <c r="N172" s="19">
        <f t="shared" si="74"/>
        <v>36.377039571653569</v>
      </c>
      <c r="O172" s="19">
        <f t="shared" ref="O172:O186" si="124">Q171</f>
        <v>229.84822857815507</v>
      </c>
      <c r="P172" s="14">
        <f t="shared" ref="P172:P176" si="125">($K$71*$L$43+$L$71*$L$44)*100*SQRT(3)*(I172+N172)/2*J172/(O172*SQRT(3))</f>
        <v>7.6422569178342864E-2</v>
      </c>
      <c r="Q172" s="19">
        <f t="shared" ref="Q172:Q186" si="126">O172*(1-P172/100)</f>
        <v>229.67257265666473</v>
      </c>
      <c r="R172" t="s">
        <v>220</v>
      </c>
      <c r="S172" s="14">
        <f t="shared" ref="S172:S186" si="127">$C$91</f>
        <v>1.6199999999999999</v>
      </c>
      <c r="T172" s="14">
        <f t="shared" ref="T172:T186" si="128">S172*$L$45</f>
        <v>0.40601027145261881</v>
      </c>
      <c r="U172" s="14">
        <f t="shared" ref="U172:U186" si="129">S172/$L$43</f>
        <v>1.670103092783505</v>
      </c>
      <c r="V172" s="14">
        <f t="shared" si="48"/>
        <v>24.420836856091313</v>
      </c>
      <c r="W172" s="14">
        <f t="shared" si="49"/>
        <v>6.1350011486256131</v>
      </c>
      <c r="X172" s="14">
        <f t="shared" si="111"/>
        <v>25.17612047019723</v>
      </c>
      <c r="Y172" s="19">
        <f t="shared" si="75"/>
        <v>36.349433558014056</v>
      </c>
      <c r="Z172" s="21">
        <f t="shared" si="50"/>
        <v>3.5000000000000003E-2</v>
      </c>
      <c r="AA172" s="14">
        <f t="shared" ref="AA172:AA176" si="130">(3*Z172*$K$71*Y172^2)/1000+V172</f>
        <v>24.438039938877562</v>
      </c>
      <c r="AB172" s="14">
        <f t="shared" ref="AB172:AB176" si="131">(3*Z172*$L$71*Y172^2)/1000+W172</f>
        <v>6.1451287699433248</v>
      </c>
      <c r="AC172" s="14">
        <f t="shared" si="76"/>
        <v>25.198817505060827</v>
      </c>
      <c r="AD172" s="19">
        <f t="shared" si="77"/>
        <v>36.382203672921747</v>
      </c>
      <c r="AE172" s="19">
        <f t="shared" si="100"/>
        <v>229.81568500296061</v>
      </c>
      <c r="AF172" s="14">
        <f t="shared" ref="AF172:AF176" si="132">($K$71*$L$43+$L$71*$L$44)*100*SQRT(3)*(Y172+AD172)/2*Z172/(AE172*SQRT(3))</f>
        <v>7.6444231985271907E-2</v>
      </c>
      <c r="AG172" s="19">
        <f t="shared" ref="AG172:AG186" si="133">AE172*(1-AF172/100)</f>
        <v>229.64000416757841</v>
      </c>
      <c r="AH172" t="s">
        <v>220</v>
      </c>
      <c r="AI172" s="14">
        <f t="shared" ref="AI172:AI186" si="134">$C$91</f>
        <v>1.6199999999999999</v>
      </c>
      <c r="AJ172" s="14">
        <f t="shared" ref="AJ172:AJ186" si="135">AI172*$L$45</f>
        <v>0.40601027145261881</v>
      </c>
      <c r="AK172" s="14">
        <f t="shared" ref="AK172:AK186" si="136">AI172/$L$43</f>
        <v>1.670103092783505</v>
      </c>
      <c r="AL172" s="14">
        <f t="shared" si="51"/>
        <v>24.420866718047257</v>
      </c>
      <c r="AM172" s="14">
        <f t="shared" si="52"/>
        <v>6.1350122431868144</v>
      </c>
      <c r="AN172" s="14">
        <f t="shared" si="112"/>
        <v>25.176151255718821</v>
      </c>
      <c r="AO172" s="19">
        <f t="shared" si="78"/>
        <v>36.353942207990677</v>
      </c>
      <c r="AP172" s="21">
        <f t="shared" si="53"/>
        <v>3.5000000000000003E-2</v>
      </c>
      <c r="AQ172" s="14">
        <f t="shared" ref="AQ172:AQ176" si="137">(3*AP172*$K$71*AO172^2)/1000+AL172</f>
        <v>24.438074068712343</v>
      </c>
      <c r="AR172" s="14">
        <f t="shared" ref="AR172:AR176" si="138">(3*AP172*$L$71*AO172^2)/1000+AM172</f>
        <v>6.1451423770460991</v>
      </c>
      <c r="AS172" s="14">
        <f t="shared" si="79"/>
        <v>25.198853922788597</v>
      </c>
      <c r="AT172" s="19">
        <f t="shared" si="80"/>
        <v>36.386724480318115</v>
      </c>
      <c r="AU172" s="19">
        <f t="shared" si="101"/>
        <v>229.7872029835213</v>
      </c>
      <c r="AV172" s="14">
        <f t="shared" ref="AV172:AV176" si="139">($K$71*$L$43+$L$71*$L$44)*100*SQRT(3)*(AO172+AT172)/2*AP172/(AU172*SQRT(3))</f>
        <v>7.6463198756490783E-2</v>
      </c>
      <c r="AW172" s="19">
        <f t="shared" ref="AW172:AW186" si="140">AU172*(1-AV172/100)</f>
        <v>229.61150033778702</v>
      </c>
      <c r="AX172" t="s">
        <v>220</v>
      </c>
      <c r="AY172" s="14">
        <f t="shared" ref="AY172:AY186" si="141">$C$91</f>
        <v>1.6199999999999999</v>
      </c>
      <c r="AZ172" s="14">
        <f t="shared" ref="AZ172:AZ186" si="142">AY172*$L$45</f>
        <v>0.40601027145261881</v>
      </c>
      <c r="BA172" s="14">
        <f t="shared" ref="BA172:BA186" si="143">AY172/$L$43</f>
        <v>1.670103092783505</v>
      </c>
      <c r="BB172" s="14">
        <f t="shared" si="54"/>
        <v>24.42087529854129</v>
      </c>
      <c r="BC172" s="14">
        <f t="shared" si="55"/>
        <v>6.1350154310840885</v>
      </c>
      <c r="BD172" s="14">
        <f t="shared" si="113"/>
        <v>25.176160101588959</v>
      </c>
      <c r="BE172" s="19">
        <f t="shared" si="81"/>
        <v>36.355237615559936</v>
      </c>
      <c r="BF172" s="21">
        <f t="shared" si="56"/>
        <v>3.5000000000000003E-2</v>
      </c>
      <c r="BG172" s="14">
        <f t="shared" ref="BG172:BG176" si="144">(3*BF172*$K$71*BE172^2)/1000+BB172</f>
        <v>24.438083875534421</v>
      </c>
      <c r="BH172" s="14">
        <f t="shared" ref="BH172:BH176" si="145">(3*BF172*$L$71*BE172^2)/1000+BC172</f>
        <v>6.145146286894561</v>
      </c>
      <c r="BI172" s="14">
        <f t="shared" si="82"/>
        <v>25.198864387011362</v>
      </c>
      <c r="BJ172" s="19">
        <f t="shared" si="83"/>
        <v>36.38802338146278</v>
      </c>
      <c r="BK172" s="19">
        <f t="shared" si="102"/>
        <v>229.77902094854591</v>
      </c>
      <c r="BL172" s="14">
        <f t="shared" ref="BL172:BL176" si="146">($K$71*$L$43+$L$71*$L$44)*100*SQRT(3)*(BE172+BJ172)/2*BF172/(BK172*SQRT(3))</f>
        <v>7.6468648649818768E-2</v>
      </c>
      <c r="BM172" s="19">
        <f t="shared" ref="BM172:BM186" si="147">BK172*(1-BL172/100)</f>
        <v>229.60331203634576</v>
      </c>
      <c r="BN172" t="s">
        <v>220</v>
      </c>
      <c r="BO172" s="14">
        <f t="shared" ref="BO172:BO186" si="148">$C$91</f>
        <v>1.6199999999999999</v>
      </c>
      <c r="BP172" s="14">
        <f t="shared" ref="BP172:BP186" si="149">BO172*$L$45</f>
        <v>0.40601027145261881</v>
      </c>
      <c r="BQ172" s="14">
        <f t="shared" ref="BQ172:BQ186" si="150">BO172/$L$43</f>
        <v>1.670103092783505</v>
      </c>
      <c r="BR172" s="14">
        <f t="shared" si="57"/>
        <v>24.420879621989346</v>
      </c>
      <c r="BS172" s="14">
        <f t="shared" si="58"/>
        <v>6.1350170373680335</v>
      </c>
      <c r="BT172" s="14">
        <f t="shared" si="114"/>
        <v>25.176164558751903</v>
      </c>
      <c r="BU172" s="19">
        <f t="shared" si="84"/>
        <v>36.355890314528025</v>
      </c>
      <c r="BV172" s="21">
        <f t="shared" si="59"/>
        <v>3.5000000000000003E-2</v>
      </c>
      <c r="BW172" s="14">
        <f t="shared" ref="BW172:BW176" si="151">(3*BV172*$K$71*BU172^2)/1000+BR172</f>
        <v>24.438088816891863</v>
      </c>
      <c r="BX172" s="14">
        <f t="shared" ref="BX172:BX176" si="152">(3*BV172*$L$71*BU172^2)/1000+BS172</f>
        <v>6.1451482569477411</v>
      </c>
      <c r="BY172" s="14">
        <f t="shared" si="85"/>
        <v>25.198869659612967</v>
      </c>
      <c r="BZ172" s="19">
        <f t="shared" si="86"/>
        <v>36.388677840783615</v>
      </c>
      <c r="CA172" s="19">
        <f t="shared" si="103"/>
        <v>229.77489860150897</v>
      </c>
      <c r="CB172" s="14">
        <f t="shared" ref="CB172:CB176" si="153">($K$71*$L$43+$L$71*$L$44)*100*SQRT(3)*(BU172+BZ172)/2*BV172/(CA172*SQRT(3))</f>
        <v>7.6471394685267438E-2</v>
      </c>
      <c r="CC172" s="19">
        <f t="shared" ref="CC172:CC186" si="154">CA172*(1-CB172/100)</f>
        <v>229.59918653191176</v>
      </c>
      <c r="CD172" t="s">
        <v>220</v>
      </c>
      <c r="CE172" s="14">
        <f t="shared" ref="CE172:CE186" si="155">$C$91</f>
        <v>1.6199999999999999</v>
      </c>
      <c r="CF172" s="14">
        <f t="shared" ref="CF172:CF186" si="156">CE172*$L$45</f>
        <v>0.40601027145261881</v>
      </c>
      <c r="CG172" s="14">
        <f t="shared" ref="CG172:CG186" si="157">CE172/$L$43</f>
        <v>1.670103092783505</v>
      </c>
      <c r="CH172" s="14">
        <f t="shared" si="60"/>
        <v>24.420883814754642</v>
      </c>
      <c r="CI172" s="14">
        <f t="shared" si="61"/>
        <v>6.1350185950997371</v>
      </c>
      <c r="CJ172" s="14">
        <f t="shared" si="115"/>
        <v>25.176168881190353</v>
      </c>
      <c r="CK172" s="19">
        <f t="shared" si="87"/>
        <v>36.356523273664862</v>
      </c>
      <c r="CL172" s="21">
        <f t="shared" si="62"/>
        <v>3.5000000000000003E-2</v>
      </c>
      <c r="CM172" s="14">
        <f t="shared" ref="CM172:CM176" si="158">(3*CL172*$K$71*CK172^2)/1000+CH172</f>
        <v>24.438093608889464</v>
      </c>
      <c r="CN172" s="14">
        <f t="shared" ref="CN172:CN176" si="159">(3*CL172*$L$71*CK172^2)/1000+CI172</f>
        <v>6.145150167453302</v>
      </c>
      <c r="CO172" s="14">
        <f t="shared" si="88"/>
        <v>25.198874772842444</v>
      </c>
      <c r="CP172" s="19">
        <f t="shared" si="89"/>
        <v>36.389312507094068</v>
      </c>
      <c r="CQ172" s="19">
        <f t="shared" si="104"/>
        <v>229.77090106963411</v>
      </c>
      <c r="CR172" s="14">
        <f t="shared" ref="CR172:CR176" si="160">($K$71*$L$43+$L$71*$L$44)*100*SQRT(3)*(CK172+CP172)/2*CL172/(CQ172*SQRT(3))</f>
        <v>7.6474057718397104E-2</v>
      </c>
      <c r="CS172" s="19">
        <f t="shared" ref="CS172:CS186" si="161">CQ172*(1-CR172/100)</f>
        <v>229.59518593813002</v>
      </c>
      <c r="CT172" t="s">
        <v>220</v>
      </c>
      <c r="CU172" s="14">
        <f t="shared" ref="CU172:CU186" si="162">$C$91</f>
        <v>1.6199999999999999</v>
      </c>
      <c r="CV172" s="14">
        <f t="shared" ref="CV172:CV186" si="163">CU172*$L$45</f>
        <v>0.40601027145261881</v>
      </c>
      <c r="CW172" s="14">
        <f t="shared" ref="CW172:CW186" si="164">CU172/$L$43</f>
        <v>1.670103092783505</v>
      </c>
      <c r="CX172" s="14">
        <f t="shared" si="63"/>
        <v>24.420896655860584</v>
      </c>
      <c r="CY172" s="14">
        <f t="shared" si="64"/>
        <v>6.1350233659369584</v>
      </c>
      <c r="CZ172" s="14">
        <f t="shared" si="116"/>
        <v>25.176182119443901</v>
      </c>
      <c r="DA172" s="19">
        <f t="shared" si="90"/>
        <v>36.358461758592284</v>
      </c>
      <c r="DB172" s="21">
        <f t="shared" si="65"/>
        <v>3.5000000000000003E-2</v>
      </c>
      <c r="DC172" s="14">
        <f t="shared" ref="DC172:DC176" si="165">(3*DB172*$K$71*DA172^2)/1000+CX172</f>
        <v>24.438108285254277</v>
      </c>
      <c r="DD172" s="14">
        <f t="shared" ref="DD172:DD176" si="166">(3*DB172*$L$71*DA172^2)/1000+CY172</f>
        <v>6.1451560187251806</v>
      </c>
      <c r="DE172" s="14">
        <f t="shared" si="91"/>
        <v>25.198890433038674</v>
      </c>
      <c r="DF172" s="19">
        <f t="shared" si="92"/>
        <v>36.391256220735933</v>
      </c>
      <c r="DG172" s="19">
        <f t="shared" si="105"/>
        <v>229.75865919389977</v>
      </c>
      <c r="DH172" s="14">
        <f t="shared" ref="DH172:DH176" si="167">($K$71*$L$43+$L$71*$L$44)*100*SQRT(3)*(DA172+DF172)/2*DB172/(DG172*SQRT(3))</f>
        <v>7.6482213746068228E-2</v>
      </c>
      <c r="DI172" s="19">
        <f t="shared" ref="DI172:DI186" si="168">DG172*(1-DH172/100)</f>
        <v>229.582934685075</v>
      </c>
      <c r="DJ172" t="s">
        <v>220</v>
      </c>
      <c r="DK172" s="14">
        <f t="shared" ref="DK172:DK186" si="169">$C$91</f>
        <v>1.6199999999999999</v>
      </c>
      <c r="DL172" s="14">
        <f t="shared" ref="DL172:DL186" si="170">DK172*$L$45</f>
        <v>0.40601027145261881</v>
      </c>
      <c r="DM172" s="14">
        <f t="shared" ref="DM172:DM186" si="171">DK172/$L$43</f>
        <v>1.670103092783505</v>
      </c>
      <c r="DN172" s="14">
        <f t="shared" si="66"/>
        <v>24.420905239549246</v>
      </c>
      <c r="DO172" s="14">
        <f t="shared" si="67"/>
        <v>6.135026555022784</v>
      </c>
      <c r="DP172" s="14">
        <f t="shared" si="117"/>
        <v>25.176190968607472</v>
      </c>
      <c r="DQ172" s="19">
        <f t="shared" si="93"/>
        <v>36.359757489859085</v>
      </c>
      <c r="DR172" s="21">
        <f t="shared" si="68"/>
        <v>3.5000000000000003E-2</v>
      </c>
      <c r="DS172" s="14">
        <f t="shared" ref="DS172:DS176" si="172">(3*DR172*$K$71*DQ172^2)/1000+DN172</f>
        <v>24.438118095729919</v>
      </c>
      <c r="DT172" s="14">
        <f t="shared" ref="DT172:DT176" si="173">(3*DR172*$L$71*DQ172^2)/1000+DO172</f>
        <v>6.1451599300323734</v>
      </c>
      <c r="DU172" s="14">
        <f t="shared" si="94"/>
        <v>25.198900901160702</v>
      </c>
      <c r="DV172" s="19">
        <f t="shared" si="95"/>
        <v>36.392555447313264</v>
      </c>
      <c r="DW172" s="19">
        <f t="shared" si="106"/>
        <v>229.75047714943634</v>
      </c>
      <c r="DX172" s="14">
        <f t="shared" ref="DX172:DX176" si="174">($K$71*$L$43+$L$71*$L$44)*100*SQRT(3)*(DQ172+DV172)/2*DR172/(DW172*SQRT(3))</f>
        <v>7.6487665679273883E-2</v>
      </c>
      <c r="DY172" s="19">
        <f t="shared" ref="DY172:DY186" si="175">DW172*(1-DX172/100)</f>
        <v>229.57474637257775</v>
      </c>
      <c r="DZ172" t="s">
        <v>220</v>
      </c>
      <c r="EA172" s="14">
        <f t="shared" ref="EA172:EA186" si="176">$C$91</f>
        <v>1.6199999999999999</v>
      </c>
      <c r="EB172" s="14">
        <f t="shared" ref="EB172:EB186" si="177">EA172*$L$45</f>
        <v>0.40601027145261881</v>
      </c>
      <c r="EC172" s="14">
        <f t="shared" ref="EC172:EC186" si="178">EA172/$L$43</f>
        <v>1.670103092783505</v>
      </c>
      <c r="ED172" s="14">
        <f t="shared" si="69"/>
        <v>24.420909564607012</v>
      </c>
      <c r="EE172" s="14">
        <f t="shared" si="70"/>
        <v>6.1350281619056215</v>
      </c>
      <c r="EF172" s="14">
        <f t="shared" si="118"/>
        <v>25.17619542742991</v>
      </c>
      <c r="EG172" s="19">
        <f t="shared" si="96"/>
        <v>36.360410351928586</v>
      </c>
      <c r="EH172" s="21">
        <f t="shared" si="71"/>
        <v>3.5000000000000003E-2</v>
      </c>
      <c r="EI172" s="14">
        <f t="shared" ref="EI172:EI176" si="179">(3*EH172*$K$71*EG172^2)/1000+ED172</f>
        <v>24.438123038928317</v>
      </c>
      <c r="EJ172" s="14">
        <f t="shared" ref="EJ172:EJ176" si="180">(3*EH172*$L$71*EG172^2)/1000+EE172</f>
        <v>6.1451619008205851</v>
      </c>
      <c r="EK172" s="14">
        <f t="shared" si="97"/>
        <v>25.198906175727071</v>
      </c>
      <c r="EL172" s="19">
        <f t="shared" si="98"/>
        <v>36.393210070609847</v>
      </c>
      <c r="EM172" s="19">
        <f t="shared" si="107"/>
        <v>229.74635479761861</v>
      </c>
      <c r="EN172" s="14">
        <f t="shared" ref="EN172:EN176" si="181">($K$71*$L$43+$L$71*$L$44)*100*SQRT(3)*(EG172+EL172)/2*EH172/(EM172*SQRT(3))</f>
        <v>7.6490412742582836E-2</v>
      </c>
      <c r="EO172" s="19">
        <f t="shared" ref="EO172:EO186" si="182">EM172*(1-EN172/100)</f>
        <v>229.57062086257287</v>
      </c>
    </row>
    <row r="173" spans="2:145" hidden="1" outlineLevel="1">
      <c r="B173" t="s">
        <v>221</v>
      </c>
      <c r="C173" s="14">
        <f t="shared" si="119"/>
        <v>1.6199999999999999</v>
      </c>
      <c r="D173" s="14">
        <f t="shared" si="120"/>
        <v>0.40601027145261881</v>
      </c>
      <c r="E173" s="14">
        <f t="shared" si="121"/>
        <v>1.670103092783505</v>
      </c>
      <c r="F173" s="14">
        <f t="shared" si="108"/>
        <v>22.785830293214705</v>
      </c>
      <c r="G173" s="14">
        <f t="shared" si="109"/>
        <v>5.7201637757439912</v>
      </c>
      <c r="H173" s="14">
        <f t="shared" si="110"/>
        <v>23.490546694035778</v>
      </c>
      <c r="I173" s="19">
        <f t="shared" si="72"/>
        <v>33.911033999371838</v>
      </c>
      <c r="J173" s="21">
        <f t="shared" si="47"/>
        <v>3.5000000000000003E-2</v>
      </c>
      <c r="K173" s="14">
        <f t="shared" si="122"/>
        <v>22.800802749329026</v>
      </c>
      <c r="L173" s="14">
        <f t="shared" si="123"/>
        <v>5.7289782055532301</v>
      </c>
      <c r="M173" s="14">
        <f t="shared" si="73"/>
        <v>23.509525671385077</v>
      </c>
      <c r="N173" s="19">
        <f t="shared" si="74"/>
        <v>33.938432116348345</v>
      </c>
      <c r="O173" s="19">
        <f t="shared" si="124"/>
        <v>229.67257265666473</v>
      </c>
      <c r="P173" s="14">
        <f t="shared" si="125"/>
        <v>7.1357285968180514E-2</v>
      </c>
      <c r="Q173" s="19">
        <f t="shared" si="126"/>
        <v>229.50868454220364</v>
      </c>
      <c r="R173" t="s">
        <v>221</v>
      </c>
      <c r="S173" s="14">
        <f t="shared" si="127"/>
        <v>1.6199999999999999</v>
      </c>
      <c r="T173" s="14">
        <f t="shared" si="128"/>
        <v>0.40601027145261881</v>
      </c>
      <c r="U173" s="14">
        <f t="shared" si="129"/>
        <v>1.670103092783505</v>
      </c>
      <c r="V173" s="14">
        <f t="shared" si="48"/>
        <v>22.785860158864097</v>
      </c>
      <c r="W173" s="14">
        <f t="shared" si="49"/>
        <v>5.7201739505795537</v>
      </c>
      <c r="X173" s="14">
        <f t="shared" si="111"/>
        <v>23.490577483365048</v>
      </c>
      <c r="Y173" s="19">
        <f t="shared" si="75"/>
        <v>33.915836496005994</v>
      </c>
      <c r="Z173" s="21">
        <f t="shared" si="50"/>
        <v>3.5000000000000003E-2</v>
      </c>
      <c r="AA173" s="14">
        <f t="shared" si="130"/>
        <v>22.800836856091312</v>
      </c>
      <c r="AB173" s="14">
        <f t="shared" si="131"/>
        <v>5.7289908771729943</v>
      </c>
      <c r="AC173" s="14">
        <f t="shared" si="76"/>
        <v>23.509561837874038</v>
      </c>
      <c r="AD173" s="19">
        <f t="shared" si="77"/>
        <v>33.943246220776075</v>
      </c>
      <c r="AE173" s="19">
        <f t="shared" si="100"/>
        <v>229.64000416757841</v>
      </c>
      <c r="AF173" s="14">
        <f t="shared" si="132"/>
        <v>7.1377521365778518E-2</v>
      </c>
      <c r="AG173" s="19">
        <f t="shared" si="133"/>
        <v>229.47609282453934</v>
      </c>
      <c r="AH173" t="s">
        <v>221</v>
      </c>
      <c r="AI173" s="14">
        <f t="shared" si="134"/>
        <v>1.6199999999999999</v>
      </c>
      <c r="AJ173" s="14">
        <f t="shared" si="135"/>
        <v>0.40601027145261881</v>
      </c>
      <c r="AK173" s="14">
        <f t="shared" si="136"/>
        <v>1.670103092783505</v>
      </c>
      <c r="AL173" s="14">
        <f t="shared" si="51"/>
        <v>22.78588630753455</v>
      </c>
      <c r="AM173" s="14">
        <f t="shared" si="52"/>
        <v>5.7201828590936499</v>
      </c>
      <c r="AN173" s="14">
        <f t="shared" si="112"/>
        <v>23.49060444075727</v>
      </c>
      <c r="AO173" s="19">
        <f t="shared" si="78"/>
        <v>33.920040739987066</v>
      </c>
      <c r="AP173" s="21">
        <f t="shared" si="53"/>
        <v>3.5000000000000003E-2</v>
      </c>
      <c r="AQ173" s="14">
        <f t="shared" si="137"/>
        <v>22.800866718047256</v>
      </c>
      <c r="AR173" s="14">
        <f t="shared" si="138"/>
        <v>5.7290019717341956</v>
      </c>
      <c r="AS173" s="14">
        <f t="shared" si="79"/>
        <v>23.509593503212457</v>
      </c>
      <c r="AT173" s="19">
        <f t="shared" si="80"/>
        <v>33.947460629233362</v>
      </c>
      <c r="AU173" s="19">
        <f t="shared" si="101"/>
        <v>229.61150033778702</v>
      </c>
      <c r="AV173" s="14">
        <f t="shared" si="139"/>
        <v>7.1395238379225012E-2</v>
      </c>
      <c r="AW173" s="19">
        <f t="shared" si="140"/>
        <v>229.44756865977476</v>
      </c>
      <c r="AX173" t="s">
        <v>221</v>
      </c>
      <c r="AY173" s="14">
        <f t="shared" si="141"/>
        <v>1.6199999999999999</v>
      </c>
      <c r="AZ173" s="14">
        <f t="shared" si="142"/>
        <v>0.40601027145261881</v>
      </c>
      <c r="BA173" s="14">
        <f t="shared" si="143"/>
        <v>1.670103092783505</v>
      </c>
      <c r="BB173" s="14">
        <f t="shared" si="54"/>
        <v>22.785893821057041</v>
      </c>
      <c r="BC173" s="14">
        <f t="shared" si="55"/>
        <v>5.7201854188544523</v>
      </c>
      <c r="BD173" s="14">
        <f t="shared" si="113"/>
        <v>23.490612186656744</v>
      </c>
      <c r="BE173" s="19">
        <f t="shared" si="81"/>
        <v>33.92124868664839</v>
      </c>
      <c r="BF173" s="21">
        <f t="shared" si="56"/>
        <v>3.5000000000000003E-2</v>
      </c>
      <c r="BG173" s="14">
        <f t="shared" si="144"/>
        <v>22.800875298541289</v>
      </c>
      <c r="BH173" s="14">
        <f t="shared" si="145"/>
        <v>5.7290051596314697</v>
      </c>
      <c r="BI173" s="14">
        <f t="shared" si="82"/>
        <v>23.509602601888325</v>
      </c>
      <c r="BJ173" s="19">
        <f t="shared" si="83"/>
        <v>33.948671496774175</v>
      </c>
      <c r="BK173" s="19">
        <f t="shared" si="102"/>
        <v>229.60331203634576</v>
      </c>
      <c r="BL173" s="14">
        <f t="shared" si="146"/>
        <v>7.1400329169064372E-2</v>
      </c>
      <c r="BM173" s="19">
        <f t="shared" si="147"/>
        <v>229.43937451576872</v>
      </c>
      <c r="BN173" t="s">
        <v>221</v>
      </c>
      <c r="BO173" s="14">
        <f t="shared" si="148"/>
        <v>1.6199999999999999</v>
      </c>
      <c r="BP173" s="14">
        <f t="shared" si="149"/>
        <v>0.40601027145261881</v>
      </c>
      <c r="BQ173" s="14">
        <f t="shared" si="150"/>
        <v>1.670103092783505</v>
      </c>
      <c r="BR173" s="14">
        <f t="shared" si="57"/>
        <v>22.785897606890639</v>
      </c>
      <c r="BS173" s="14">
        <f t="shared" si="58"/>
        <v>5.7201867086395639</v>
      </c>
      <c r="BT173" s="14">
        <f t="shared" si="114"/>
        <v>23.49061608957798</v>
      </c>
      <c r="BU173" s="19">
        <f t="shared" si="84"/>
        <v>33.921857317877418</v>
      </c>
      <c r="BV173" s="21">
        <f t="shared" si="59"/>
        <v>3.5000000000000003E-2</v>
      </c>
      <c r="BW173" s="14">
        <f t="shared" si="151"/>
        <v>22.800879621989345</v>
      </c>
      <c r="BX173" s="14">
        <f t="shared" si="152"/>
        <v>5.7290067659154147</v>
      </c>
      <c r="BY173" s="14">
        <f t="shared" si="85"/>
        <v>23.509607186432394</v>
      </c>
      <c r="BZ173" s="19">
        <f t="shared" si="86"/>
        <v>33.949281599784229</v>
      </c>
      <c r="CA173" s="19">
        <f t="shared" si="103"/>
        <v>229.59918653191176</v>
      </c>
      <c r="CB173" s="14">
        <f t="shared" si="153"/>
        <v>7.1402894263304414E-2</v>
      </c>
      <c r="CC173" s="19">
        <f t="shared" si="154"/>
        <v>229.43524606752297</v>
      </c>
      <c r="CD173" t="s">
        <v>221</v>
      </c>
      <c r="CE173" s="14">
        <f t="shared" si="155"/>
        <v>1.6199999999999999</v>
      </c>
      <c r="CF173" s="14">
        <f t="shared" si="156"/>
        <v>0.40601027145261881</v>
      </c>
      <c r="CG173" s="14">
        <f t="shared" si="157"/>
        <v>1.670103092783505</v>
      </c>
      <c r="CH173" s="14">
        <f t="shared" si="60"/>
        <v>22.785901278291568</v>
      </c>
      <c r="CI173" s="14">
        <f t="shared" si="61"/>
        <v>5.7201879594390181</v>
      </c>
      <c r="CJ173" s="14">
        <f t="shared" si="115"/>
        <v>23.49061987452739</v>
      </c>
      <c r="CK173" s="19">
        <f t="shared" si="87"/>
        <v>33.922447542014169</v>
      </c>
      <c r="CL173" s="21">
        <f t="shared" si="62"/>
        <v>3.5000000000000003E-2</v>
      </c>
      <c r="CM173" s="14">
        <f t="shared" si="158"/>
        <v>22.800883814754641</v>
      </c>
      <c r="CN173" s="14">
        <f t="shared" si="159"/>
        <v>5.7290083236471183</v>
      </c>
      <c r="CO173" s="14">
        <f t="shared" si="88"/>
        <v>23.509611632401718</v>
      </c>
      <c r="CP173" s="19">
        <f t="shared" si="89"/>
        <v>33.94987325124039</v>
      </c>
      <c r="CQ173" s="19">
        <f t="shared" si="104"/>
        <v>229.59518593813002</v>
      </c>
      <c r="CR173" s="14">
        <f t="shared" si="160"/>
        <v>7.1405381824470607E-2</v>
      </c>
      <c r="CS173" s="19">
        <f t="shared" si="161"/>
        <v>229.43124261896028</v>
      </c>
      <c r="CT173" t="s">
        <v>221</v>
      </c>
      <c r="CU173" s="14">
        <f t="shared" si="162"/>
        <v>1.6199999999999999</v>
      </c>
      <c r="CV173" s="14">
        <f t="shared" si="163"/>
        <v>0.40601027145261881</v>
      </c>
      <c r="CW173" s="14">
        <f t="shared" si="164"/>
        <v>1.670103092783505</v>
      </c>
      <c r="CX173" s="14">
        <f t="shared" si="63"/>
        <v>22.785912522623615</v>
      </c>
      <c r="CY173" s="14">
        <f t="shared" si="64"/>
        <v>5.7201917902399968</v>
      </c>
      <c r="CZ173" s="14">
        <f t="shared" si="116"/>
        <v>23.490631466622283</v>
      </c>
      <c r="DA173" s="19">
        <f t="shared" si="90"/>
        <v>33.924255147675915</v>
      </c>
      <c r="DB173" s="21">
        <f t="shared" si="65"/>
        <v>3.5000000000000003E-2</v>
      </c>
      <c r="DC173" s="14">
        <f t="shared" si="165"/>
        <v>22.800896655860583</v>
      </c>
      <c r="DD173" s="14">
        <f t="shared" si="166"/>
        <v>5.7290130944843396</v>
      </c>
      <c r="DE173" s="14">
        <f t="shared" si="91"/>
        <v>23.509625248991259</v>
      </c>
      <c r="DF173" s="19">
        <f t="shared" si="92"/>
        <v>33.951685228481537</v>
      </c>
      <c r="DG173" s="19">
        <f t="shared" si="105"/>
        <v>229.582934685075</v>
      </c>
      <c r="DH173" s="14">
        <f t="shared" si="167"/>
        <v>7.1413000437500207E-2</v>
      </c>
      <c r="DI173" s="19">
        <f t="shared" si="168"/>
        <v>229.41898262292392</v>
      </c>
      <c r="DJ173" t="s">
        <v>221</v>
      </c>
      <c r="DK173" s="14">
        <f t="shared" si="169"/>
        <v>1.6199999999999999</v>
      </c>
      <c r="DL173" s="14">
        <f t="shared" si="170"/>
        <v>0.40601027145261881</v>
      </c>
      <c r="DM173" s="14">
        <f t="shared" si="171"/>
        <v>1.670103092783505</v>
      </c>
      <c r="DN173" s="14">
        <f t="shared" si="66"/>
        <v>22.785920038941761</v>
      </c>
      <c r="DO173" s="14">
        <f t="shared" si="67"/>
        <v>5.7201943509544693</v>
      </c>
      <c r="DP173" s="14">
        <f t="shared" si="117"/>
        <v>23.490639215403878</v>
      </c>
      <c r="DQ173" s="19">
        <f t="shared" si="93"/>
        <v>33.925463395907059</v>
      </c>
      <c r="DR173" s="21">
        <f t="shared" si="68"/>
        <v>3.5000000000000003E-2</v>
      </c>
      <c r="DS173" s="14">
        <f t="shared" si="172"/>
        <v>22.800905239549245</v>
      </c>
      <c r="DT173" s="14">
        <f t="shared" si="173"/>
        <v>5.7290162835701652</v>
      </c>
      <c r="DU173" s="14">
        <f t="shared" si="94"/>
        <v>23.509634351055233</v>
      </c>
      <c r="DV173" s="19">
        <f t="shared" si="95"/>
        <v>33.952896399042103</v>
      </c>
      <c r="DW173" s="19">
        <f t="shared" si="106"/>
        <v>229.57474637257775</v>
      </c>
      <c r="DX173" s="14">
        <f t="shared" si="174"/>
        <v>7.1418093133860286E-2</v>
      </c>
      <c r="DY173" s="19">
        <f t="shared" si="175"/>
        <v>229.41078846640156</v>
      </c>
      <c r="DZ173" t="s">
        <v>221</v>
      </c>
      <c r="EA173" s="14">
        <f t="shared" si="176"/>
        <v>1.6199999999999999</v>
      </c>
      <c r="EB173" s="14">
        <f t="shared" si="177"/>
        <v>0.40601027145261881</v>
      </c>
      <c r="EC173" s="14">
        <f t="shared" si="178"/>
        <v>1.670103092783505</v>
      </c>
      <c r="ED173" s="14">
        <f t="shared" si="69"/>
        <v>22.785923826184032</v>
      </c>
      <c r="EE173" s="14">
        <f t="shared" si="70"/>
        <v>5.72019564122012</v>
      </c>
      <c r="EF173" s="14">
        <f t="shared" si="118"/>
        <v>23.490643119777353</v>
      </c>
      <c r="EG173" s="19">
        <f t="shared" si="96"/>
        <v>33.926072179088003</v>
      </c>
      <c r="EH173" s="21">
        <f t="shared" si="71"/>
        <v>3.5000000000000003E-2</v>
      </c>
      <c r="EI173" s="14">
        <f t="shared" si="179"/>
        <v>22.800909564607011</v>
      </c>
      <c r="EJ173" s="14">
        <f t="shared" si="180"/>
        <v>5.7290178904530027</v>
      </c>
      <c r="EK173" s="14">
        <f t="shared" si="97"/>
        <v>23.509638937306505</v>
      </c>
      <c r="EL173" s="19">
        <f t="shared" si="98"/>
        <v>33.953506654734703</v>
      </c>
      <c r="EM173" s="19">
        <f t="shared" si="107"/>
        <v>229.57062086257287</v>
      </c>
      <c r="EN173" s="14">
        <f t="shared" si="181"/>
        <v>7.1420659188764377E-2</v>
      </c>
      <c r="EO173" s="19">
        <f t="shared" si="182"/>
        <v>229.40666001184908</v>
      </c>
    </row>
    <row r="174" spans="2:145" hidden="1" outlineLevel="1">
      <c r="B174" t="s">
        <v>222</v>
      </c>
      <c r="C174" s="14">
        <f t="shared" si="119"/>
        <v>1.6199999999999999</v>
      </c>
      <c r="D174" s="14">
        <f t="shared" si="120"/>
        <v>0.40601027145261881</v>
      </c>
      <c r="E174" s="14">
        <f t="shared" si="121"/>
        <v>1.670103092783505</v>
      </c>
      <c r="F174" s="14">
        <f t="shared" si="108"/>
        <v>21.152926890001126</v>
      </c>
      <c r="G174" s="14">
        <f t="shared" si="109"/>
        <v>5.3065571459478962</v>
      </c>
      <c r="H174" s="14">
        <f t="shared" si="110"/>
        <v>21.807141123712501</v>
      </c>
      <c r="I174" s="19">
        <f t="shared" si="72"/>
        <v>31.480863928257286</v>
      </c>
      <c r="J174" s="21">
        <f t="shared" si="47"/>
        <v>3.5000000000000003E-2</v>
      </c>
      <c r="K174" s="14">
        <f t="shared" si="122"/>
        <v>21.165830293214704</v>
      </c>
      <c r="L174" s="14">
        <f t="shared" si="123"/>
        <v>5.3141535042913723</v>
      </c>
      <c r="M174" s="14">
        <f t="shared" si="73"/>
        <v>21.822754167802412</v>
      </c>
      <c r="N174" s="19">
        <f t="shared" si="74"/>
        <v>31.503402972403965</v>
      </c>
      <c r="O174" s="19">
        <f t="shared" si="124"/>
        <v>229.50868454220364</v>
      </c>
      <c r="P174" s="14">
        <f t="shared" si="125"/>
        <v>6.6287856993394081E-2</v>
      </c>
      <c r="Q174" s="19">
        <f t="shared" si="126"/>
        <v>229.35654815360687</v>
      </c>
      <c r="R174" t="s">
        <v>222</v>
      </c>
      <c r="S174" s="14">
        <f t="shared" si="127"/>
        <v>1.6199999999999999</v>
      </c>
      <c r="T174" s="14">
        <f t="shared" si="128"/>
        <v>0.40601027145261881</v>
      </c>
      <c r="U174" s="14">
        <f t="shared" si="129"/>
        <v>1.670103092783505</v>
      </c>
      <c r="V174" s="14">
        <f t="shared" si="48"/>
        <v>21.152953102465922</v>
      </c>
      <c r="W174" s="14">
        <f t="shared" si="49"/>
        <v>5.3065651701183318</v>
      </c>
      <c r="X174" s="14">
        <f t="shared" si="111"/>
        <v>21.807168146872087</v>
      </c>
      <c r="Y174" s="19">
        <f t="shared" si="75"/>
        <v>31.485320011139809</v>
      </c>
      <c r="Z174" s="21">
        <f t="shared" si="50"/>
        <v>3.5000000000000003E-2</v>
      </c>
      <c r="AA174" s="14">
        <f t="shared" si="130"/>
        <v>21.165860158864096</v>
      </c>
      <c r="AB174" s="14">
        <f t="shared" si="131"/>
        <v>5.3141636791269349</v>
      </c>
      <c r="AC174" s="14">
        <f t="shared" si="76"/>
        <v>21.822785612133533</v>
      </c>
      <c r="AD174" s="19">
        <f t="shared" si="77"/>
        <v>31.50786860104418</v>
      </c>
      <c r="AE174" s="19">
        <f t="shared" si="100"/>
        <v>229.47609282453934</v>
      </c>
      <c r="AF174" s="14">
        <f t="shared" si="132"/>
        <v>6.6306662632899568E-2</v>
      </c>
      <c r="AG174" s="19">
        <f t="shared" si="133"/>
        <v>229.32393488584702</v>
      </c>
      <c r="AH174" t="s">
        <v>222</v>
      </c>
      <c r="AI174" s="14">
        <f t="shared" si="134"/>
        <v>1.6199999999999999</v>
      </c>
      <c r="AJ174" s="14">
        <f t="shared" si="135"/>
        <v>0.40601027145261881</v>
      </c>
      <c r="AK174" s="14">
        <f t="shared" si="136"/>
        <v>1.670103092783505</v>
      </c>
      <c r="AL174" s="14">
        <f t="shared" si="51"/>
        <v>21.152976052609461</v>
      </c>
      <c r="AM174" s="14">
        <f t="shared" si="52"/>
        <v>5.3065721956286795</v>
      </c>
      <c r="AN174" s="14">
        <f t="shared" si="112"/>
        <v>21.807191806813876</v>
      </c>
      <c r="AO174" s="19">
        <f t="shared" si="78"/>
        <v>31.489220993752898</v>
      </c>
      <c r="AP174" s="21">
        <f t="shared" si="53"/>
        <v>3.5000000000000003E-2</v>
      </c>
      <c r="AQ174" s="14">
        <f t="shared" si="137"/>
        <v>21.165886307534549</v>
      </c>
      <c r="AR174" s="14">
        <f t="shared" si="138"/>
        <v>5.3141725876410311</v>
      </c>
      <c r="AS174" s="14">
        <f t="shared" si="79"/>
        <v>21.822813143009633</v>
      </c>
      <c r="AT174" s="19">
        <f t="shared" si="80"/>
        <v>31.511777942489974</v>
      </c>
      <c r="AU174" s="19">
        <f t="shared" si="101"/>
        <v>229.44756865977476</v>
      </c>
      <c r="AV174" s="14">
        <f t="shared" si="139"/>
        <v>6.6323127831581077E-2</v>
      </c>
      <c r="AW174" s="19">
        <f t="shared" si="140"/>
        <v>229.2953918555061</v>
      </c>
      <c r="AX174" t="s">
        <v>222</v>
      </c>
      <c r="AY174" s="14">
        <f t="shared" si="141"/>
        <v>1.6199999999999999</v>
      </c>
      <c r="AZ174" s="14">
        <f t="shared" si="142"/>
        <v>0.40601027145261881</v>
      </c>
      <c r="BA174" s="14">
        <f t="shared" si="143"/>
        <v>1.670103092783505</v>
      </c>
      <c r="BB174" s="14">
        <f t="shared" si="54"/>
        <v>21.152982647070743</v>
      </c>
      <c r="BC174" s="14">
        <f t="shared" si="55"/>
        <v>5.306574214329256</v>
      </c>
      <c r="BD174" s="14">
        <f t="shared" si="113"/>
        <v>21.807198605227573</v>
      </c>
      <c r="BE174" s="19">
        <f t="shared" si="81"/>
        <v>31.490341808428475</v>
      </c>
      <c r="BF174" s="21">
        <f t="shared" si="56"/>
        <v>3.5000000000000003E-2</v>
      </c>
      <c r="BG174" s="14">
        <f t="shared" si="144"/>
        <v>21.16589382105704</v>
      </c>
      <c r="BH174" s="14">
        <f t="shared" si="145"/>
        <v>5.3141751474018335</v>
      </c>
      <c r="BI174" s="14">
        <f t="shared" si="82"/>
        <v>21.822821053693399</v>
      </c>
      <c r="BJ174" s="19">
        <f t="shared" si="83"/>
        <v>31.512901159172202</v>
      </c>
      <c r="BK174" s="19">
        <f t="shared" si="102"/>
        <v>229.43937451576872</v>
      </c>
      <c r="BL174" s="14">
        <f t="shared" si="146"/>
        <v>6.6327858926783528E-2</v>
      </c>
      <c r="BM174" s="19">
        <f t="shared" si="147"/>
        <v>229.28719229111741</v>
      </c>
      <c r="BN174" t="s">
        <v>222</v>
      </c>
      <c r="BO174" s="14">
        <f t="shared" si="148"/>
        <v>1.6199999999999999</v>
      </c>
      <c r="BP174" s="14">
        <f t="shared" si="149"/>
        <v>0.40601027145261881</v>
      </c>
      <c r="BQ174" s="14">
        <f t="shared" si="150"/>
        <v>1.670103092783505</v>
      </c>
      <c r="BR174" s="14">
        <f t="shared" si="57"/>
        <v>21.152985969817422</v>
      </c>
      <c r="BS174" s="14">
        <f t="shared" si="58"/>
        <v>5.3065752314906165</v>
      </c>
      <c r="BT174" s="14">
        <f t="shared" si="114"/>
        <v>21.80720203073961</v>
      </c>
      <c r="BU174" s="19">
        <f t="shared" si="84"/>
        <v>31.490906537656731</v>
      </c>
      <c r="BV174" s="21">
        <f t="shared" si="59"/>
        <v>3.5000000000000003E-2</v>
      </c>
      <c r="BW174" s="14">
        <f t="shared" si="151"/>
        <v>21.165897606890638</v>
      </c>
      <c r="BX174" s="14">
        <f t="shared" si="152"/>
        <v>5.3141764371869451</v>
      </c>
      <c r="BY174" s="14">
        <f t="shared" si="85"/>
        <v>21.822825039644428</v>
      </c>
      <c r="BZ174" s="19">
        <f t="shared" si="86"/>
        <v>31.513467098730324</v>
      </c>
      <c r="CA174" s="19">
        <f t="shared" si="103"/>
        <v>229.43524606752297</v>
      </c>
      <c r="CB174" s="14">
        <f t="shared" si="153"/>
        <v>6.6330242781937318E-2</v>
      </c>
      <c r="CC174" s="19">
        <f t="shared" si="154"/>
        <v>229.28306111177903</v>
      </c>
      <c r="CD174" t="s">
        <v>222</v>
      </c>
      <c r="CE174" s="14">
        <f t="shared" si="155"/>
        <v>1.6199999999999999</v>
      </c>
      <c r="CF174" s="14">
        <f t="shared" si="156"/>
        <v>0.40601027145261881</v>
      </c>
      <c r="CG174" s="14">
        <f t="shared" si="157"/>
        <v>1.670103092783505</v>
      </c>
      <c r="CH174" s="14">
        <f t="shared" si="60"/>
        <v>21.152989192128846</v>
      </c>
      <c r="CI174" s="14">
        <f t="shared" si="61"/>
        <v>5.3065762179067324</v>
      </c>
      <c r="CJ174" s="14">
        <f t="shared" si="115"/>
        <v>21.807205352710152</v>
      </c>
      <c r="CK174" s="19">
        <f t="shared" si="87"/>
        <v>31.49145418752488</v>
      </c>
      <c r="CL174" s="21">
        <f t="shared" si="62"/>
        <v>3.5000000000000003E-2</v>
      </c>
      <c r="CM174" s="14">
        <f t="shared" si="158"/>
        <v>21.165901278291567</v>
      </c>
      <c r="CN174" s="14">
        <f t="shared" si="159"/>
        <v>5.3141776879863993</v>
      </c>
      <c r="CO174" s="14">
        <f t="shared" si="88"/>
        <v>21.822828905113955</v>
      </c>
      <c r="CP174" s="19">
        <f t="shared" si="89"/>
        <v>31.514015922364948</v>
      </c>
      <c r="CQ174" s="19">
        <f t="shared" si="104"/>
        <v>229.43124261896028</v>
      </c>
      <c r="CR174" s="14">
        <f t="shared" si="160"/>
        <v>6.6332554582255954E-2</v>
      </c>
      <c r="CS174" s="19">
        <f t="shared" si="161"/>
        <v>229.27905501472131</v>
      </c>
      <c r="CT174" t="s">
        <v>222</v>
      </c>
      <c r="CU174" s="14">
        <f t="shared" si="162"/>
        <v>1.6199999999999999</v>
      </c>
      <c r="CV174" s="14">
        <f t="shared" si="163"/>
        <v>0.40601027145261881</v>
      </c>
      <c r="CW174" s="14">
        <f t="shared" si="164"/>
        <v>1.670103092783505</v>
      </c>
      <c r="CX174" s="14">
        <f t="shared" si="63"/>
        <v>21.152999061042106</v>
      </c>
      <c r="CY174" s="14">
        <f t="shared" si="64"/>
        <v>5.3065792389853614</v>
      </c>
      <c r="CZ174" s="14">
        <f t="shared" si="116"/>
        <v>21.807215526847532</v>
      </c>
      <c r="DA174" s="19">
        <f t="shared" si="90"/>
        <v>31.493131406207805</v>
      </c>
      <c r="DB174" s="21">
        <f t="shared" si="65"/>
        <v>3.5000000000000003E-2</v>
      </c>
      <c r="DC174" s="14">
        <f t="shared" si="165"/>
        <v>21.165912522623614</v>
      </c>
      <c r="DD174" s="14">
        <f t="shared" si="166"/>
        <v>5.314181518787378</v>
      </c>
      <c r="DE174" s="14">
        <f t="shared" si="91"/>
        <v>21.822840743816474</v>
      </c>
      <c r="DF174" s="19">
        <f t="shared" si="92"/>
        <v>31.515696736047719</v>
      </c>
      <c r="DG174" s="19">
        <f t="shared" si="105"/>
        <v>229.41898262292392</v>
      </c>
      <c r="DH174" s="14">
        <f t="shared" si="167"/>
        <v>6.6339634895821079E-2</v>
      </c>
      <c r="DI174" s="19">
        <f t="shared" si="168"/>
        <v>229.26678690747016</v>
      </c>
      <c r="DJ174" t="s">
        <v>222</v>
      </c>
      <c r="DK174" s="14">
        <f t="shared" si="169"/>
        <v>1.6199999999999999</v>
      </c>
      <c r="DL174" s="14">
        <f t="shared" si="170"/>
        <v>0.40601027145261881</v>
      </c>
      <c r="DM174" s="14">
        <f t="shared" si="171"/>
        <v>1.670103092783505</v>
      </c>
      <c r="DN174" s="14">
        <f t="shared" si="66"/>
        <v>21.15300565795561</v>
      </c>
      <c r="DO174" s="14">
        <f t="shared" si="67"/>
        <v>5.306581258437423</v>
      </c>
      <c r="DP174" s="14">
        <f t="shared" si="117"/>
        <v>21.80722232778929</v>
      </c>
      <c r="DQ174" s="19">
        <f t="shared" si="93"/>
        <v>31.494252500489182</v>
      </c>
      <c r="DR174" s="21">
        <f t="shared" si="68"/>
        <v>3.5000000000000003E-2</v>
      </c>
      <c r="DS174" s="14">
        <f t="shared" si="172"/>
        <v>21.16592003894176</v>
      </c>
      <c r="DT174" s="14">
        <f t="shared" si="173"/>
        <v>5.3141840795018505</v>
      </c>
      <c r="DU174" s="14">
        <f t="shared" si="94"/>
        <v>21.822848657444041</v>
      </c>
      <c r="DV174" s="19">
        <f t="shared" si="95"/>
        <v>31.516820233527579</v>
      </c>
      <c r="DW174" s="19">
        <f t="shared" si="106"/>
        <v>229.41078846640156</v>
      </c>
      <c r="DX174" s="14">
        <f t="shared" si="174"/>
        <v>6.6344367763819329E-2</v>
      </c>
      <c r="DY174" s="19">
        <f t="shared" si="175"/>
        <v>229.25858732921154</v>
      </c>
      <c r="DZ174" t="s">
        <v>222</v>
      </c>
      <c r="EA174" s="14">
        <f t="shared" si="176"/>
        <v>1.6199999999999999</v>
      </c>
      <c r="EB174" s="14">
        <f t="shared" si="177"/>
        <v>0.40601027145261881</v>
      </c>
      <c r="EC174" s="14">
        <f t="shared" si="178"/>
        <v>1.670103092783505</v>
      </c>
      <c r="ED174" s="14">
        <f t="shared" si="69"/>
        <v>21.153008981937909</v>
      </c>
      <c r="EE174" s="14">
        <f t="shared" si="70"/>
        <v>5.306582275977445</v>
      </c>
      <c r="EF174" s="14">
        <f t="shared" si="118"/>
        <v>21.807225754575164</v>
      </c>
      <c r="EG174" s="19">
        <f t="shared" si="96"/>
        <v>31.494817370602327</v>
      </c>
      <c r="EH174" s="21">
        <f t="shared" si="71"/>
        <v>3.5000000000000003E-2</v>
      </c>
      <c r="EI174" s="14">
        <f t="shared" si="179"/>
        <v>21.165923826184031</v>
      </c>
      <c r="EJ174" s="14">
        <f t="shared" si="180"/>
        <v>5.3141853697675012</v>
      </c>
      <c r="EK174" s="14">
        <f t="shared" si="97"/>
        <v>21.822852644878392</v>
      </c>
      <c r="EL174" s="19">
        <f t="shared" si="98"/>
        <v>31.517386314571162</v>
      </c>
      <c r="EM174" s="19">
        <f t="shared" si="107"/>
        <v>229.40666001184908</v>
      </c>
      <c r="EN174" s="14">
        <f t="shared" si="181"/>
        <v>6.6346752512255483E-2</v>
      </c>
      <c r="EO174" s="19">
        <f t="shared" si="182"/>
        <v>229.25445614288438</v>
      </c>
    </row>
    <row r="175" spans="2:145" hidden="1" outlineLevel="1">
      <c r="B175" t="s">
        <v>223</v>
      </c>
      <c r="C175" s="14">
        <f t="shared" si="119"/>
        <v>1.6199999999999999</v>
      </c>
      <c r="D175" s="14">
        <f t="shared" si="120"/>
        <v>0.40601027145261881</v>
      </c>
      <c r="E175" s="14">
        <f t="shared" si="121"/>
        <v>1.670103092783505</v>
      </c>
      <c r="F175" s="14">
        <f t="shared" si="108"/>
        <v>19.521936600617607</v>
      </c>
      <c r="G175" s="14">
        <f t="shared" si="109"/>
        <v>4.8940767847775613</v>
      </c>
      <c r="H175" s="14">
        <f t="shared" si="110"/>
        <v>20.125707835688257</v>
      </c>
      <c r="I175" s="19">
        <f t="shared" si="72"/>
        <v>29.053541050652953</v>
      </c>
      <c r="J175" s="21">
        <f t="shared" si="47"/>
        <v>3.5000000000000003E-2</v>
      </c>
      <c r="K175" s="14">
        <f t="shared" si="122"/>
        <v>19.532926890001125</v>
      </c>
      <c r="L175" s="14">
        <f t="shared" si="123"/>
        <v>4.9005468744952774</v>
      </c>
      <c r="M175" s="14">
        <f t="shared" si="73"/>
        <v>20.138286733465051</v>
      </c>
      <c r="N175" s="19">
        <f t="shared" si="74"/>
        <v>29.071699990746581</v>
      </c>
      <c r="O175" s="19">
        <f t="shared" si="124"/>
        <v>229.35654815360687</v>
      </c>
      <c r="P175" s="14">
        <f t="shared" si="125"/>
        <v>6.1214548002655154E-2</v>
      </c>
      <c r="Q175" s="19">
        <f t="shared" si="126"/>
        <v>229.21614857934014</v>
      </c>
      <c r="R175" t="s">
        <v>223</v>
      </c>
      <c r="S175" s="14">
        <f t="shared" si="127"/>
        <v>1.6199999999999999</v>
      </c>
      <c r="T175" s="14">
        <f t="shared" si="128"/>
        <v>0.40601027145261881</v>
      </c>
      <c r="U175" s="14">
        <f t="shared" si="129"/>
        <v>1.670103092783505</v>
      </c>
      <c r="V175" s="14">
        <f t="shared" si="48"/>
        <v>19.521959702761343</v>
      </c>
      <c r="W175" s="14">
        <f t="shared" si="49"/>
        <v>4.8940829778718884</v>
      </c>
      <c r="X175" s="14">
        <f t="shared" si="111"/>
        <v>20.125731652331282</v>
      </c>
      <c r="Y175" s="19">
        <f t="shared" si="75"/>
        <v>29.057651927302899</v>
      </c>
      <c r="Z175" s="21">
        <f t="shared" si="50"/>
        <v>3.5000000000000003E-2</v>
      </c>
      <c r="AA175" s="14">
        <f t="shared" si="130"/>
        <v>19.532953102465921</v>
      </c>
      <c r="AB175" s="14">
        <f t="shared" si="131"/>
        <v>4.900554898665713</v>
      </c>
      <c r="AC175" s="14">
        <f t="shared" si="76"/>
        <v>20.13831411061933</v>
      </c>
      <c r="AD175" s="19">
        <f t="shared" si="77"/>
        <v>29.075818555957188</v>
      </c>
      <c r="AE175" s="19">
        <f t="shared" si="100"/>
        <v>229.32393488584702</v>
      </c>
      <c r="AF175" s="14">
        <f t="shared" si="132"/>
        <v>6.1231921682310626E-2</v>
      </c>
      <c r="AG175" s="19">
        <f t="shared" si="133"/>
        <v>229.18351543363892</v>
      </c>
      <c r="AH175" t="s">
        <v>223</v>
      </c>
      <c r="AI175" s="14">
        <f t="shared" si="134"/>
        <v>1.6199999999999999</v>
      </c>
      <c r="AJ175" s="14">
        <f t="shared" si="135"/>
        <v>0.40601027145261881</v>
      </c>
      <c r="AK175" s="14">
        <f t="shared" si="136"/>
        <v>1.670103092783505</v>
      </c>
      <c r="AL175" s="14">
        <f t="shared" si="51"/>
        <v>19.521979929679905</v>
      </c>
      <c r="AM175" s="14">
        <f t="shared" si="52"/>
        <v>4.8940884001933389</v>
      </c>
      <c r="AN175" s="14">
        <f t="shared" si="112"/>
        <v>20.125752504824643</v>
      </c>
      <c r="AO175" s="19">
        <f t="shared" si="78"/>
        <v>29.061250705924422</v>
      </c>
      <c r="AP175" s="21">
        <f t="shared" si="53"/>
        <v>3.5000000000000003E-2</v>
      </c>
      <c r="AQ175" s="14">
        <f t="shared" si="137"/>
        <v>19.53297605260946</v>
      </c>
      <c r="AR175" s="14">
        <f t="shared" si="138"/>
        <v>4.9005619241760607</v>
      </c>
      <c r="AS175" s="14">
        <f t="shared" si="79"/>
        <v>20.138338080499562</v>
      </c>
      <c r="AT175" s="19">
        <f t="shared" si="80"/>
        <v>29.079424067138103</v>
      </c>
      <c r="AU175" s="19">
        <f t="shared" si="101"/>
        <v>229.2953918555061</v>
      </c>
      <c r="AV175" s="14">
        <f t="shared" si="139"/>
        <v>6.124713313797487E-2</v>
      </c>
      <c r="AW175" s="19">
        <f t="shared" si="140"/>
        <v>229.15495500157712</v>
      </c>
      <c r="AX175" t="s">
        <v>223</v>
      </c>
      <c r="AY175" s="14">
        <f t="shared" si="141"/>
        <v>1.6199999999999999</v>
      </c>
      <c r="AZ175" s="14">
        <f t="shared" si="142"/>
        <v>0.40601027145261881</v>
      </c>
      <c r="BA175" s="14">
        <f t="shared" si="143"/>
        <v>1.670103092783505</v>
      </c>
      <c r="BB175" s="14">
        <f t="shared" si="54"/>
        <v>19.521985741652816</v>
      </c>
      <c r="BC175" s="14">
        <f t="shared" si="55"/>
        <v>4.8940899582354387</v>
      </c>
      <c r="BD175" s="14">
        <f t="shared" si="113"/>
        <v>20.125758496549295</v>
      </c>
      <c r="BE175" s="19">
        <f t="shared" si="81"/>
        <v>29.062284692463699</v>
      </c>
      <c r="BF175" s="21">
        <f t="shared" si="56"/>
        <v>3.5000000000000003E-2</v>
      </c>
      <c r="BG175" s="14">
        <f t="shared" si="144"/>
        <v>19.532982647070742</v>
      </c>
      <c r="BH175" s="14">
        <f t="shared" si="145"/>
        <v>4.9005639428766372</v>
      </c>
      <c r="BI175" s="14">
        <f t="shared" si="82"/>
        <v>20.138344967970664</v>
      </c>
      <c r="BJ175" s="19">
        <f t="shared" si="83"/>
        <v>29.080459988355479</v>
      </c>
      <c r="BK175" s="19">
        <f t="shared" si="102"/>
        <v>229.28719229111741</v>
      </c>
      <c r="BL175" s="14">
        <f t="shared" si="146"/>
        <v>6.1251503984389576E-2</v>
      </c>
      <c r="BM175" s="19">
        <f t="shared" si="147"/>
        <v>229.1467504373955</v>
      </c>
      <c r="BN175" t="s">
        <v>223</v>
      </c>
      <c r="BO175" s="14">
        <f t="shared" si="148"/>
        <v>1.6199999999999999</v>
      </c>
      <c r="BP175" s="14">
        <f t="shared" si="149"/>
        <v>0.40601027145261881</v>
      </c>
      <c r="BQ175" s="14">
        <f t="shared" si="150"/>
        <v>1.670103092783505</v>
      </c>
      <c r="BR175" s="14">
        <f t="shared" si="57"/>
        <v>19.521988670127477</v>
      </c>
      <c r="BS175" s="14">
        <f t="shared" si="58"/>
        <v>4.894090743285048</v>
      </c>
      <c r="BT175" s="14">
        <f t="shared" si="114"/>
        <v>20.12576151559534</v>
      </c>
      <c r="BU175" s="19">
        <f t="shared" si="84"/>
        <v>29.062805672795722</v>
      </c>
      <c r="BV175" s="21">
        <f t="shared" si="59"/>
        <v>3.5000000000000003E-2</v>
      </c>
      <c r="BW175" s="14">
        <f t="shared" si="151"/>
        <v>19.532985969817421</v>
      </c>
      <c r="BX175" s="14">
        <f t="shared" si="152"/>
        <v>4.9005649600379977</v>
      </c>
      <c r="BY175" s="14">
        <f t="shared" si="85"/>
        <v>20.138348438356022</v>
      </c>
      <c r="BZ175" s="19">
        <f t="shared" si="86"/>
        <v>29.080981943538507</v>
      </c>
      <c r="CA175" s="19">
        <f t="shared" si="103"/>
        <v>229.28306111177903</v>
      </c>
      <c r="CB175" s="14">
        <f t="shared" si="153"/>
        <v>6.1253706321222415E-2</v>
      </c>
      <c r="CC175" s="19">
        <f t="shared" si="154"/>
        <v>229.14261673888132</v>
      </c>
      <c r="CD175" t="s">
        <v>223</v>
      </c>
      <c r="CE175" s="14">
        <f t="shared" si="155"/>
        <v>1.6199999999999999</v>
      </c>
      <c r="CF175" s="14">
        <f t="shared" si="156"/>
        <v>0.40601027145261881</v>
      </c>
      <c r="CG175" s="14">
        <f t="shared" si="157"/>
        <v>1.670103092783505</v>
      </c>
      <c r="CH175" s="14">
        <f t="shared" si="60"/>
        <v>19.521991510084291</v>
      </c>
      <c r="CI175" s="14">
        <f t="shared" si="61"/>
        <v>4.8940915046053028</v>
      </c>
      <c r="CJ175" s="14">
        <f t="shared" si="115"/>
        <v>20.125764443385869</v>
      </c>
      <c r="CK175" s="19">
        <f t="shared" si="87"/>
        <v>29.063310896874608</v>
      </c>
      <c r="CL175" s="21">
        <f t="shared" si="62"/>
        <v>3.5000000000000003E-2</v>
      </c>
      <c r="CM175" s="14">
        <f t="shared" si="158"/>
        <v>19.532989192128845</v>
      </c>
      <c r="CN175" s="14">
        <f t="shared" si="159"/>
        <v>4.9005659464541136</v>
      </c>
      <c r="CO175" s="14">
        <f t="shared" si="88"/>
        <v>20.138351803843531</v>
      </c>
      <c r="CP175" s="19">
        <f t="shared" si="89"/>
        <v>29.081488113018679</v>
      </c>
      <c r="CQ175" s="19">
        <f t="shared" si="104"/>
        <v>229.27905501472131</v>
      </c>
      <c r="CR175" s="14">
        <f t="shared" si="160"/>
        <v>6.1255842089889385E-2</v>
      </c>
      <c r="CS175" s="19">
        <f t="shared" si="161"/>
        <v>229.13860819883629</v>
      </c>
      <c r="CT175" t="s">
        <v>223</v>
      </c>
      <c r="CU175" s="14">
        <f t="shared" si="162"/>
        <v>1.6199999999999999</v>
      </c>
      <c r="CV175" s="14">
        <f t="shared" si="163"/>
        <v>0.40601027145261881</v>
      </c>
      <c r="CW175" s="14">
        <f t="shared" si="164"/>
        <v>1.670103092783505</v>
      </c>
      <c r="CX175" s="14">
        <f t="shared" si="63"/>
        <v>19.522000207966652</v>
      </c>
      <c r="CY175" s="14">
        <f t="shared" si="64"/>
        <v>4.894093836286709</v>
      </c>
      <c r="CZ175" s="14">
        <f t="shared" si="116"/>
        <v>20.125773410274899</v>
      </c>
      <c r="DA175" s="19">
        <f t="shared" si="90"/>
        <v>29.064858183339847</v>
      </c>
      <c r="DB175" s="21">
        <f t="shared" si="65"/>
        <v>3.5000000000000003E-2</v>
      </c>
      <c r="DC175" s="14">
        <f t="shared" si="165"/>
        <v>19.532999061042105</v>
      </c>
      <c r="DD175" s="14">
        <f t="shared" si="166"/>
        <v>4.9005689675327426</v>
      </c>
      <c r="DE175" s="14">
        <f t="shared" si="91"/>
        <v>20.138362111259614</v>
      </c>
      <c r="DF175" s="19">
        <f t="shared" si="92"/>
        <v>29.083038295049072</v>
      </c>
      <c r="DG175" s="19">
        <f t="shared" si="105"/>
        <v>229.26678690747016</v>
      </c>
      <c r="DH175" s="14">
        <f t="shared" si="167"/>
        <v>6.1262383274543954E-2</v>
      </c>
      <c r="DI175" s="19">
        <f t="shared" si="168"/>
        <v>229.12633260975369</v>
      </c>
      <c r="DJ175" t="s">
        <v>223</v>
      </c>
      <c r="DK175" s="14">
        <f t="shared" si="169"/>
        <v>1.6199999999999999</v>
      </c>
      <c r="DL175" s="14">
        <f t="shared" si="170"/>
        <v>0.40601027145261881</v>
      </c>
      <c r="DM175" s="14">
        <f t="shared" si="171"/>
        <v>1.670103092783505</v>
      </c>
      <c r="DN175" s="14">
        <f t="shared" si="66"/>
        <v>19.522006022099536</v>
      </c>
      <c r="DO175" s="14">
        <f t="shared" si="67"/>
        <v>4.8940953949082449</v>
      </c>
      <c r="DP175" s="14">
        <f t="shared" si="117"/>
        <v>20.125779404226325</v>
      </c>
      <c r="DQ175" s="19">
        <f t="shared" si="93"/>
        <v>29.065892427671915</v>
      </c>
      <c r="DR175" s="21">
        <f t="shared" si="68"/>
        <v>3.5000000000000003E-2</v>
      </c>
      <c r="DS175" s="14">
        <f t="shared" si="172"/>
        <v>19.533005657955609</v>
      </c>
      <c r="DT175" s="14">
        <f t="shared" si="173"/>
        <v>4.9005709869848042</v>
      </c>
      <c r="DU175" s="14">
        <f t="shared" si="94"/>
        <v>20.138369001292112</v>
      </c>
      <c r="DV175" s="19">
        <f t="shared" si="95"/>
        <v>29.084074475018863</v>
      </c>
      <c r="DW175" s="19">
        <f t="shared" si="106"/>
        <v>229.25858732921154</v>
      </c>
      <c r="DX175" s="14">
        <f t="shared" si="174"/>
        <v>6.126675575968394E-2</v>
      </c>
      <c r="DY175" s="19">
        <f t="shared" si="175"/>
        <v>229.11812803045444</v>
      </c>
      <c r="DZ175" t="s">
        <v>223</v>
      </c>
      <c r="EA175" s="14">
        <f t="shared" si="176"/>
        <v>1.6199999999999999</v>
      </c>
      <c r="EB175" s="14">
        <f t="shared" si="177"/>
        <v>0.40601027145261881</v>
      </c>
      <c r="EC175" s="14">
        <f t="shared" si="178"/>
        <v>1.670103092783505</v>
      </c>
      <c r="ED175" s="14">
        <f t="shared" si="69"/>
        <v>19.52200895166256</v>
      </c>
      <c r="EE175" s="14">
        <f t="shared" si="70"/>
        <v>4.8940961802498224</v>
      </c>
      <c r="EF175" s="14">
        <f t="shared" si="118"/>
        <v>20.125782424394391</v>
      </c>
      <c r="EG175" s="19">
        <f t="shared" si="96"/>
        <v>29.066413537897912</v>
      </c>
      <c r="EH175" s="21">
        <f t="shared" si="71"/>
        <v>3.5000000000000003E-2</v>
      </c>
      <c r="EI175" s="14">
        <f t="shared" si="179"/>
        <v>19.533008981937908</v>
      </c>
      <c r="EJ175" s="14">
        <f t="shared" si="180"/>
        <v>4.9005720045248262</v>
      </c>
      <c r="EK175" s="14">
        <f t="shared" si="97"/>
        <v>20.138372472968104</v>
      </c>
      <c r="EL175" s="19">
        <f t="shared" si="98"/>
        <v>29.084596560579417</v>
      </c>
      <c r="EM175" s="19">
        <f t="shared" si="107"/>
        <v>229.25445614288438</v>
      </c>
      <c r="EN175" s="14">
        <f t="shared" si="181"/>
        <v>6.1268958922243301E-2</v>
      </c>
      <c r="EO175" s="19">
        <f t="shared" si="182"/>
        <v>229.11399432432279</v>
      </c>
    </row>
    <row r="176" spans="2:145" hidden="1" outlineLevel="1">
      <c r="B176" t="s">
        <v>224</v>
      </c>
      <c r="C176" s="14">
        <f t="shared" si="119"/>
        <v>1.6199999999999999</v>
      </c>
      <c r="D176" s="14">
        <f t="shared" si="120"/>
        <v>0.40601027145261881</v>
      </c>
      <c r="E176" s="14">
        <f t="shared" si="121"/>
        <v>1.670103092783505</v>
      </c>
      <c r="F176" s="14">
        <f t="shared" si="108"/>
        <v>17.892704186088793</v>
      </c>
      <c r="G176" s="14">
        <f t="shared" si="109"/>
        <v>4.4826313015458821</v>
      </c>
      <c r="H176" s="14">
        <f t="shared" si="110"/>
        <v>18.44608678978226</v>
      </c>
      <c r="I176" s="19">
        <f t="shared" si="72"/>
        <v>26.628834332003443</v>
      </c>
      <c r="J176" s="21">
        <f t="shared" si="47"/>
        <v>3.5000000000000003E-2</v>
      </c>
      <c r="K176" s="14">
        <f t="shared" si="122"/>
        <v>17.901936600617606</v>
      </c>
      <c r="L176" s="14">
        <f t="shared" si="123"/>
        <v>4.4880665133249424</v>
      </c>
      <c r="M176" s="14">
        <f t="shared" si="73"/>
        <v>18.455949584905159</v>
      </c>
      <c r="N176" s="19">
        <f t="shared" si="74"/>
        <v>26.643072296964316</v>
      </c>
      <c r="O176" s="19">
        <f t="shared" si="124"/>
        <v>229.21614857934014</v>
      </c>
      <c r="P176" s="14">
        <f t="shared" si="125"/>
        <v>5.6137627402579299E-2</v>
      </c>
      <c r="Q176" s="19">
        <f t="shared" si="126"/>
        <v>229.08747207190413</v>
      </c>
      <c r="R176" t="s">
        <v>224</v>
      </c>
      <c r="S176" s="14">
        <f t="shared" si="127"/>
        <v>1.6199999999999999</v>
      </c>
      <c r="T176" s="14">
        <f t="shared" si="128"/>
        <v>0.40601027145261881</v>
      </c>
      <c r="U176" s="14">
        <f t="shared" si="129"/>
        <v>1.670103092783505</v>
      </c>
      <c r="V176" s="14">
        <f t="shared" si="48"/>
        <v>17.892724676107289</v>
      </c>
      <c r="W176" s="14">
        <f t="shared" si="49"/>
        <v>4.4826359568568019</v>
      </c>
      <c r="X176" s="14">
        <f t="shared" si="111"/>
        <v>18.44610791351267</v>
      </c>
      <c r="Y176" s="19">
        <f t="shared" si="75"/>
        <v>26.632601111037399</v>
      </c>
      <c r="Z176" s="21">
        <f t="shared" si="50"/>
        <v>3.5000000000000003E-2</v>
      </c>
      <c r="AA176" s="14">
        <f t="shared" si="130"/>
        <v>17.901959702761342</v>
      </c>
      <c r="AB176" s="14">
        <f t="shared" si="131"/>
        <v>4.4880727064192696</v>
      </c>
      <c r="AC176" s="14">
        <f t="shared" si="76"/>
        <v>18.455973499585347</v>
      </c>
      <c r="AD176" s="19">
        <f t="shared" si="77"/>
        <v>26.646845103311115</v>
      </c>
      <c r="AE176" s="19">
        <f t="shared" si="100"/>
        <v>229.18351543363892</v>
      </c>
      <c r="AF176" s="14">
        <f t="shared" si="132"/>
        <v>5.6153567069884544E-2</v>
      </c>
      <c r="AG176" s="19">
        <f t="shared" si="133"/>
        <v>229.05482071458678</v>
      </c>
      <c r="AH176" t="s">
        <v>224</v>
      </c>
      <c r="AI176" s="14">
        <f t="shared" si="134"/>
        <v>1.6199999999999999</v>
      </c>
      <c r="AJ176" s="14">
        <f t="shared" si="135"/>
        <v>0.40601027145261881</v>
      </c>
      <c r="AK176" s="14">
        <f t="shared" si="136"/>
        <v>1.670103092783505</v>
      </c>
      <c r="AL176" s="14">
        <f t="shared" si="51"/>
        <v>17.892742615993889</v>
      </c>
      <c r="AM176" s="14">
        <f t="shared" si="52"/>
        <v>4.4826400327804059</v>
      </c>
      <c r="AN176" s="14">
        <f t="shared" si="112"/>
        <v>18.446126408241124</v>
      </c>
      <c r="AO176" s="19">
        <f t="shared" si="78"/>
        <v>26.635898656438307</v>
      </c>
      <c r="AP176" s="21">
        <f t="shared" si="53"/>
        <v>3.5000000000000003E-2</v>
      </c>
      <c r="AQ176" s="14">
        <f t="shared" si="137"/>
        <v>17.901979929679904</v>
      </c>
      <c r="AR176" s="14">
        <f t="shared" si="138"/>
        <v>4.4880781287407201</v>
      </c>
      <c r="AS176" s="14">
        <f t="shared" si="79"/>
        <v>18.455994437914821</v>
      </c>
      <c r="AT176" s="19">
        <f t="shared" si="80"/>
        <v>26.65014792658371</v>
      </c>
      <c r="AU176" s="19">
        <f t="shared" si="101"/>
        <v>229.15495500157712</v>
      </c>
      <c r="AV176" s="14">
        <f t="shared" si="139"/>
        <v>5.6167522984993445E-2</v>
      </c>
      <c r="AW176" s="19">
        <f t="shared" si="140"/>
        <v>229.02624433955535</v>
      </c>
      <c r="AX176" t="s">
        <v>224</v>
      </c>
      <c r="AY176" s="14">
        <f t="shared" si="141"/>
        <v>1.6199999999999999</v>
      </c>
      <c r="AZ176" s="14">
        <f t="shared" si="142"/>
        <v>0.40601027145261881</v>
      </c>
      <c r="BA176" s="14">
        <f t="shared" si="143"/>
        <v>1.670103092783505</v>
      </c>
      <c r="BB176" s="14">
        <f t="shared" si="54"/>
        <v>17.892747770813695</v>
      </c>
      <c r="BC176" s="14">
        <f t="shared" si="55"/>
        <v>4.4826412039501111</v>
      </c>
      <c r="BD176" s="14">
        <f t="shared" si="113"/>
        <v>18.446131722488346</v>
      </c>
      <c r="BE176" s="19">
        <f t="shared" si="81"/>
        <v>26.636846093803516</v>
      </c>
      <c r="BF176" s="21">
        <f t="shared" si="56"/>
        <v>3.5000000000000003E-2</v>
      </c>
      <c r="BG176" s="14">
        <f t="shared" si="144"/>
        <v>17.901985741652815</v>
      </c>
      <c r="BH176" s="14">
        <f t="shared" si="145"/>
        <v>4.4880796867828199</v>
      </c>
      <c r="BI176" s="14">
        <f t="shared" si="82"/>
        <v>18.456000454303563</v>
      </c>
      <c r="BJ176" s="19">
        <f t="shared" si="83"/>
        <v>26.651096880605746</v>
      </c>
      <c r="BK176" s="19">
        <f t="shared" si="102"/>
        <v>229.1467504373955</v>
      </c>
      <c r="BL176" s="14">
        <f t="shared" si="146"/>
        <v>5.6171533066034562E-2</v>
      </c>
      <c r="BM176" s="19">
        <f t="shared" si="147"/>
        <v>229.01803519470383</v>
      </c>
      <c r="BN176" t="s">
        <v>224</v>
      </c>
      <c r="BO176" s="14">
        <f t="shared" si="148"/>
        <v>1.6199999999999999</v>
      </c>
      <c r="BP176" s="14">
        <f t="shared" si="149"/>
        <v>0.40601027145261881</v>
      </c>
      <c r="BQ176" s="14">
        <f t="shared" si="150"/>
        <v>1.670103092783505</v>
      </c>
      <c r="BR176" s="14">
        <f t="shared" si="57"/>
        <v>17.892750368168965</v>
      </c>
      <c r="BS176" s="14">
        <f t="shared" si="58"/>
        <v>4.4826417940665308</v>
      </c>
      <c r="BT176" s="14">
        <f t="shared" si="114"/>
        <v>18.446134400174191</v>
      </c>
      <c r="BU176" s="19">
        <f t="shared" si="84"/>
        <v>26.637323465803604</v>
      </c>
      <c r="BV176" s="21">
        <f t="shared" si="59"/>
        <v>3.5000000000000003E-2</v>
      </c>
      <c r="BW176" s="14">
        <f t="shared" si="151"/>
        <v>17.901988670127476</v>
      </c>
      <c r="BX176" s="14">
        <f t="shared" si="152"/>
        <v>4.4880804718324292</v>
      </c>
      <c r="BY176" s="14">
        <f t="shared" si="85"/>
        <v>18.456003485777092</v>
      </c>
      <c r="BZ176" s="19">
        <f t="shared" si="86"/>
        <v>26.651575016823077</v>
      </c>
      <c r="CA176" s="19">
        <f t="shared" si="103"/>
        <v>229.14261673888132</v>
      </c>
      <c r="CB176" s="14">
        <f t="shared" si="153"/>
        <v>5.617355362424048E-2</v>
      </c>
      <c r="CC176" s="19">
        <f t="shared" si="154"/>
        <v>229.01389918819152</v>
      </c>
      <c r="CD176" t="s">
        <v>224</v>
      </c>
      <c r="CE176" s="14">
        <f t="shared" si="155"/>
        <v>1.6199999999999999</v>
      </c>
      <c r="CF176" s="14">
        <f t="shared" si="156"/>
        <v>0.40601027145261881</v>
      </c>
      <c r="CG176" s="14">
        <f t="shared" si="157"/>
        <v>1.670103092783505</v>
      </c>
      <c r="CH176" s="14">
        <f t="shared" si="60"/>
        <v>17.892752887014922</v>
      </c>
      <c r="CI176" s="14">
        <f t="shared" si="61"/>
        <v>4.4826423663457176</v>
      </c>
      <c r="CJ176" s="14">
        <f t="shared" si="115"/>
        <v>18.446136996922601</v>
      </c>
      <c r="CK176" s="19">
        <f t="shared" si="87"/>
        <v>26.637786400411152</v>
      </c>
      <c r="CL176" s="21">
        <f t="shared" si="62"/>
        <v>3.5000000000000003E-2</v>
      </c>
      <c r="CM176" s="14">
        <f t="shared" si="158"/>
        <v>17.90199151008429</v>
      </c>
      <c r="CN176" s="14">
        <f t="shared" si="159"/>
        <v>4.488081233152684</v>
      </c>
      <c r="CO176" s="14">
        <f t="shared" si="88"/>
        <v>18.456006425619474</v>
      </c>
      <c r="CP176" s="19">
        <f t="shared" si="89"/>
        <v>26.652038692561284</v>
      </c>
      <c r="CQ176" s="19">
        <f t="shared" si="104"/>
        <v>229.13860819883629</v>
      </c>
      <c r="CR176" s="14">
        <f t="shared" si="160"/>
        <v>5.6175513108808924E-2</v>
      </c>
      <c r="CS176" s="19">
        <f t="shared" si="161"/>
        <v>229.00988840995021</v>
      </c>
      <c r="CT176" t="s">
        <v>224</v>
      </c>
      <c r="CU176" s="14">
        <f t="shared" si="162"/>
        <v>1.6199999999999999</v>
      </c>
      <c r="CV176" s="14">
        <f t="shared" si="163"/>
        <v>0.40601027145261881</v>
      </c>
      <c r="CW176" s="14">
        <f t="shared" si="164"/>
        <v>1.670103092783505</v>
      </c>
      <c r="CX176" s="14">
        <f t="shared" si="63"/>
        <v>17.892760601436628</v>
      </c>
      <c r="CY176" s="14">
        <f t="shared" si="64"/>
        <v>4.4826441190543171</v>
      </c>
      <c r="CZ176" s="14">
        <f t="shared" si="116"/>
        <v>18.44614494993467</v>
      </c>
      <c r="DA176" s="19">
        <f t="shared" si="90"/>
        <v>26.639204172171919</v>
      </c>
      <c r="DB176" s="21">
        <f t="shared" si="65"/>
        <v>3.5000000000000003E-2</v>
      </c>
      <c r="DC176" s="14">
        <f t="shared" si="165"/>
        <v>17.902000207966651</v>
      </c>
      <c r="DD176" s="14">
        <f t="shared" si="166"/>
        <v>4.4880835648340902</v>
      </c>
      <c r="DE176" s="14">
        <f t="shared" si="91"/>
        <v>18.456015429419534</v>
      </c>
      <c r="DF176" s="19">
        <f t="shared" si="92"/>
        <v>26.653458734249156</v>
      </c>
      <c r="DG176" s="19">
        <f t="shared" si="105"/>
        <v>229.12633260975369</v>
      </c>
      <c r="DH176" s="14">
        <f t="shared" si="167"/>
        <v>5.618151439133303E-2</v>
      </c>
      <c r="DI176" s="19">
        <f t="shared" si="168"/>
        <v>228.99760596622423</v>
      </c>
      <c r="DJ176" t="s">
        <v>224</v>
      </c>
      <c r="DK176" s="14">
        <f t="shared" si="169"/>
        <v>1.6199999999999999</v>
      </c>
      <c r="DL176" s="14">
        <f t="shared" si="170"/>
        <v>0.40601027145261881</v>
      </c>
      <c r="DM176" s="14">
        <f t="shared" si="171"/>
        <v>1.670103092783505</v>
      </c>
      <c r="DN176" s="14">
        <f t="shared" si="66"/>
        <v>17.892765758171052</v>
      </c>
      <c r="DO176" s="14">
        <f t="shared" si="67"/>
        <v>4.4826452906590202</v>
      </c>
      <c r="DP176" s="14">
        <f t="shared" si="117"/>
        <v>18.446150266155723</v>
      </c>
      <c r="DQ176" s="19">
        <f t="shared" si="93"/>
        <v>26.640151845655428</v>
      </c>
      <c r="DR176" s="21">
        <f t="shared" si="68"/>
        <v>3.5000000000000003E-2</v>
      </c>
      <c r="DS176" s="14">
        <f t="shared" si="172"/>
        <v>17.902006022099535</v>
      </c>
      <c r="DT176" s="14">
        <f t="shared" si="173"/>
        <v>4.488085123455626</v>
      </c>
      <c r="DU176" s="14">
        <f t="shared" si="94"/>
        <v>18.456021448044314</v>
      </c>
      <c r="DV176" s="19">
        <f t="shared" si="95"/>
        <v>26.654407925141594</v>
      </c>
      <c r="DW176" s="19">
        <f t="shared" si="106"/>
        <v>229.11812803045444</v>
      </c>
      <c r="DX176" s="14">
        <f t="shared" si="174"/>
        <v>5.6185525976706167E-2</v>
      </c>
      <c r="DY176" s="19">
        <f t="shared" si="175"/>
        <v>228.98939680511256</v>
      </c>
      <c r="DZ176" t="s">
        <v>224</v>
      </c>
      <c r="EA176" s="14">
        <f t="shared" si="176"/>
        <v>1.6199999999999999</v>
      </c>
      <c r="EB176" s="14">
        <f t="shared" si="177"/>
        <v>0.40601027145261881</v>
      </c>
      <c r="EC176" s="14">
        <f t="shared" si="178"/>
        <v>1.670103092783505</v>
      </c>
      <c r="ED176" s="14">
        <f t="shared" si="69"/>
        <v>17.892768356491057</v>
      </c>
      <c r="EE176" s="14">
        <f t="shared" si="70"/>
        <v>4.4826458809946272</v>
      </c>
      <c r="EF176" s="14">
        <f t="shared" si="118"/>
        <v>18.446152944836143</v>
      </c>
      <c r="EG176" s="19">
        <f t="shared" si="96"/>
        <v>26.640629336628361</v>
      </c>
      <c r="EH176" s="21">
        <f t="shared" si="71"/>
        <v>3.5000000000000003E-2</v>
      </c>
      <c r="EI176" s="14">
        <f t="shared" si="179"/>
        <v>17.902008951662559</v>
      </c>
      <c r="EJ176" s="14">
        <f t="shared" si="180"/>
        <v>4.4880859087972036</v>
      </c>
      <c r="EK176" s="14">
        <f t="shared" si="97"/>
        <v>18.456024480644537</v>
      </c>
      <c r="EL176" s="19">
        <f t="shared" si="98"/>
        <v>26.654886180710765</v>
      </c>
      <c r="EM176" s="19">
        <f t="shared" si="107"/>
        <v>229.11399432432279</v>
      </c>
      <c r="EN176" s="14">
        <f t="shared" si="181"/>
        <v>5.6187547292920123E-2</v>
      </c>
      <c r="EO176" s="19">
        <f t="shared" si="182"/>
        <v>228.98526079040712</v>
      </c>
    </row>
    <row r="177" spans="2:145" hidden="1" outlineLevel="1">
      <c r="B177" t="s">
        <v>225</v>
      </c>
      <c r="C177" s="14">
        <f t="shared" si="119"/>
        <v>1.6199999999999999</v>
      </c>
      <c r="D177" s="14">
        <f t="shared" si="120"/>
        <v>0.40601027145261881</v>
      </c>
      <c r="E177" s="14">
        <f t="shared" si="121"/>
        <v>1.670103092783505</v>
      </c>
      <c r="F177" s="14">
        <f t="shared" si="108"/>
        <v>16.253774569869751</v>
      </c>
      <c r="G177" s="14">
        <f t="shared" si="109"/>
        <v>4.0723202409490478</v>
      </c>
      <c r="H177" s="14">
        <f t="shared" si="110"/>
        <v>16.756468628731703</v>
      </c>
      <c r="I177" s="19">
        <f t="shared" si="72"/>
        <v>24.189695743547805</v>
      </c>
      <c r="J177" s="21">
        <f t="shared" si="47"/>
        <v>3.5000000000000003E-2</v>
      </c>
      <c r="K177" s="14">
        <f>(3*J177*$K$72*I177^2)/1000+F177</f>
        <v>16.272704186088792</v>
      </c>
      <c r="L177" s="14">
        <f>(3*J177*$L$72*I177^2)/1000+G177</f>
        <v>4.0766210300932633</v>
      </c>
      <c r="M177" s="14">
        <f t="shared" si="73"/>
        <v>16.775569753392887</v>
      </c>
      <c r="N177" s="19">
        <f t="shared" si="74"/>
        <v>24.217270192803859</v>
      </c>
      <c r="O177" s="19">
        <f t="shared" si="124"/>
        <v>229.08747207190413</v>
      </c>
      <c r="P177" s="14">
        <f>($K$72*$L$43+$L$72*$L$44)*100*SQRT(3)*(I177+N177)/2*J177/(O177*SQRT(3))</f>
        <v>0.11680432515025262</v>
      </c>
      <c r="Q177" s="19">
        <f t="shared" si="126"/>
        <v>228.81988799614678</v>
      </c>
      <c r="R177" t="s">
        <v>225</v>
      </c>
      <c r="S177" s="14">
        <f t="shared" si="127"/>
        <v>1.6199999999999999</v>
      </c>
      <c r="T177" s="14">
        <f t="shared" si="128"/>
        <v>0.40601027145261881</v>
      </c>
      <c r="U177" s="14">
        <f t="shared" si="129"/>
        <v>1.670103092783505</v>
      </c>
      <c r="V177" s="14">
        <f t="shared" si="48"/>
        <v>16.253789712222357</v>
      </c>
      <c r="W177" s="14">
        <f t="shared" si="49"/>
        <v>4.0723236812758321</v>
      </c>
      <c r="X177" s="14">
        <f t="shared" si="111"/>
        <v>16.756484239404493</v>
      </c>
      <c r="Y177" s="19">
        <f t="shared" si="75"/>
        <v>24.193112328293992</v>
      </c>
      <c r="Z177" s="21">
        <f t="shared" si="50"/>
        <v>3.5000000000000003E-2</v>
      </c>
      <c r="AA177" s="14">
        <f>(3*Z177*$K$72*Y177^2)/1000+V177</f>
        <v>16.272724676107288</v>
      </c>
      <c r="AB177" s="14">
        <f>(3*Z177*$L$72*Y177^2)/1000+W177</f>
        <v>4.0766256854041831</v>
      </c>
      <c r="AC177" s="14">
        <f t="shared" si="76"/>
        <v>16.775590760485549</v>
      </c>
      <c r="AD177" s="19">
        <f t="shared" si="77"/>
        <v>24.220698437892683</v>
      </c>
      <c r="AE177" s="19">
        <f t="shared" si="100"/>
        <v>229.05482071458678</v>
      </c>
      <c r="AF177" s="14">
        <f>($K$72*$L$43+$L$72*$L$44)*100*SQRT(3)*(Y177+AD177)/2*Z177/(AE177*SQRT(3))</f>
        <v>0.1168374940897601</v>
      </c>
      <c r="AG177" s="19">
        <f t="shared" si="133"/>
        <v>228.78719880197207</v>
      </c>
      <c r="AH177" t="s">
        <v>225</v>
      </c>
      <c r="AI177" s="14">
        <f t="shared" si="134"/>
        <v>1.6199999999999999</v>
      </c>
      <c r="AJ177" s="14">
        <f t="shared" si="135"/>
        <v>0.40601027145261881</v>
      </c>
      <c r="AK177" s="14">
        <f t="shared" si="136"/>
        <v>1.670103092783505</v>
      </c>
      <c r="AL177" s="14">
        <f t="shared" si="51"/>
        <v>16.253802969993092</v>
      </c>
      <c r="AM177" s="14">
        <f t="shared" si="52"/>
        <v>4.0723266934275735</v>
      </c>
      <c r="AN177" s="14">
        <f t="shared" si="112"/>
        <v>16.756497907209376</v>
      </c>
      <c r="AO177" s="19">
        <f t="shared" si="78"/>
        <v>24.196103301875148</v>
      </c>
      <c r="AP177" s="21">
        <f t="shared" si="53"/>
        <v>3.5000000000000003E-2</v>
      </c>
      <c r="AQ177" s="14">
        <f>(3*AP177*$K$72*AO177^2)/1000+AL177</f>
        <v>16.272742615993888</v>
      </c>
      <c r="AR177" s="14">
        <f>(3*AP177*$L$72*AO177^2)/1000+AM177</f>
        <v>4.0766297613277871</v>
      </c>
      <c r="AS177" s="14">
        <f t="shared" si="79"/>
        <v>16.775609153092685</v>
      </c>
      <c r="AT177" s="19">
        <f t="shared" si="80"/>
        <v>24.223699621952342</v>
      </c>
      <c r="AU177" s="19">
        <f t="shared" si="101"/>
        <v>229.02624433955535</v>
      </c>
      <c r="AV177" s="14">
        <f>($K$72*$L$43+$L$72*$L$44)*100*SQRT(3)*(AO177+AT177)/2*AP177/(AU177*SQRT(3))</f>
        <v>0.11686653503037761</v>
      </c>
      <c r="AW177" s="19">
        <f t="shared" si="140"/>
        <v>228.75858930348551</v>
      </c>
      <c r="AX177" t="s">
        <v>225</v>
      </c>
      <c r="AY177" s="14">
        <f t="shared" si="141"/>
        <v>1.6199999999999999</v>
      </c>
      <c r="AZ177" s="14">
        <f t="shared" si="142"/>
        <v>0.40601027145261881</v>
      </c>
      <c r="BA177" s="14">
        <f t="shared" si="143"/>
        <v>1.670103092783505</v>
      </c>
      <c r="BB177" s="14">
        <f t="shared" si="54"/>
        <v>16.253806779459808</v>
      </c>
      <c r="BC177" s="14">
        <f t="shared" si="55"/>
        <v>4.0723275589344539</v>
      </c>
      <c r="BD177" s="14">
        <f t="shared" si="113"/>
        <v>16.756501834494646</v>
      </c>
      <c r="BE177" s="19">
        <f t="shared" si="81"/>
        <v>24.196962655960032</v>
      </c>
      <c r="BF177" s="21">
        <f t="shared" si="56"/>
        <v>3.5000000000000003E-2</v>
      </c>
      <c r="BG177" s="14">
        <f>(3*BF177*$K$72*BE177^2)/1000+BB177</f>
        <v>16.272747770813695</v>
      </c>
      <c r="BH177" s="14">
        <f>(3*BF177*$L$72*BE177^2)/1000+BC177</f>
        <v>4.0766309324974923</v>
      </c>
      <c r="BI177" s="14">
        <f t="shared" si="82"/>
        <v>16.775614437996524</v>
      </c>
      <c r="BJ177" s="19">
        <f t="shared" si="83"/>
        <v>24.224561910133776</v>
      </c>
      <c r="BK177" s="19">
        <f t="shared" si="102"/>
        <v>229.01803519470383</v>
      </c>
      <c r="BL177" s="14">
        <f>($K$72*$L$43+$L$72*$L$44)*100*SQRT(3)*(BE177+BJ177)/2*BF177/(BK177*SQRT(3))</f>
        <v>0.11687487963040266</v>
      </c>
      <c r="BM177" s="19">
        <f t="shared" si="147"/>
        <v>228.7503706417381</v>
      </c>
      <c r="BN177" t="s">
        <v>225</v>
      </c>
      <c r="BO177" s="14">
        <f t="shared" si="148"/>
        <v>1.6199999999999999</v>
      </c>
      <c r="BP177" s="14">
        <f t="shared" si="149"/>
        <v>0.40601027145261881</v>
      </c>
      <c r="BQ177" s="14">
        <f t="shared" si="150"/>
        <v>1.670103092783505</v>
      </c>
      <c r="BR177" s="14">
        <f t="shared" si="57"/>
        <v>16.253808698932829</v>
      </c>
      <c r="BS177" s="14">
        <f t="shared" si="58"/>
        <v>4.0723279950367317</v>
      </c>
      <c r="BT177" s="14">
        <f t="shared" si="114"/>
        <v>16.756503813332813</v>
      </c>
      <c r="BU177" s="19">
        <f t="shared" si="84"/>
        <v>24.197395646618659</v>
      </c>
      <c r="BV177" s="21">
        <f t="shared" si="59"/>
        <v>3.5000000000000003E-2</v>
      </c>
      <c r="BW177" s="14">
        <f>(3*BV177*$K$72*BU177^2)/1000+BR177</f>
        <v>16.272750368168964</v>
      </c>
      <c r="BX177" s="14">
        <f>(3*BV177*$L$72*BU177^2)/1000+BS177</f>
        <v>4.076631522613912</v>
      </c>
      <c r="BY177" s="14">
        <f t="shared" si="85"/>
        <v>16.77561710089714</v>
      </c>
      <c r="BZ177" s="19">
        <f t="shared" si="86"/>
        <v>24.224996379232916</v>
      </c>
      <c r="CA177" s="19">
        <f t="shared" si="103"/>
        <v>229.01389918819152</v>
      </c>
      <c r="CB177" s="14">
        <f>($K$72*$L$43+$L$72*$L$44)*100*SQRT(3)*(BU177+BZ177)/2*BV177/(CA177*SQRT(3))</f>
        <v>0.11687908422130398</v>
      </c>
      <c r="CC177" s="19">
        <f t="shared" si="154"/>
        <v>228.74622984008087</v>
      </c>
      <c r="CD177" t="s">
        <v>225</v>
      </c>
      <c r="CE177" s="14">
        <f t="shared" si="155"/>
        <v>1.6199999999999999</v>
      </c>
      <c r="CF177" s="14">
        <f t="shared" si="156"/>
        <v>0.40601027145261881</v>
      </c>
      <c r="CG177" s="14">
        <f t="shared" si="157"/>
        <v>1.670103092783505</v>
      </c>
      <c r="CH177" s="14">
        <f t="shared" si="60"/>
        <v>16.25381056038653</v>
      </c>
      <c r="CI177" s="14">
        <f t="shared" si="61"/>
        <v>4.0723284179570793</v>
      </c>
      <c r="CJ177" s="14">
        <f t="shared" si="115"/>
        <v>16.756505732357247</v>
      </c>
      <c r="CK177" s="19">
        <f t="shared" si="87"/>
        <v>24.197815542097718</v>
      </c>
      <c r="CL177" s="21">
        <f t="shared" si="62"/>
        <v>3.5000000000000003E-2</v>
      </c>
      <c r="CM177" s="14">
        <f>(3*CL177*$K$72*CK177^2)/1000+CH177</f>
        <v>16.272752887014921</v>
      </c>
      <c r="CN177" s="14">
        <f>(3*CL177*$L$72*CK177^2)/1000+CI177</f>
        <v>4.0766320948930987</v>
      </c>
      <c r="CO177" s="14">
        <f t="shared" si="88"/>
        <v>16.77561968330723</v>
      </c>
      <c r="CP177" s="19">
        <f t="shared" si="89"/>
        <v>24.225417708489442</v>
      </c>
      <c r="CQ177" s="19">
        <f t="shared" si="104"/>
        <v>229.00988840995021</v>
      </c>
      <c r="CR177" s="14">
        <f>($K$72*$L$43+$L$72*$L$44)*100*SQRT(3)*(CK177+CP177)/2*CL177/(CQ177*SQRT(3))</f>
        <v>0.11688316172376302</v>
      </c>
      <c r="CS177" s="19">
        <f t="shared" si="161"/>
        <v>228.74221441171662</v>
      </c>
      <c r="CT177" t="s">
        <v>225</v>
      </c>
      <c r="CU177" s="14">
        <f t="shared" si="162"/>
        <v>1.6199999999999999</v>
      </c>
      <c r="CV177" s="14">
        <f t="shared" si="163"/>
        <v>0.40601027145261881</v>
      </c>
      <c r="CW177" s="14">
        <f t="shared" si="164"/>
        <v>1.670103092783505</v>
      </c>
      <c r="CX177" s="14">
        <f t="shared" si="63"/>
        <v>16.25381626142477</v>
      </c>
      <c r="CY177" s="14">
        <f t="shared" si="64"/>
        <v>4.0723297132270471</v>
      </c>
      <c r="CZ177" s="14">
        <f t="shared" si="116"/>
        <v>16.756511609716259</v>
      </c>
      <c r="DA177" s="19">
        <f t="shared" si="90"/>
        <v>24.199101503112797</v>
      </c>
      <c r="DB177" s="21">
        <f t="shared" si="65"/>
        <v>3.5000000000000003E-2</v>
      </c>
      <c r="DC177" s="14">
        <f>(3*DB177*$K$72*DA177^2)/1000+CX177</f>
        <v>16.272760601436627</v>
      </c>
      <c r="DD177" s="14">
        <f>(3*DB177*$L$72*DA177^2)/1000+CY177</f>
        <v>4.0766338476016983</v>
      </c>
      <c r="DE177" s="14">
        <f t="shared" si="91"/>
        <v>16.775627592405595</v>
      </c>
      <c r="DF177" s="19">
        <f t="shared" si="92"/>
        <v>24.226708060862126</v>
      </c>
      <c r="DG177" s="19">
        <f t="shared" si="105"/>
        <v>228.99760596622423</v>
      </c>
      <c r="DH177" s="14">
        <f>($K$72*$L$43+$L$72*$L$44)*100*SQRT(3)*(DA177+DF177)/2*DB177/(DG177*SQRT(3))</f>
        <v>0.11689564982651857</v>
      </c>
      <c r="DI177" s="19">
        <f t="shared" si="168"/>
        <v>228.72991772664284</v>
      </c>
      <c r="DJ177" t="s">
        <v>225</v>
      </c>
      <c r="DK177" s="14">
        <f t="shared" si="169"/>
        <v>1.6199999999999999</v>
      </c>
      <c r="DL177" s="14">
        <f t="shared" si="170"/>
        <v>0.40601027145261881</v>
      </c>
      <c r="DM177" s="14">
        <f t="shared" si="171"/>
        <v>1.670103092783505</v>
      </c>
      <c r="DN177" s="14">
        <f t="shared" si="66"/>
        <v>16.253820072304819</v>
      </c>
      <c r="DO177" s="14">
        <f t="shared" si="67"/>
        <v>4.0723305790550341</v>
      </c>
      <c r="DP177" s="14">
        <f t="shared" si="117"/>
        <v>16.756515538458576</v>
      </c>
      <c r="DQ177" s="19">
        <f t="shared" si="93"/>
        <v>24.199961070882697</v>
      </c>
      <c r="DR177" s="21">
        <f t="shared" si="68"/>
        <v>3.5000000000000003E-2</v>
      </c>
      <c r="DS177" s="14">
        <f>(3*DR177*$K$72*DQ177^2)/1000+DN177</f>
        <v>16.272765758171051</v>
      </c>
      <c r="DT177" s="14">
        <f>(3*DR177*$L$72*DQ177^2)/1000+DO177</f>
        <v>4.0766350192064014</v>
      </c>
      <c r="DU177" s="14">
        <f t="shared" si="94"/>
        <v>16.775632879272372</v>
      </c>
      <c r="DV177" s="19">
        <f t="shared" si="95"/>
        <v>24.22757056418164</v>
      </c>
      <c r="DW177" s="19">
        <f t="shared" si="106"/>
        <v>228.98939680511256</v>
      </c>
      <c r="DX177" s="14">
        <f>($K$72*$L$43+$L$72*$L$44)*100*SQRT(3)*(DQ177+DV177)/2*DR177/(DW177*SQRT(3))</f>
        <v>0.11690399755738337</v>
      </c>
      <c r="DY177" s="19">
        <f t="shared" si="175"/>
        <v>228.72169904626486</v>
      </c>
      <c r="DZ177" t="s">
        <v>225</v>
      </c>
      <c r="EA177" s="14">
        <f t="shared" si="176"/>
        <v>1.6199999999999999</v>
      </c>
      <c r="EB177" s="14">
        <f t="shared" si="177"/>
        <v>0.40601027145261881</v>
      </c>
      <c r="EC177" s="14">
        <f t="shared" si="178"/>
        <v>1.670103092783505</v>
      </c>
      <c r="ED177" s="14">
        <f t="shared" si="69"/>
        <v>16.253821992489993</v>
      </c>
      <c r="EE177" s="14">
        <f t="shared" si="70"/>
        <v>4.0723310153191115</v>
      </c>
      <c r="EF177" s="14">
        <f t="shared" si="118"/>
        <v>16.756517518030922</v>
      </c>
      <c r="EG177" s="19">
        <f t="shared" si="96"/>
        <v>24.200394169210718</v>
      </c>
      <c r="EH177" s="21">
        <f t="shared" si="71"/>
        <v>3.5000000000000003E-2</v>
      </c>
      <c r="EI177" s="14">
        <f>(3*EH177*$K$72*EG177^2)/1000+ED177</f>
        <v>16.272768356491056</v>
      </c>
      <c r="EJ177" s="14">
        <f>(3*EH177*$L$72*EG177^2)/1000+EE177</f>
        <v>4.0766356095420084</v>
      </c>
      <c r="EK177" s="14">
        <f t="shared" si="97"/>
        <v>16.775635543162068</v>
      </c>
      <c r="EL177" s="19">
        <f t="shared" si="98"/>
        <v>24.228005141682338</v>
      </c>
      <c r="EM177" s="19">
        <f t="shared" si="107"/>
        <v>228.98526079040712</v>
      </c>
      <c r="EN177" s="14">
        <f>($K$72*$L$43+$L$72*$L$44)*100*SQRT(3)*(EG177+EL177)/2*EH177/(EM177*SQRT(3))</f>
        <v>0.11690820372586311</v>
      </c>
      <c r="EO177" s="19">
        <f t="shared" si="182"/>
        <v>228.71755823522008</v>
      </c>
    </row>
    <row r="178" spans="2:145" hidden="1" outlineLevel="1">
      <c r="B178" t="s">
        <v>226</v>
      </c>
      <c r="C178" s="14">
        <f t="shared" si="119"/>
        <v>1.6199999999999999</v>
      </c>
      <c r="D178" s="14">
        <f t="shared" si="120"/>
        <v>0.40601027145261881</v>
      </c>
      <c r="E178" s="14">
        <f t="shared" si="121"/>
        <v>1.670103092783505</v>
      </c>
      <c r="F178" s="14">
        <f t="shared" si="108"/>
        <v>14.618462400117464</v>
      </c>
      <c r="G178" s="14">
        <f t="shared" si="109"/>
        <v>3.6628310604322931</v>
      </c>
      <c r="H178" s="14">
        <f t="shared" si="110"/>
        <v>15.070579793935529</v>
      </c>
      <c r="I178" s="19">
        <f t="shared" si="72"/>
        <v>21.755940823299408</v>
      </c>
      <c r="J178" s="21">
        <f t="shared" si="47"/>
        <v>3.5000000000000003E-2</v>
      </c>
      <c r="K178" s="14">
        <f t="shared" ref="K178:K186" si="183">(3*J178*$K$72*I178^2)/1000+F178</f>
        <v>14.633774569869752</v>
      </c>
      <c r="L178" s="14">
        <f t="shared" ref="L178:L186" si="184">(3*J178*$L$72*I178^2)/1000+G178</f>
        <v>3.666309969496429</v>
      </c>
      <c r="M178" s="14">
        <f t="shared" si="73"/>
        <v>15.086059358036332</v>
      </c>
      <c r="N178" s="19">
        <f t="shared" si="74"/>
        <v>21.77828717527473</v>
      </c>
      <c r="O178" s="19">
        <f t="shared" si="124"/>
        <v>228.81988799614678</v>
      </c>
      <c r="P178" s="14">
        <f t="shared" ref="P178:P186" si="185">($K$72*$L$43+$L$72*$L$44)*100*SQRT(3)*(I178+N178)/2*J178/(O178*SQRT(3))</f>
        <v>0.10516942041803315</v>
      </c>
      <c r="Q178" s="19">
        <f t="shared" si="126"/>
        <v>228.57923944614004</v>
      </c>
      <c r="R178" t="s">
        <v>226</v>
      </c>
      <c r="S178" s="14">
        <f t="shared" si="127"/>
        <v>1.6199999999999999</v>
      </c>
      <c r="T178" s="14">
        <f t="shared" si="128"/>
        <v>0.40601027145261881</v>
      </c>
      <c r="U178" s="14">
        <f t="shared" si="129"/>
        <v>1.670103092783505</v>
      </c>
      <c r="V178" s="14">
        <f t="shared" si="48"/>
        <v>14.618473222602031</v>
      </c>
      <c r="W178" s="14">
        <f t="shared" si="49"/>
        <v>3.6628335192895465</v>
      </c>
      <c r="X178" s="14">
        <f t="shared" si="111"/>
        <v>15.070590951136115</v>
      </c>
      <c r="Y178" s="19">
        <f t="shared" si="75"/>
        <v>21.759009498973793</v>
      </c>
      <c r="Z178" s="21">
        <f t="shared" si="50"/>
        <v>3.5000000000000003E-2</v>
      </c>
      <c r="AA178" s="14">
        <f t="shared" ref="AA178:AA186" si="186">(3*Z178*$K$72*Y178^2)/1000+V178</f>
        <v>14.633789712222356</v>
      </c>
      <c r="AB178" s="14">
        <f t="shared" ref="AB178:AB186" si="187">(3*Z178*$L$72*Y178^2)/1000+W178</f>
        <v>3.6663134098232133</v>
      </c>
      <c r="AC178" s="14">
        <f t="shared" si="76"/>
        <v>15.086074882506528</v>
      </c>
      <c r="AD178" s="19">
        <f t="shared" si="77"/>
        <v>21.781365291846328</v>
      </c>
      <c r="AE178" s="19">
        <f t="shared" si="100"/>
        <v>228.78719880197207</v>
      </c>
      <c r="AF178" s="14">
        <f t="shared" ref="AF178:AF186" si="188">($K$72*$L$43+$L$72*$L$44)*100*SQRT(3)*(Y178+AD178)/2*Z178/(AE178*SQRT(3))</f>
        <v>0.10519929852348131</v>
      </c>
      <c r="AG178" s="19">
        <f t="shared" si="133"/>
        <v>228.54651627372087</v>
      </c>
      <c r="AH178" t="s">
        <v>226</v>
      </c>
      <c r="AI178" s="14">
        <f t="shared" si="134"/>
        <v>1.6199999999999999</v>
      </c>
      <c r="AJ178" s="14">
        <f t="shared" si="135"/>
        <v>0.40601027145261881</v>
      </c>
      <c r="AK178" s="14">
        <f t="shared" si="136"/>
        <v>1.670103092783505</v>
      </c>
      <c r="AL178" s="14">
        <f t="shared" si="51"/>
        <v>14.618482698141676</v>
      </c>
      <c r="AM178" s="14">
        <f t="shared" si="52"/>
        <v>3.6628356721223119</v>
      </c>
      <c r="AN178" s="14">
        <f t="shared" si="112"/>
        <v>15.070600719733687</v>
      </c>
      <c r="AO178" s="19">
        <f t="shared" si="78"/>
        <v>21.761695901809055</v>
      </c>
      <c r="AP178" s="21">
        <f t="shared" si="53"/>
        <v>3.5000000000000003E-2</v>
      </c>
      <c r="AQ178" s="14">
        <f t="shared" ref="AQ178:AQ186" si="189">(3*AP178*$K$72*AO178^2)/1000+AL178</f>
        <v>14.633802969993093</v>
      </c>
      <c r="AR178" s="14">
        <f t="shared" ref="AR178:AR186" si="190">(3*AP178*$L$72*AO178^2)/1000+AM178</f>
        <v>3.6663164219749547</v>
      </c>
      <c r="AS178" s="14">
        <f t="shared" si="79"/>
        <v>15.086088474837403</v>
      </c>
      <c r="AT178" s="19">
        <f t="shared" si="80"/>
        <v>21.784059961678775</v>
      </c>
      <c r="AU178" s="19">
        <f t="shared" si="101"/>
        <v>228.75858930348551</v>
      </c>
      <c r="AV178" s="14">
        <f t="shared" ref="AV178:AV186" si="191">($K$72*$L$43+$L$72*$L$44)*100*SQRT(3)*(AO178+AT178)/2*AP178/(AU178*SQRT(3))</f>
        <v>0.10522545819289142</v>
      </c>
      <c r="AW178" s="19">
        <f t="shared" si="140"/>
        <v>228.51787702973533</v>
      </c>
      <c r="AX178" t="s">
        <v>226</v>
      </c>
      <c r="AY178" s="14">
        <f t="shared" si="141"/>
        <v>1.6199999999999999</v>
      </c>
      <c r="AZ178" s="14">
        <f t="shared" si="142"/>
        <v>0.40601027145261881</v>
      </c>
      <c r="BA178" s="14">
        <f t="shared" si="143"/>
        <v>1.670103092783505</v>
      </c>
      <c r="BB178" s="14">
        <f t="shared" si="54"/>
        <v>14.61848542082749</v>
      </c>
      <c r="BC178" s="14">
        <f t="shared" si="55"/>
        <v>3.6628362907137002</v>
      </c>
      <c r="BD178" s="14">
        <f t="shared" si="113"/>
        <v>15.070603526626279</v>
      </c>
      <c r="BE178" s="19">
        <f t="shared" si="81"/>
        <v>21.762467747645694</v>
      </c>
      <c r="BF178" s="21">
        <f t="shared" si="56"/>
        <v>3.5000000000000003E-2</v>
      </c>
      <c r="BG178" s="14">
        <f t="shared" ref="BG178:BG186" si="192">(3*BF178*$K$72*BE178^2)/1000+BB178</f>
        <v>14.633806779459809</v>
      </c>
      <c r="BH178" s="14">
        <f t="shared" ref="BH178:BH186" si="193">(3*BF178*$L$72*BE178^2)/1000+BC178</f>
        <v>3.6663172874818351</v>
      </c>
      <c r="BI178" s="14">
        <f t="shared" si="82"/>
        <v>15.086092380436096</v>
      </c>
      <c r="BJ178" s="19">
        <f t="shared" si="83"/>
        <v>21.78483418312975</v>
      </c>
      <c r="BK178" s="19">
        <f t="shared" si="102"/>
        <v>228.7503706417381</v>
      </c>
      <c r="BL178" s="14">
        <f t="shared" ref="BL178:BL186" si="194">($K$72*$L$43+$L$72*$L$44)*100*SQRT(3)*(BE178+BJ178)/2*BF178/(BK178*SQRT(3))</f>
        <v>0.10523297489188729</v>
      </c>
      <c r="BM178" s="19">
        <f t="shared" si="147"/>
        <v>228.50964982163558</v>
      </c>
      <c r="BN178" t="s">
        <v>226</v>
      </c>
      <c r="BO178" s="14">
        <f t="shared" si="148"/>
        <v>1.6199999999999999</v>
      </c>
      <c r="BP178" s="14">
        <f t="shared" si="149"/>
        <v>0.40601027145261881</v>
      </c>
      <c r="BQ178" s="14">
        <f t="shared" si="150"/>
        <v>1.670103092783505</v>
      </c>
      <c r="BR178" s="14">
        <f t="shared" si="57"/>
        <v>14.618486792704955</v>
      </c>
      <c r="BS178" s="14">
        <f t="shared" si="58"/>
        <v>3.6628366024028365</v>
      </c>
      <c r="BT178" s="14">
        <f t="shared" si="114"/>
        <v>15.070604940932943</v>
      </c>
      <c r="BU178" s="19">
        <f t="shared" si="84"/>
        <v>21.762856646711732</v>
      </c>
      <c r="BV178" s="21">
        <f t="shared" si="59"/>
        <v>3.5000000000000003E-2</v>
      </c>
      <c r="BW178" s="14">
        <f t="shared" ref="BW178:BW186" si="195">(3*BV178*$K$72*BU178^2)/1000+BR178</f>
        <v>14.633808698932828</v>
      </c>
      <c r="BX178" s="14">
        <f t="shared" ref="BX178:BX186" si="196">(3*BV178*$L$72*BU178^2)/1000+BS178</f>
        <v>3.6663177235841125</v>
      </c>
      <c r="BY178" s="14">
        <f t="shared" si="85"/>
        <v>15.086094348347061</v>
      </c>
      <c r="BZ178" s="19">
        <f t="shared" si="86"/>
        <v>21.785224279226625</v>
      </c>
      <c r="CA178" s="19">
        <f t="shared" si="103"/>
        <v>228.74622984008087</v>
      </c>
      <c r="CB178" s="14">
        <f t="shared" ref="CB178:CB186" si="197">($K$72*$L$43+$L$72*$L$44)*100*SQRT(3)*(BU178+BZ178)/2*BV178/(CA178*SQRT(3))</f>
        <v>0.10523676232874765</v>
      </c>
      <c r="CC178" s="19">
        <f t="shared" si="154"/>
        <v>228.50550471384807</v>
      </c>
      <c r="CD178" t="s">
        <v>226</v>
      </c>
      <c r="CE178" s="14">
        <f t="shared" si="155"/>
        <v>1.6199999999999999</v>
      </c>
      <c r="CF178" s="14">
        <f t="shared" si="156"/>
        <v>0.40601027145261881</v>
      </c>
      <c r="CG178" s="14">
        <f t="shared" si="157"/>
        <v>1.670103092783505</v>
      </c>
      <c r="CH178" s="14">
        <f t="shared" si="60"/>
        <v>14.618488123115034</v>
      </c>
      <c r="CI178" s="14">
        <f t="shared" si="61"/>
        <v>3.6628369046706246</v>
      </c>
      <c r="CJ178" s="14">
        <f t="shared" si="115"/>
        <v>15.070606312489726</v>
      </c>
      <c r="CK178" s="19">
        <f t="shared" si="87"/>
        <v>21.763233784058066</v>
      </c>
      <c r="CL178" s="21">
        <f t="shared" si="62"/>
        <v>3.5000000000000003E-2</v>
      </c>
      <c r="CM178" s="14">
        <f t="shared" ref="CM178:CM186" si="198">(3*CL178*$K$72*CK178^2)/1000+CH178</f>
        <v>14.63381056038653</v>
      </c>
      <c r="CN178" s="14">
        <f t="shared" ref="CN178:CN186" si="199">(3*CL178*$L$72*CK178^2)/1000+CI178</f>
        <v>3.6663181465044605</v>
      </c>
      <c r="CO178" s="14">
        <f t="shared" si="88"/>
        <v>15.086096256774589</v>
      </c>
      <c r="CP178" s="19">
        <f t="shared" si="89"/>
        <v>21.785602577441917</v>
      </c>
      <c r="CQ178" s="19">
        <f t="shared" si="104"/>
        <v>228.74221441171662</v>
      </c>
      <c r="CR178" s="14">
        <f t="shared" ref="CR178:CR186" si="200">($K$72*$L$43+$L$72*$L$44)*100*SQRT(3)*(CK178+CP178)/2*CL178/(CQ178*SQRT(3))</f>
        <v>0.10524043528622738</v>
      </c>
      <c r="CS178" s="19">
        <f t="shared" si="161"/>
        <v>228.50148510958638</v>
      </c>
      <c r="CT178" t="s">
        <v>226</v>
      </c>
      <c r="CU178" s="14">
        <f t="shared" si="162"/>
        <v>1.6199999999999999</v>
      </c>
      <c r="CV178" s="14">
        <f t="shared" si="163"/>
        <v>0.40601027145261881</v>
      </c>
      <c r="CW178" s="14">
        <f t="shared" si="164"/>
        <v>1.670103092783505</v>
      </c>
      <c r="CX178" s="14">
        <f t="shared" si="63"/>
        <v>14.618492197735815</v>
      </c>
      <c r="CY178" s="14">
        <f t="shared" si="64"/>
        <v>3.6628378304202349</v>
      </c>
      <c r="CZ178" s="14">
        <f t="shared" si="116"/>
        <v>15.070610513129706</v>
      </c>
      <c r="DA178" s="19">
        <f t="shared" si="90"/>
        <v>21.764388794958737</v>
      </c>
      <c r="DB178" s="21">
        <f t="shared" si="65"/>
        <v>3.5000000000000003E-2</v>
      </c>
      <c r="DC178" s="14">
        <f t="shared" ref="DC178:DC186" si="201">(3*DB178*$K$72*DA178^2)/1000+CX178</f>
        <v>14.633816261424771</v>
      </c>
      <c r="DD178" s="14">
        <f t="shared" ref="DD178:DD186" si="202">(3*DB178*$L$72*DA178^2)/1000+CY178</f>
        <v>3.6663194417744283</v>
      </c>
      <c r="DE178" s="14">
        <f t="shared" si="91"/>
        <v>15.086102101678657</v>
      </c>
      <c r="DF178" s="19">
        <f t="shared" si="92"/>
        <v>21.786761143838511</v>
      </c>
      <c r="DG178" s="19">
        <f t="shared" si="105"/>
        <v>228.72991772664284</v>
      </c>
      <c r="DH178" s="14">
        <f t="shared" ref="DH178:DH186" si="203">($K$72*$L$43+$L$72*$L$44)*100*SQRT(3)*(DA178+DF178)/2*DB178/(DG178*SQRT(3))</f>
        <v>0.10525168439613858</v>
      </c>
      <c r="DI178" s="19">
        <f t="shared" si="168"/>
        <v>228.48917563551765</v>
      </c>
      <c r="DJ178" t="s">
        <v>226</v>
      </c>
      <c r="DK178" s="14">
        <f t="shared" si="169"/>
        <v>1.6199999999999999</v>
      </c>
      <c r="DL178" s="14">
        <f t="shared" si="170"/>
        <v>0.40601027145261881</v>
      </c>
      <c r="DM178" s="14">
        <f t="shared" si="171"/>
        <v>1.670103092783505</v>
      </c>
      <c r="DN178" s="14">
        <f t="shared" si="66"/>
        <v>14.618494921430752</v>
      </c>
      <c r="DO178" s="14">
        <f t="shared" si="67"/>
        <v>3.6628384492408945</v>
      </c>
      <c r="DP178" s="14">
        <f t="shared" si="117"/>
        <v>15.070613321062632</v>
      </c>
      <c r="DQ178" s="19">
        <f t="shared" si="93"/>
        <v>21.76516083233324</v>
      </c>
      <c r="DR178" s="21">
        <f t="shared" si="68"/>
        <v>3.5000000000000003E-2</v>
      </c>
      <c r="DS178" s="14">
        <f t="shared" ref="DS178:DS186" si="204">(3*DR178*$K$72*DQ178^2)/1000+DN178</f>
        <v>14.63382007230482</v>
      </c>
      <c r="DT178" s="14">
        <f t="shared" ref="DT178:DT186" si="205">(3*DR178*$L$72*DQ178^2)/1000+DO178</f>
        <v>3.6663203076024158</v>
      </c>
      <c r="DU178" s="14">
        <f t="shared" si="94"/>
        <v>15.086106008726352</v>
      </c>
      <c r="DV178" s="19">
        <f t="shared" si="95"/>
        <v>21.787535558002482</v>
      </c>
      <c r="DW178" s="19">
        <f t="shared" si="106"/>
        <v>228.72169904626486</v>
      </c>
      <c r="DX178" s="14">
        <f t="shared" ref="DX178:DX186" si="206">($K$72*$L$43+$L$72*$L$44)*100*SQRT(3)*(DQ178+DV178)/2*DR178/(DW178*SQRT(3))</f>
        <v>0.10525920391702312</v>
      </c>
      <c r="DY178" s="19">
        <f t="shared" si="175"/>
        <v>228.48094840666329</v>
      </c>
      <c r="DZ178" t="s">
        <v>226</v>
      </c>
      <c r="EA178" s="14">
        <f t="shared" si="176"/>
        <v>1.6199999999999999</v>
      </c>
      <c r="EB178" s="14">
        <f t="shared" si="177"/>
        <v>0.40601027145261881</v>
      </c>
      <c r="EC178" s="14">
        <f t="shared" si="178"/>
        <v>1.670103092783505</v>
      </c>
      <c r="ED178" s="14">
        <f t="shared" si="69"/>
        <v>14.618496293816696</v>
      </c>
      <c r="EE178" s="14">
        <f t="shared" si="70"/>
        <v>3.6628387610455553</v>
      </c>
      <c r="EF178" s="14">
        <f t="shared" si="118"/>
        <v>15.070614735893502</v>
      </c>
      <c r="EG178" s="19">
        <f t="shared" si="96"/>
        <v>21.765549827909364</v>
      </c>
      <c r="EH178" s="21">
        <f t="shared" si="71"/>
        <v>3.5000000000000003E-2</v>
      </c>
      <c r="EI178" s="14">
        <f t="shared" ref="EI178:EI186" si="207">(3*EH178*$K$72*EG178^2)/1000+ED178</f>
        <v>14.633821992489993</v>
      </c>
      <c r="EJ178" s="14">
        <f t="shared" ref="EJ178:EJ186" si="208">(3*EH178*$L$72*EG178^2)/1000+EE178</f>
        <v>3.6663207438664926</v>
      </c>
      <c r="EK178" s="14">
        <f t="shared" si="97"/>
        <v>15.08610797736744</v>
      </c>
      <c r="EL178" s="19">
        <f t="shared" si="98"/>
        <v>21.787925751201577</v>
      </c>
      <c r="EM178" s="19">
        <f t="shared" si="107"/>
        <v>228.71755823522008</v>
      </c>
      <c r="EN178" s="14">
        <f t="shared" ref="EN178:EN186" si="209">($K$72*$L$43+$L$72*$L$44)*100*SQRT(3)*(EG178+EL178)/2*EH178/(EM178*SQRT(3))</f>
        <v>0.10526299277578674</v>
      </c>
      <c r="EO178" s="19">
        <f t="shared" si="182"/>
        <v>228.47680328841798</v>
      </c>
    </row>
    <row r="179" spans="2:145" hidden="1" outlineLevel="1">
      <c r="B179" t="s">
        <v>227</v>
      </c>
      <c r="C179" s="14">
        <f t="shared" si="119"/>
        <v>1.6199999999999999</v>
      </c>
      <c r="D179" s="14">
        <f t="shared" si="120"/>
        <v>0.40601027145261881</v>
      </c>
      <c r="E179" s="14">
        <f t="shared" si="121"/>
        <v>1.670103092783505</v>
      </c>
      <c r="F179" s="14">
        <f t="shared" si="108"/>
        <v>12.986378435249854</v>
      </c>
      <c r="G179" s="14">
        <f t="shared" si="109"/>
        <v>3.254075324712447</v>
      </c>
      <c r="H179" s="14">
        <f t="shared" si="110"/>
        <v>13.388019005412222</v>
      </c>
      <c r="I179" s="19">
        <f t="shared" si="72"/>
        <v>19.326990282096776</v>
      </c>
      <c r="J179" s="21">
        <f t="shared" si="47"/>
        <v>3.5000000000000003E-2</v>
      </c>
      <c r="K179" s="14">
        <f t="shared" si="183"/>
        <v>12.998462400117464</v>
      </c>
      <c r="L179" s="14">
        <f t="shared" si="184"/>
        <v>3.2568207889796743</v>
      </c>
      <c r="M179" s="14">
        <f t="shared" si="73"/>
        <v>13.40025769971599</v>
      </c>
      <c r="N179" s="19">
        <f t="shared" si="74"/>
        <v>19.344658103286672</v>
      </c>
      <c r="O179" s="19">
        <f t="shared" si="124"/>
        <v>228.57923944614004</v>
      </c>
      <c r="P179" s="14">
        <f t="shared" si="185"/>
        <v>9.3520819288367057E-2</v>
      </c>
      <c r="Q179" s="19">
        <f t="shared" si="126"/>
        <v>228.36547026868689</v>
      </c>
      <c r="R179" t="s">
        <v>227</v>
      </c>
      <c r="S179" s="14">
        <f t="shared" si="127"/>
        <v>1.6199999999999999</v>
      </c>
      <c r="T179" s="14">
        <f t="shared" si="128"/>
        <v>0.40601027145261881</v>
      </c>
      <c r="U179" s="14">
        <f t="shared" si="129"/>
        <v>1.670103092783505</v>
      </c>
      <c r="V179" s="14">
        <f t="shared" si="48"/>
        <v>12.986385852696637</v>
      </c>
      <c r="W179" s="14">
        <f t="shared" si="49"/>
        <v>3.2540770099486522</v>
      </c>
      <c r="X179" s="14">
        <f t="shared" si="111"/>
        <v>13.388026652264575</v>
      </c>
      <c r="Y179" s="19">
        <f t="shared" si="75"/>
        <v>19.329713084487796</v>
      </c>
      <c r="Z179" s="21">
        <f t="shared" si="50"/>
        <v>3.5000000000000003E-2</v>
      </c>
      <c r="AA179" s="14">
        <f t="shared" si="186"/>
        <v>12.998473222602032</v>
      </c>
      <c r="AB179" s="14">
        <f t="shared" si="187"/>
        <v>3.2568232478369277</v>
      </c>
      <c r="AC179" s="14">
        <f t="shared" si="76"/>
        <v>13.400268795302322</v>
      </c>
      <c r="AD179" s="19">
        <f t="shared" si="77"/>
        <v>19.347388363944976</v>
      </c>
      <c r="AE179" s="19">
        <f t="shared" si="100"/>
        <v>228.54651627372087</v>
      </c>
      <c r="AF179" s="14">
        <f t="shared" si="188"/>
        <v>9.3547398746863783E-2</v>
      </c>
      <c r="AG179" s="19">
        <f t="shared" si="133"/>
        <v>228.33271695282022</v>
      </c>
      <c r="AH179" t="s">
        <v>227</v>
      </c>
      <c r="AI179" s="14">
        <f t="shared" si="134"/>
        <v>1.6199999999999999</v>
      </c>
      <c r="AJ179" s="14">
        <f t="shared" si="135"/>
        <v>0.40601027145261881</v>
      </c>
      <c r="AK179" s="14">
        <f t="shared" si="136"/>
        <v>1.670103092783505</v>
      </c>
      <c r="AL179" s="14">
        <f t="shared" si="51"/>
        <v>12.986392346980486</v>
      </c>
      <c r="AM179" s="14">
        <f t="shared" si="52"/>
        <v>3.254078485443197</v>
      </c>
      <c r="AN179" s="14">
        <f t="shared" si="112"/>
        <v>13.388033347402564</v>
      </c>
      <c r="AO179" s="19">
        <f t="shared" si="78"/>
        <v>19.332096699235073</v>
      </c>
      <c r="AP179" s="21">
        <f t="shared" si="53"/>
        <v>3.5000000000000003E-2</v>
      </c>
      <c r="AQ179" s="14">
        <f t="shared" si="189"/>
        <v>12.998482698141677</v>
      </c>
      <c r="AR179" s="14">
        <f t="shared" si="190"/>
        <v>3.2568254006696931</v>
      </c>
      <c r="AS179" s="14">
        <f t="shared" si="79"/>
        <v>13.400278509954031</v>
      </c>
      <c r="AT179" s="19">
        <f t="shared" si="80"/>
        <v>19.349778509580187</v>
      </c>
      <c r="AU179" s="19">
        <f t="shared" si="101"/>
        <v>228.51787702973533</v>
      </c>
      <c r="AV179" s="14">
        <f t="shared" si="191"/>
        <v>9.35706703026737E-2</v>
      </c>
      <c r="AW179" s="19">
        <f t="shared" si="140"/>
        <v>228.30405132043717</v>
      </c>
      <c r="AX179" t="s">
        <v>227</v>
      </c>
      <c r="AY179" s="14">
        <f t="shared" si="141"/>
        <v>1.6199999999999999</v>
      </c>
      <c r="AZ179" s="14">
        <f t="shared" si="142"/>
        <v>0.40601027145261881</v>
      </c>
      <c r="BA179" s="14">
        <f t="shared" si="143"/>
        <v>1.670103092783505</v>
      </c>
      <c r="BB179" s="14">
        <f t="shared" si="54"/>
        <v>12.986394213036824</v>
      </c>
      <c r="BC179" s="14">
        <f t="shared" si="55"/>
        <v>3.2540789094092588</v>
      </c>
      <c r="BD179" s="14">
        <f t="shared" si="113"/>
        <v>13.388035271171985</v>
      </c>
      <c r="BE179" s="19">
        <f t="shared" si="81"/>
        <v>19.332781549090797</v>
      </c>
      <c r="BF179" s="21">
        <f t="shared" si="56"/>
        <v>3.5000000000000003E-2</v>
      </c>
      <c r="BG179" s="14">
        <f t="shared" si="192"/>
        <v>12.998485420827491</v>
      </c>
      <c r="BH179" s="14">
        <f t="shared" si="193"/>
        <v>3.2568260192610814</v>
      </c>
      <c r="BI179" s="14">
        <f t="shared" si="82"/>
        <v>13.40028130134591</v>
      </c>
      <c r="BJ179" s="19">
        <f t="shared" si="83"/>
        <v>19.350465236159195</v>
      </c>
      <c r="BK179" s="19">
        <f t="shared" si="102"/>
        <v>228.50964982163558</v>
      </c>
      <c r="BL179" s="14">
        <f t="shared" si="194"/>
        <v>9.3577357134234332E-2</v>
      </c>
      <c r="BM179" s="19">
        <f t="shared" si="147"/>
        <v>228.2958165305358</v>
      </c>
      <c r="BN179" t="s">
        <v>227</v>
      </c>
      <c r="BO179" s="14">
        <f t="shared" si="148"/>
        <v>1.6199999999999999</v>
      </c>
      <c r="BP179" s="14">
        <f t="shared" si="149"/>
        <v>0.40601027145261881</v>
      </c>
      <c r="BQ179" s="14">
        <f t="shared" si="150"/>
        <v>1.670103092783505</v>
      </c>
      <c r="BR179" s="14">
        <f t="shared" si="57"/>
        <v>12.986395153285034</v>
      </c>
      <c r="BS179" s="14">
        <f t="shared" si="58"/>
        <v>3.2540791230326764</v>
      </c>
      <c r="BT179" s="14">
        <f t="shared" si="114"/>
        <v>13.388036240500035</v>
      </c>
      <c r="BU179" s="19">
        <f t="shared" si="84"/>
        <v>19.333126614686975</v>
      </c>
      <c r="BV179" s="21">
        <f t="shared" si="59"/>
        <v>3.5000000000000003E-2</v>
      </c>
      <c r="BW179" s="14">
        <f t="shared" si="195"/>
        <v>12.998486792704956</v>
      </c>
      <c r="BX179" s="14">
        <f t="shared" si="196"/>
        <v>3.2568263309502177</v>
      </c>
      <c r="BY179" s="14">
        <f t="shared" si="85"/>
        <v>13.400282707842242</v>
      </c>
      <c r="BZ179" s="19">
        <f t="shared" si="86"/>
        <v>19.350811247403556</v>
      </c>
      <c r="CA179" s="19">
        <f t="shared" si="103"/>
        <v>228.50550471384807</v>
      </c>
      <c r="CB179" s="14">
        <f t="shared" si="197"/>
        <v>9.358072642618756E-2</v>
      </c>
      <c r="CC179" s="19">
        <f t="shared" si="154"/>
        <v>228.29166760261302</v>
      </c>
      <c r="CD179" t="s">
        <v>227</v>
      </c>
      <c r="CE179" s="14">
        <f t="shared" si="155"/>
        <v>1.6199999999999999</v>
      </c>
      <c r="CF179" s="14">
        <f t="shared" si="156"/>
        <v>0.40601027145261881</v>
      </c>
      <c r="CG179" s="14">
        <f t="shared" si="157"/>
        <v>1.670103092783505</v>
      </c>
      <c r="CH179" s="14">
        <f t="shared" si="60"/>
        <v>12.986396065112562</v>
      </c>
      <c r="CI179" s="14">
        <f t="shared" si="61"/>
        <v>3.2540793301989432</v>
      </c>
      <c r="CJ179" s="14">
        <f t="shared" si="115"/>
        <v>13.388037180528414</v>
      </c>
      <c r="CK179" s="19">
        <f t="shared" si="87"/>
        <v>19.333461244225578</v>
      </c>
      <c r="CL179" s="21">
        <f t="shared" si="62"/>
        <v>3.5000000000000003E-2</v>
      </c>
      <c r="CM179" s="14">
        <f t="shared" si="198"/>
        <v>12.998488123115035</v>
      </c>
      <c r="CN179" s="14">
        <f t="shared" si="199"/>
        <v>3.2568266332180058</v>
      </c>
      <c r="CO179" s="14">
        <f t="shared" si="88"/>
        <v>13.400284071824773</v>
      </c>
      <c r="CP179" s="19">
        <f t="shared" si="89"/>
        <v>19.351146794022583</v>
      </c>
      <c r="CQ179" s="19">
        <f t="shared" si="104"/>
        <v>228.50148510958638</v>
      </c>
      <c r="CR179" s="14">
        <f t="shared" si="200"/>
        <v>9.358399387773729E-2</v>
      </c>
      <c r="CS179" s="19">
        <f t="shared" si="161"/>
        <v>228.2876442937509</v>
      </c>
      <c r="CT179" t="s">
        <v>227</v>
      </c>
      <c r="CU179" s="14">
        <f t="shared" si="162"/>
        <v>1.6199999999999999</v>
      </c>
      <c r="CV179" s="14">
        <f t="shared" si="163"/>
        <v>0.40601027145261881</v>
      </c>
      <c r="CW179" s="14">
        <f t="shared" si="164"/>
        <v>1.670103092783505</v>
      </c>
      <c r="CX179" s="14">
        <f t="shared" si="63"/>
        <v>12.986398857748538</v>
      </c>
      <c r="CY179" s="14">
        <f t="shared" si="64"/>
        <v>3.2540799646829375</v>
      </c>
      <c r="CZ179" s="14">
        <f t="shared" si="116"/>
        <v>13.388040059534577</v>
      </c>
      <c r="DA179" s="19">
        <f t="shared" si="90"/>
        <v>19.334486071704724</v>
      </c>
      <c r="DB179" s="21">
        <f t="shared" si="65"/>
        <v>3.5000000000000003E-2</v>
      </c>
      <c r="DC179" s="14">
        <f t="shared" si="201"/>
        <v>12.998492197735816</v>
      </c>
      <c r="DD179" s="14">
        <f t="shared" si="202"/>
        <v>3.2568275589676161</v>
      </c>
      <c r="DE179" s="14">
        <f t="shared" si="91"/>
        <v>13.400288249267247</v>
      </c>
      <c r="DF179" s="19">
        <f t="shared" si="92"/>
        <v>19.352174430324567</v>
      </c>
      <c r="DG179" s="19">
        <f t="shared" si="105"/>
        <v>228.48917563551765</v>
      </c>
      <c r="DH179" s="14">
        <f t="shared" si="203"/>
        <v>9.3594001051504477E-2</v>
      </c>
      <c r="DI179" s="19">
        <f t="shared" si="168"/>
        <v>228.27532347407077</v>
      </c>
      <c r="DJ179" t="s">
        <v>227</v>
      </c>
      <c r="DK179" s="14">
        <f t="shared" si="169"/>
        <v>1.6199999999999999</v>
      </c>
      <c r="DL179" s="14">
        <f t="shared" si="170"/>
        <v>0.40601027145261881</v>
      </c>
      <c r="DM179" s="14">
        <f t="shared" si="171"/>
        <v>1.670103092783505</v>
      </c>
      <c r="DN179" s="14">
        <f t="shared" si="66"/>
        <v>12.986400724495899</v>
      </c>
      <c r="DO179" s="14">
        <f t="shared" si="67"/>
        <v>3.2540803888059981</v>
      </c>
      <c r="DP179" s="14">
        <f t="shared" si="117"/>
        <v>13.388041984016391</v>
      </c>
      <c r="DQ179" s="19">
        <f t="shared" si="93"/>
        <v>19.335171091205488</v>
      </c>
      <c r="DR179" s="21">
        <f t="shared" si="68"/>
        <v>3.5000000000000003E-2</v>
      </c>
      <c r="DS179" s="14">
        <f t="shared" si="204"/>
        <v>12.998494921430753</v>
      </c>
      <c r="DT179" s="14">
        <f t="shared" si="205"/>
        <v>3.2568281777882757</v>
      </c>
      <c r="DU179" s="14">
        <f t="shared" si="94"/>
        <v>13.400291041693713</v>
      </c>
      <c r="DV179" s="19">
        <f t="shared" si="95"/>
        <v>19.35286132747602</v>
      </c>
      <c r="DW179" s="19">
        <f t="shared" si="106"/>
        <v>228.48094840666329</v>
      </c>
      <c r="DX179" s="14">
        <f t="shared" si="206"/>
        <v>9.360069039476869E-2</v>
      </c>
      <c r="DY179" s="19">
        <f t="shared" si="175"/>
        <v>228.26708866153413</v>
      </c>
      <c r="DZ179" t="s">
        <v>227</v>
      </c>
      <c r="EA179" s="14">
        <f t="shared" si="176"/>
        <v>1.6199999999999999</v>
      </c>
      <c r="EB179" s="14">
        <f t="shared" si="177"/>
        <v>0.40601027145261881</v>
      </c>
      <c r="EC179" s="14">
        <f t="shared" si="178"/>
        <v>1.670103092783505</v>
      </c>
      <c r="ED179" s="14">
        <f t="shared" si="69"/>
        <v>12.986401665092302</v>
      </c>
      <c r="EE179" s="14">
        <f t="shared" si="70"/>
        <v>3.2540806025085236</v>
      </c>
      <c r="EF179" s="14">
        <f t="shared" si="118"/>
        <v>13.388042953703405</v>
      </c>
      <c r="EG179" s="19">
        <f t="shared" si="96"/>
        <v>19.335516242280612</v>
      </c>
      <c r="EH179" s="21">
        <f t="shared" si="71"/>
        <v>3.5000000000000003E-2</v>
      </c>
      <c r="EI179" s="14">
        <f t="shared" si="207"/>
        <v>12.998496293816697</v>
      </c>
      <c r="EJ179" s="14">
        <f t="shared" si="208"/>
        <v>3.2568284895929365</v>
      </c>
      <c r="EK179" s="14">
        <f t="shared" si="97"/>
        <v>13.400292448711356</v>
      </c>
      <c r="EL179" s="19">
        <f t="shared" si="98"/>
        <v>19.353207424666639</v>
      </c>
      <c r="EM179" s="19">
        <f t="shared" si="107"/>
        <v>228.47680328841798</v>
      </c>
      <c r="EN179" s="14">
        <f t="shared" si="209"/>
        <v>9.360406095232815E-2</v>
      </c>
      <c r="EO179" s="19">
        <f t="shared" si="182"/>
        <v>228.26293972220597</v>
      </c>
    </row>
    <row r="180" spans="2:145" hidden="1" outlineLevel="1">
      <c r="B180" t="s">
        <v>228</v>
      </c>
      <c r="C180" s="14">
        <f t="shared" si="119"/>
        <v>1.6199999999999999</v>
      </c>
      <c r="D180" s="14">
        <f t="shared" si="120"/>
        <v>0.40601027145261881</v>
      </c>
      <c r="E180" s="14">
        <f t="shared" si="121"/>
        <v>1.670103092783505</v>
      </c>
      <c r="F180" s="14">
        <f t="shared" si="108"/>
        <v>11.357136327596759</v>
      </c>
      <c r="G180" s="14">
        <f t="shared" si="109"/>
        <v>2.8459652560001176</v>
      </c>
      <c r="H180" s="14">
        <f t="shared" si="110"/>
        <v>11.708387966594598</v>
      </c>
      <c r="I180" s="19">
        <f t="shared" si="72"/>
        <v>16.902269137645671</v>
      </c>
      <c r="J180" s="21">
        <f t="shared" si="47"/>
        <v>3.5000000000000003E-2</v>
      </c>
      <c r="K180" s="14">
        <f t="shared" si="183"/>
        <v>11.366378435249855</v>
      </c>
      <c r="L180" s="14">
        <f t="shared" si="184"/>
        <v>2.8480650532598282</v>
      </c>
      <c r="M180" s="14">
        <f t="shared" si="73"/>
        <v>11.717765711982503</v>
      </c>
      <c r="N180" s="19">
        <f t="shared" si="74"/>
        <v>16.91580688314086</v>
      </c>
      <c r="O180" s="19">
        <f t="shared" si="124"/>
        <v>228.36547026868689</v>
      </c>
      <c r="P180" s="14">
        <f t="shared" si="185"/>
        <v>8.1859834132362058E-2</v>
      </c>
      <c r="Q180" s="19">
        <f t="shared" si="126"/>
        <v>228.17853067350936</v>
      </c>
      <c r="R180" t="s">
        <v>228</v>
      </c>
      <c r="S180" s="14">
        <f t="shared" si="127"/>
        <v>1.6199999999999999</v>
      </c>
      <c r="T180" s="14">
        <f t="shared" si="128"/>
        <v>0.40601027145261881</v>
      </c>
      <c r="U180" s="14">
        <f t="shared" si="129"/>
        <v>1.670103092783505</v>
      </c>
      <c r="V180" s="14">
        <f t="shared" si="48"/>
        <v>11.357141143508874</v>
      </c>
      <c r="W180" s="14">
        <f t="shared" si="49"/>
        <v>2.8459663501703485</v>
      </c>
      <c r="X180" s="14">
        <f t="shared" si="111"/>
        <v>11.708392931452448</v>
      </c>
      <c r="Y180" s="19">
        <f t="shared" si="75"/>
        <v>16.904647856160267</v>
      </c>
      <c r="Z180" s="21">
        <f t="shared" si="50"/>
        <v>3.5000000000000003E-2</v>
      </c>
      <c r="AA180" s="14">
        <f t="shared" si="186"/>
        <v>11.366385852696638</v>
      </c>
      <c r="AB180" s="14">
        <f t="shared" si="187"/>
        <v>2.8480667384960334</v>
      </c>
      <c r="AC180" s="14">
        <f t="shared" si="76"/>
        <v>11.717773316603701</v>
      </c>
      <c r="AD180" s="19">
        <f t="shared" si="77"/>
        <v>16.918191312436928</v>
      </c>
      <c r="AE180" s="19">
        <f t="shared" si="100"/>
        <v>228.33271695282022</v>
      </c>
      <c r="AF180" s="14">
        <f t="shared" si="188"/>
        <v>8.1883107863820456E-2</v>
      </c>
      <c r="AG180" s="19">
        <f t="shared" si="133"/>
        <v>228.14575102790934</v>
      </c>
      <c r="AH180" t="s">
        <v>228</v>
      </c>
      <c r="AI180" s="14">
        <f t="shared" si="134"/>
        <v>1.6199999999999999</v>
      </c>
      <c r="AJ180" s="14">
        <f t="shared" si="135"/>
        <v>0.40601027145261881</v>
      </c>
      <c r="AK180" s="14">
        <f t="shared" si="136"/>
        <v>1.670103092783505</v>
      </c>
      <c r="AL180" s="14">
        <f t="shared" si="51"/>
        <v>11.357145360039427</v>
      </c>
      <c r="AM180" s="14">
        <f t="shared" si="52"/>
        <v>2.8459673081617103</v>
      </c>
      <c r="AN180" s="14">
        <f t="shared" si="112"/>
        <v>11.708397278391162</v>
      </c>
      <c r="AO180" s="19">
        <f t="shared" si="78"/>
        <v>16.906730249729538</v>
      </c>
      <c r="AP180" s="21">
        <f t="shared" si="53"/>
        <v>3.5000000000000003E-2</v>
      </c>
      <c r="AQ180" s="14">
        <f t="shared" si="189"/>
        <v>11.366392346980486</v>
      </c>
      <c r="AR180" s="14">
        <f t="shared" si="190"/>
        <v>2.8480682139905782</v>
      </c>
      <c r="AS180" s="14">
        <f t="shared" si="79"/>
        <v>11.717779974766554</v>
      </c>
      <c r="AT180" s="19">
        <f t="shared" si="80"/>
        <v>16.920278706692695</v>
      </c>
      <c r="AU180" s="19">
        <f t="shared" si="101"/>
        <v>228.30405132043717</v>
      </c>
      <c r="AV180" s="14">
        <f t="shared" si="191"/>
        <v>8.1903485105404336E-2</v>
      </c>
      <c r="AW180" s="19">
        <f t="shared" si="140"/>
        <v>228.11706234576889</v>
      </c>
      <c r="AX180" t="s">
        <v>228</v>
      </c>
      <c r="AY180" s="14">
        <f t="shared" si="141"/>
        <v>1.6199999999999999</v>
      </c>
      <c r="AZ180" s="14">
        <f t="shared" si="142"/>
        <v>0.40601027145261881</v>
      </c>
      <c r="BA180" s="14">
        <f t="shared" si="143"/>
        <v>1.670103092783505</v>
      </c>
      <c r="BB180" s="14">
        <f t="shared" si="54"/>
        <v>11.357146571609839</v>
      </c>
      <c r="BC180" s="14">
        <f t="shared" si="55"/>
        <v>2.8459675834292497</v>
      </c>
      <c r="BD180" s="14">
        <f t="shared" si="113"/>
        <v>11.708398527432823</v>
      </c>
      <c r="BE180" s="19">
        <f t="shared" si="81"/>
        <v>16.907328553873764</v>
      </c>
      <c r="BF180" s="21">
        <f t="shared" si="56"/>
        <v>3.5000000000000003E-2</v>
      </c>
      <c r="BG180" s="14">
        <f t="shared" si="192"/>
        <v>11.366394213036825</v>
      </c>
      <c r="BH180" s="14">
        <f t="shared" si="193"/>
        <v>2.84806863795664</v>
      </c>
      <c r="BI180" s="14">
        <f t="shared" si="82"/>
        <v>11.717781887911604</v>
      </c>
      <c r="BJ180" s="19">
        <f t="shared" si="83"/>
        <v>16.920878447839403</v>
      </c>
      <c r="BK180" s="19">
        <f t="shared" si="102"/>
        <v>228.2958165305358</v>
      </c>
      <c r="BL180" s="14">
        <f t="shared" si="194"/>
        <v>8.1909340287556448E-2</v>
      </c>
      <c r="BM180" s="19">
        <f t="shared" si="147"/>
        <v>228.10882093331156</v>
      </c>
      <c r="BN180" t="s">
        <v>228</v>
      </c>
      <c r="BO180" s="14">
        <f t="shared" si="148"/>
        <v>1.6199999999999999</v>
      </c>
      <c r="BP180" s="14">
        <f t="shared" si="149"/>
        <v>0.40601027145261881</v>
      </c>
      <c r="BQ180" s="14">
        <f t="shared" si="150"/>
        <v>1.670103092783505</v>
      </c>
      <c r="BR180" s="14">
        <f t="shared" si="57"/>
        <v>11.357147182082748</v>
      </c>
      <c r="BS180" s="14">
        <f t="shared" si="58"/>
        <v>2.8459677221280613</v>
      </c>
      <c r="BT180" s="14">
        <f t="shared" si="114"/>
        <v>11.708399156786339</v>
      </c>
      <c r="BU180" s="19">
        <f t="shared" si="84"/>
        <v>16.907630012883061</v>
      </c>
      <c r="BV180" s="21">
        <f t="shared" si="59"/>
        <v>3.5000000000000003E-2</v>
      </c>
      <c r="BW180" s="14">
        <f t="shared" si="195"/>
        <v>11.366395153285035</v>
      </c>
      <c r="BX180" s="14">
        <f t="shared" si="196"/>
        <v>2.8480688515800576</v>
      </c>
      <c r="BY180" s="14">
        <f t="shared" si="85"/>
        <v>11.717782851886362</v>
      </c>
      <c r="BZ180" s="19">
        <f t="shared" si="86"/>
        <v>16.921180630929165</v>
      </c>
      <c r="CA180" s="19">
        <f t="shared" si="103"/>
        <v>228.29166760261302</v>
      </c>
      <c r="CB180" s="14">
        <f t="shared" si="197"/>
        <v>8.1912290536671165E-2</v>
      </c>
      <c r="CC180" s="19">
        <f t="shared" si="154"/>
        <v>228.10466866857536</v>
      </c>
      <c r="CD180" t="s">
        <v>228</v>
      </c>
      <c r="CE180" s="14">
        <f t="shared" si="155"/>
        <v>1.6199999999999999</v>
      </c>
      <c r="CF180" s="14">
        <f t="shared" si="156"/>
        <v>0.40601027145261881</v>
      </c>
      <c r="CG180" s="14">
        <f t="shared" si="157"/>
        <v>1.670103092783505</v>
      </c>
      <c r="CH180" s="14">
        <f t="shared" si="60"/>
        <v>11.357147774103</v>
      </c>
      <c r="CI180" s="14">
        <f t="shared" si="61"/>
        <v>2.8459678566344473</v>
      </c>
      <c r="CJ180" s="14">
        <f t="shared" si="115"/>
        <v>11.708399767116495</v>
      </c>
      <c r="CK180" s="19">
        <f t="shared" si="87"/>
        <v>16.907922354642889</v>
      </c>
      <c r="CL180" s="21">
        <f t="shared" si="62"/>
        <v>3.5000000000000003E-2</v>
      </c>
      <c r="CM180" s="14">
        <f t="shared" si="198"/>
        <v>11.366396065112562</v>
      </c>
      <c r="CN180" s="14">
        <f t="shared" si="199"/>
        <v>2.8480690587463244</v>
      </c>
      <c r="CO180" s="14">
        <f t="shared" si="88"/>
        <v>11.71778378672326</v>
      </c>
      <c r="CP180" s="19">
        <f t="shared" si="89"/>
        <v>16.921473674895143</v>
      </c>
      <c r="CQ180" s="19">
        <f t="shared" si="104"/>
        <v>228.2876442937509</v>
      </c>
      <c r="CR180" s="14">
        <f t="shared" si="200"/>
        <v>8.191515161146902E-2</v>
      </c>
      <c r="CS180" s="19">
        <f t="shared" si="161"/>
        <v>228.10064212381744</v>
      </c>
      <c r="CT180" t="s">
        <v>228</v>
      </c>
      <c r="CU180" s="14">
        <f t="shared" si="162"/>
        <v>1.6199999999999999</v>
      </c>
      <c r="CV180" s="14">
        <f t="shared" si="163"/>
        <v>0.40601027145261881</v>
      </c>
      <c r="CW180" s="14">
        <f t="shared" si="164"/>
        <v>1.670103092783505</v>
      </c>
      <c r="CX180" s="14">
        <f t="shared" si="63"/>
        <v>11.357149587271472</v>
      </c>
      <c r="CY180" s="14">
        <f t="shared" si="64"/>
        <v>2.8459682685844414</v>
      </c>
      <c r="CZ180" s="14">
        <f t="shared" si="116"/>
        <v>11.708401636362343</v>
      </c>
      <c r="DA180" s="19">
        <f t="shared" si="90"/>
        <v>16.908817672602801</v>
      </c>
      <c r="DB180" s="21">
        <f t="shared" si="65"/>
        <v>3.5000000000000003E-2</v>
      </c>
      <c r="DC180" s="14">
        <f t="shared" si="201"/>
        <v>11.366398857748539</v>
      </c>
      <c r="DD180" s="14">
        <f t="shared" si="202"/>
        <v>2.8480696932303187</v>
      </c>
      <c r="DE180" s="14">
        <f t="shared" si="91"/>
        <v>11.717786649829581</v>
      </c>
      <c r="DF180" s="19">
        <f t="shared" si="92"/>
        <v>16.922371143563311</v>
      </c>
      <c r="DG180" s="19">
        <f t="shared" si="105"/>
        <v>228.27532347407077</v>
      </c>
      <c r="DH180" s="14">
        <f t="shared" si="203"/>
        <v>8.1923914181847024E-2</v>
      </c>
      <c r="DI180" s="19">
        <f t="shared" si="168"/>
        <v>228.08831139396955</v>
      </c>
      <c r="DJ180" t="s">
        <v>228</v>
      </c>
      <c r="DK180" s="14">
        <f t="shared" si="169"/>
        <v>1.6199999999999999</v>
      </c>
      <c r="DL180" s="14">
        <f t="shared" si="170"/>
        <v>0.40601027145261881</v>
      </c>
      <c r="DM180" s="14">
        <f t="shared" si="171"/>
        <v>1.670103092783505</v>
      </c>
      <c r="DN180" s="14">
        <f t="shared" si="66"/>
        <v>11.357150799290206</v>
      </c>
      <c r="DO180" s="14">
        <f t="shared" si="67"/>
        <v>2.8459685439538385</v>
      </c>
      <c r="DP180" s="14">
        <f t="shared" si="117"/>
        <v>11.708402885866192</v>
      </c>
      <c r="DQ180" s="19">
        <f t="shared" si="93"/>
        <v>16.909416124722377</v>
      </c>
      <c r="DR180" s="21">
        <f t="shared" si="68"/>
        <v>3.5000000000000003E-2</v>
      </c>
      <c r="DS180" s="14">
        <f t="shared" si="204"/>
        <v>11.3664007244959</v>
      </c>
      <c r="DT180" s="14">
        <f t="shared" si="205"/>
        <v>2.8480701173533793</v>
      </c>
      <c r="DU180" s="14">
        <f t="shared" si="94"/>
        <v>11.71778856368309</v>
      </c>
      <c r="DV180" s="19">
        <f t="shared" si="95"/>
        <v>16.922971033394855</v>
      </c>
      <c r="DW180" s="19">
        <f t="shared" si="106"/>
        <v>228.26708866153413</v>
      </c>
      <c r="DX180" s="14">
        <f t="shared" si="206"/>
        <v>8.1929771564396389E-2</v>
      </c>
      <c r="DY180" s="19">
        <f t="shared" si="175"/>
        <v>228.08006995723704</v>
      </c>
      <c r="DZ180" t="s">
        <v>228</v>
      </c>
      <c r="EA180" s="14">
        <f t="shared" si="176"/>
        <v>1.6199999999999999</v>
      </c>
      <c r="EB180" s="14">
        <f t="shared" si="177"/>
        <v>0.40601027145261881</v>
      </c>
      <c r="EC180" s="14">
        <f t="shared" si="178"/>
        <v>1.670103092783505</v>
      </c>
      <c r="ED180" s="14">
        <f t="shared" si="69"/>
        <v>11.357151409989017</v>
      </c>
      <c r="EE180" s="14">
        <f t="shared" si="70"/>
        <v>2.8459686827039739</v>
      </c>
      <c r="EF180" s="14">
        <f t="shared" si="118"/>
        <v>11.708403515452595</v>
      </c>
      <c r="EG180" s="19">
        <f t="shared" si="96"/>
        <v>16.90971765829191</v>
      </c>
      <c r="EH180" s="21">
        <f t="shared" si="71"/>
        <v>3.5000000000000003E-2</v>
      </c>
      <c r="EI180" s="14">
        <f t="shared" si="207"/>
        <v>11.366401665092303</v>
      </c>
      <c r="EJ180" s="14">
        <f t="shared" si="208"/>
        <v>2.8480703310559048</v>
      </c>
      <c r="EK180" s="14">
        <f t="shared" si="97"/>
        <v>11.717789528014828</v>
      </c>
      <c r="EL180" s="19">
        <f t="shared" si="98"/>
        <v>16.923273291402356</v>
      </c>
      <c r="EM180" s="19">
        <f t="shared" si="107"/>
        <v>228.26293972220597</v>
      </c>
      <c r="EN180" s="14">
        <f t="shared" si="209"/>
        <v>8.1932722922255216E-2</v>
      </c>
      <c r="EO180" s="19">
        <f t="shared" si="182"/>
        <v>228.07591768026919</v>
      </c>
    </row>
    <row r="181" spans="2:145" hidden="1" outlineLevel="1">
      <c r="B181" t="s">
        <v>229</v>
      </c>
      <c r="C181" s="14">
        <f t="shared" si="119"/>
        <v>1.6199999999999999</v>
      </c>
      <c r="D181" s="14">
        <f t="shared" si="120"/>
        <v>0.40601027145261881</v>
      </c>
      <c r="E181" s="14">
        <f t="shared" si="121"/>
        <v>1.670103092783505</v>
      </c>
      <c r="F181" s="14">
        <f t="shared" si="108"/>
        <v>9.7303522552525923</v>
      </c>
      <c r="G181" s="14">
        <f t="shared" si="109"/>
        <v>2.4384136503570031</v>
      </c>
      <c r="H181" s="14">
        <f t="shared" si="110"/>
        <v>10.031290984796486</v>
      </c>
      <c r="I181" s="19">
        <f t="shared" si="72"/>
        <v>14.481206166623398</v>
      </c>
      <c r="J181" s="21">
        <f t="shared" si="47"/>
        <v>3.5000000000000003E-2</v>
      </c>
      <c r="K181" s="14">
        <f t="shared" si="183"/>
        <v>9.73713632759676</v>
      </c>
      <c r="L181" s="14">
        <f t="shared" si="184"/>
        <v>2.4399549845474988</v>
      </c>
      <c r="M181" s="14">
        <f t="shared" si="73"/>
        <v>10.038187295962489</v>
      </c>
      <c r="N181" s="19">
        <f t="shared" si="74"/>
        <v>14.491161705141366</v>
      </c>
      <c r="O181" s="19">
        <f t="shared" si="124"/>
        <v>228.17853067350936</v>
      </c>
      <c r="P181" s="14">
        <f t="shared" si="185"/>
        <v>7.0187797356785542E-2</v>
      </c>
      <c r="Q181" s="19">
        <f t="shared" si="126"/>
        <v>228.01837718878852</v>
      </c>
      <c r="R181" t="s">
        <v>229</v>
      </c>
      <c r="S181" s="14">
        <f t="shared" si="127"/>
        <v>1.6199999999999999</v>
      </c>
      <c r="T181" s="14">
        <f t="shared" si="128"/>
        <v>0.40601027145261881</v>
      </c>
      <c r="U181" s="14">
        <f t="shared" si="129"/>
        <v>1.670103092783505</v>
      </c>
      <c r="V181" s="14">
        <f t="shared" si="48"/>
        <v>9.7303551632344458</v>
      </c>
      <c r="W181" s="14">
        <f t="shared" si="49"/>
        <v>2.4384143110474601</v>
      </c>
      <c r="X181" s="14">
        <f t="shared" si="111"/>
        <v>10.031293982715924</v>
      </c>
      <c r="Y181" s="19">
        <f t="shared" si="75"/>
        <v>14.483242346940605</v>
      </c>
      <c r="Z181" s="21">
        <f t="shared" si="50"/>
        <v>3.5000000000000003E-2</v>
      </c>
      <c r="AA181" s="14">
        <f t="shared" si="186"/>
        <v>9.7371411435088753</v>
      </c>
      <c r="AB181" s="14">
        <f t="shared" si="187"/>
        <v>2.4399560787177297</v>
      </c>
      <c r="AC181" s="14">
        <f t="shared" si="76"/>
        <v>10.038192233399643</v>
      </c>
      <c r="AD181" s="19">
        <f t="shared" si="77"/>
        <v>14.493202082603261</v>
      </c>
      <c r="AE181" s="19">
        <f t="shared" si="100"/>
        <v>228.14575102790934</v>
      </c>
      <c r="AF181" s="14">
        <f t="shared" si="188"/>
        <v>7.0207759030969222E-2</v>
      </c>
      <c r="AG181" s="19">
        <f t="shared" si="133"/>
        <v>227.98557500878826</v>
      </c>
      <c r="AH181" t="s">
        <v>229</v>
      </c>
      <c r="AI181" s="14">
        <f t="shared" si="134"/>
        <v>1.6199999999999999</v>
      </c>
      <c r="AJ181" s="14">
        <f t="shared" si="135"/>
        <v>0.40601027145261881</v>
      </c>
      <c r="AK181" s="14">
        <f t="shared" si="136"/>
        <v>1.670103092783505</v>
      </c>
      <c r="AL181" s="14">
        <f t="shared" si="51"/>
        <v>9.7303577092923899</v>
      </c>
      <c r="AM181" s="14">
        <f t="shared" si="52"/>
        <v>2.4384148895091804</v>
      </c>
      <c r="AN181" s="14">
        <f t="shared" si="112"/>
        <v>10.031296607517929</v>
      </c>
      <c r="AO181" s="19">
        <f t="shared" si="78"/>
        <v>14.485024872818178</v>
      </c>
      <c r="AP181" s="21">
        <f t="shared" si="53"/>
        <v>3.5000000000000003E-2</v>
      </c>
      <c r="AQ181" s="14">
        <f t="shared" si="189"/>
        <v>9.7371453600394275</v>
      </c>
      <c r="AR181" s="14">
        <f t="shared" si="190"/>
        <v>2.4399570367090915</v>
      </c>
      <c r="AS181" s="14">
        <f t="shared" si="79"/>
        <v>10.038196556330403</v>
      </c>
      <c r="AT181" s="19">
        <f t="shared" si="80"/>
        <v>14.494988283739051</v>
      </c>
      <c r="AU181" s="19">
        <f t="shared" si="101"/>
        <v>228.11706234576889</v>
      </c>
      <c r="AV181" s="14">
        <f t="shared" si="191"/>
        <v>7.0225236414399803E-2</v>
      </c>
      <c r="AW181" s="19">
        <f t="shared" si="140"/>
        <v>227.95686659943499</v>
      </c>
      <c r="AX181" t="s">
        <v>229</v>
      </c>
      <c r="AY181" s="14">
        <f t="shared" si="141"/>
        <v>1.6199999999999999</v>
      </c>
      <c r="AZ181" s="14">
        <f t="shared" si="142"/>
        <v>0.40601027145261881</v>
      </c>
      <c r="BA181" s="14">
        <f t="shared" si="143"/>
        <v>1.670103092783505</v>
      </c>
      <c r="BB181" s="14">
        <f t="shared" si="54"/>
        <v>9.730358440872056</v>
      </c>
      <c r="BC181" s="14">
        <f t="shared" si="55"/>
        <v>2.4384150557233206</v>
      </c>
      <c r="BD181" s="14">
        <f t="shared" si="113"/>
        <v>10.03129736172377</v>
      </c>
      <c r="BE181" s="19">
        <f t="shared" si="81"/>
        <v>14.485537020190392</v>
      </c>
      <c r="BF181" s="21">
        <f t="shared" si="56"/>
        <v>3.5000000000000003E-2</v>
      </c>
      <c r="BG181" s="14">
        <f t="shared" si="192"/>
        <v>9.7371465716098395</v>
      </c>
      <c r="BH181" s="14">
        <f t="shared" si="193"/>
        <v>2.4399573119766309</v>
      </c>
      <c r="BI181" s="14">
        <f t="shared" si="82"/>
        <v>10.038197798473663</v>
      </c>
      <c r="BJ181" s="19">
        <f t="shared" si="83"/>
        <v>14.495501487237044</v>
      </c>
      <c r="BK181" s="19">
        <f t="shared" si="102"/>
        <v>228.10882093331156</v>
      </c>
      <c r="BL181" s="14">
        <f t="shared" si="194"/>
        <v>7.0230258353894751E-2</v>
      </c>
      <c r="BM181" s="19">
        <f t="shared" si="147"/>
        <v>227.94861951904207</v>
      </c>
      <c r="BN181" t="s">
        <v>229</v>
      </c>
      <c r="BO181" s="14">
        <f t="shared" si="148"/>
        <v>1.6199999999999999</v>
      </c>
      <c r="BP181" s="14">
        <f t="shared" si="149"/>
        <v>0.40601027145261881</v>
      </c>
      <c r="BQ181" s="14">
        <f t="shared" si="150"/>
        <v>1.670103092783505</v>
      </c>
      <c r="BR181" s="14">
        <f t="shared" si="57"/>
        <v>9.7303588094924347</v>
      </c>
      <c r="BS181" s="14">
        <f t="shared" si="58"/>
        <v>2.4384151394734883</v>
      </c>
      <c r="BT181" s="14">
        <f t="shared" si="114"/>
        <v>10.031297741744778</v>
      </c>
      <c r="BU181" s="19">
        <f t="shared" si="84"/>
        <v>14.485795068592667</v>
      </c>
      <c r="BV181" s="21">
        <f t="shared" si="59"/>
        <v>3.5000000000000003E-2</v>
      </c>
      <c r="BW181" s="14">
        <f t="shared" si="195"/>
        <v>9.7371471820827491</v>
      </c>
      <c r="BX181" s="14">
        <f t="shared" si="196"/>
        <v>2.4399574506754425</v>
      </c>
      <c r="BY181" s="14">
        <f t="shared" si="85"/>
        <v>10.038198424351286</v>
      </c>
      <c r="BZ181" s="19">
        <f t="shared" si="86"/>
        <v>14.495760067802617</v>
      </c>
      <c r="CA181" s="19">
        <f t="shared" si="103"/>
        <v>228.10466866857536</v>
      </c>
      <c r="CB181" s="14">
        <f t="shared" si="197"/>
        <v>7.0232788757337072E-2</v>
      </c>
      <c r="CC181" s="19">
        <f t="shared" si="154"/>
        <v>227.94446439848372</v>
      </c>
      <c r="CD181" t="s">
        <v>229</v>
      </c>
      <c r="CE181" s="14">
        <f t="shared" si="155"/>
        <v>1.6199999999999999</v>
      </c>
      <c r="CF181" s="14">
        <f t="shared" si="156"/>
        <v>0.40601027145261881</v>
      </c>
      <c r="CG181" s="14">
        <f t="shared" si="157"/>
        <v>1.670103092783505</v>
      </c>
      <c r="CH181" s="14">
        <f t="shared" si="60"/>
        <v>9.7303591669705778</v>
      </c>
      <c r="CI181" s="14">
        <f t="shared" si="61"/>
        <v>2.4384152206921508</v>
      </c>
      <c r="CJ181" s="14">
        <f t="shared" si="115"/>
        <v>10.031298110278946</v>
      </c>
      <c r="CK181" s="19">
        <f t="shared" si="87"/>
        <v>14.486045312633101</v>
      </c>
      <c r="CL181" s="21">
        <f t="shared" si="62"/>
        <v>3.5000000000000003E-2</v>
      </c>
      <c r="CM181" s="14">
        <f t="shared" si="198"/>
        <v>9.7371477741030006</v>
      </c>
      <c r="CN181" s="14">
        <f t="shared" si="199"/>
        <v>2.4399575851818285</v>
      </c>
      <c r="CO181" s="14">
        <f t="shared" si="88"/>
        <v>10.038199031310615</v>
      </c>
      <c r="CP181" s="19">
        <f t="shared" si="89"/>
        <v>14.496010827929789</v>
      </c>
      <c r="CQ181" s="19">
        <f t="shared" si="104"/>
        <v>228.10064212381744</v>
      </c>
      <c r="CR181" s="14">
        <f t="shared" si="200"/>
        <v>7.0235242676787477E-2</v>
      </c>
      <c r="CS181" s="19">
        <f t="shared" si="161"/>
        <v>227.94043508427447</v>
      </c>
      <c r="CT181" t="s">
        <v>229</v>
      </c>
      <c r="CU181" s="14">
        <f t="shared" si="162"/>
        <v>1.6199999999999999</v>
      </c>
      <c r="CV181" s="14">
        <f t="shared" si="163"/>
        <v>0.40601027145261881</v>
      </c>
      <c r="CW181" s="14">
        <f t="shared" si="164"/>
        <v>1.670103092783505</v>
      </c>
      <c r="CX181" s="14">
        <f t="shared" si="63"/>
        <v>9.7303602618115992</v>
      </c>
      <c r="CY181" s="14">
        <f t="shared" si="64"/>
        <v>2.4384154694388944</v>
      </c>
      <c r="CZ181" s="14">
        <f t="shared" si="116"/>
        <v>10.031299238981031</v>
      </c>
      <c r="DA181" s="19">
        <f t="shared" si="90"/>
        <v>14.486811703185435</v>
      </c>
      <c r="DB181" s="21">
        <f t="shared" si="65"/>
        <v>3.5000000000000003E-2</v>
      </c>
      <c r="DC181" s="14">
        <f t="shared" si="201"/>
        <v>9.7371495872714728</v>
      </c>
      <c r="DD181" s="14">
        <f t="shared" si="202"/>
        <v>2.4399579971318226</v>
      </c>
      <c r="DE181" s="14">
        <f t="shared" si="91"/>
        <v>10.0382008902327</v>
      </c>
      <c r="DF181" s="19">
        <f t="shared" si="92"/>
        <v>14.496778799145989</v>
      </c>
      <c r="DG181" s="19">
        <f t="shared" si="105"/>
        <v>228.08831139396955</v>
      </c>
      <c r="DH181" s="14">
        <f t="shared" si="203"/>
        <v>7.0242758259010579E-2</v>
      </c>
      <c r="DI181" s="19">
        <f t="shared" si="168"/>
        <v>227.92809587278003</v>
      </c>
      <c r="DJ181" t="s">
        <v>229</v>
      </c>
      <c r="DK181" s="14">
        <f t="shared" si="169"/>
        <v>1.6199999999999999</v>
      </c>
      <c r="DL181" s="14">
        <f t="shared" si="170"/>
        <v>0.40601027145261881</v>
      </c>
      <c r="DM181" s="14">
        <f t="shared" si="171"/>
        <v>1.670103092783505</v>
      </c>
      <c r="DN181" s="14">
        <f t="shared" si="66"/>
        <v>9.7303609936618063</v>
      </c>
      <c r="DO181" s="14">
        <f t="shared" si="67"/>
        <v>2.4384156357145006</v>
      </c>
      <c r="DP181" s="14">
        <f t="shared" si="117"/>
        <v>10.03129999346578</v>
      </c>
      <c r="DQ181" s="19">
        <f t="shared" si="93"/>
        <v>14.487323977055725</v>
      </c>
      <c r="DR181" s="21">
        <f t="shared" si="68"/>
        <v>3.5000000000000003E-2</v>
      </c>
      <c r="DS181" s="14">
        <f t="shared" si="204"/>
        <v>9.7371507992902071</v>
      </c>
      <c r="DT181" s="14">
        <f t="shared" si="205"/>
        <v>2.4399582725012197</v>
      </c>
      <c r="DU181" s="14">
        <f t="shared" si="94"/>
        <v>10.038202132835593</v>
      </c>
      <c r="DV181" s="19">
        <f t="shared" si="95"/>
        <v>14.497292129663105</v>
      </c>
      <c r="DW181" s="19">
        <f t="shared" si="106"/>
        <v>228.08006995723704</v>
      </c>
      <c r="DX181" s="14">
        <f t="shared" si="206"/>
        <v>7.0247782086591729E-2</v>
      </c>
      <c r="DY181" s="19">
        <f t="shared" si="175"/>
        <v>227.91984876671052</v>
      </c>
      <c r="DZ181" t="s">
        <v>229</v>
      </c>
      <c r="EA181" s="14">
        <f t="shared" si="176"/>
        <v>1.6199999999999999</v>
      </c>
      <c r="EB181" s="14">
        <f t="shared" si="177"/>
        <v>0.40601027145261881</v>
      </c>
      <c r="EC181" s="14">
        <f t="shared" si="178"/>
        <v>1.670103092783505</v>
      </c>
      <c r="ED181" s="14">
        <f t="shared" si="69"/>
        <v>9.7303613624185044</v>
      </c>
      <c r="EE181" s="14">
        <f t="shared" si="70"/>
        <v>2.4384157194956395</v>
      </c>
      <c r="EF181" s="14">
        <f t="shared" si="118"/>
        <v>10.031300373627325</v>
      </c>
      <c r="EG181" s="19">
        <f t="shared" si="96"/>
        <v>14.487582089196486</v>
      </c>
      <c r="EH181" s="21">
        <f t="shared" si="71"/>
        <v>3.5000000000000003E-2</v>
      </c>
      <c r="EI181" s="14">
        <f t="shared" si="207"/>
        <v>9.7371514099890177</v>
      </c>
      <c r="EJ181" s="14">
        <f t="shared" si="208"/>
        <v>2.439958411251355</v>
      </c>
      <c r="EK181" s="14">
        <f t="shared" si="97"/>
        <v>10.038202758944818</v>
      </c>
      <c r="EL181" s="19">
        <f t="shared" si="98"/>
        <v>14.497550774229722</v>
      </c>
      <c r="EM181" s="19">
        <f t="shared" si="107"/>
        <v>228.07591768026919</v>
      </c>
      <c r="EN181" s="14">
        <f t="shared" si="209"/>
        <v>7.0250313441409779E-2</v>
      </c>
      <c r="EO181" s="19">
        <f t="shared" si="182"/>
        <v>227.91569363321443</v>
      </c>
    </row>
    <row r="182" spans="2:145" hidden="1" outlineLevel="1">
      <c r="B182" t="s">
        <v>230</v>
      </c>
      <c r="C182" s="14">
        <f t="shared" si="119"/>
        <v>1.6199999999999999</v>
      </c>
      <c r="D182" s="14">
        <f t="shared" si="120"/>
        <v>0.40601027145261881</v>
      </c>
      <c r="E182" s="14">
        <f t="shared" si="121"/>
        <v>1.670103092783505</v>
      </c>
      <c r="F182" s="14">
        <f t="shared" si="108"/>
        <v>8.1056445587578807</v>
      </c>
      <c r="G182" s="14">
        <f t="shared" si="109"/>
        <v>2.0313337951503114</v>
      </c>
      <c r="H182" s="14">
        <f t="shared" si="110"/>
        <v>8.356334596657609</v>
      </c>
      <c r="I182" s="19">
        <f t="shared" si="72"/>
        <v>12.063233363969816</v>
      </c>
      <c r="J182" s="21">
        <f t="shared" si="47"/>
        <v>3.5000000000000003E-2</v>
      </c>
      <c r="K182" s="14">
        <f t="shared" si="183"/>
        <v>8.1103522552525931</v>
      </c>
      <c r="L182" s="14">
        <f t="shared" si="184"/>
        <v>2.0324033789043843</v>
      </c>
      <c r="M182" s="14">
        <f t="shared" si="73"/>
        <v>8.3611289428439495</v>
      </c>
      <c r="N182" s="19">
        <f t="shared" si="74"/>
        <v>12.07015449861378</v>
      </c>
      <c r="O182" s="19">
        <f t="shared" si="124"/>
        <v>228.01837718878852</v>
      </c>
      <c r="P182" s="14">
        <f t="shared" si="185"/>
        <v>5.8506058909419921E-2</v>
      </c>
      <c r="Q182" s="19">
        <f t="shared" si="126"/>
        <v>227.88497262270613</v>
      </c>
      <c r="R182" t="s">
        <v>230</v>
      </c>
      <c r="S182" s="14">
        <f t="shared" si="127"/>
        <v>1.6199999999999999</v>
      </c>
      <c r="T182" s="14">
        <f t="shared" si="128"/>
        <v>0.40601027145261881</v>
      </c>
      <c r="U182" s="14">
        <f t="shared" si="129"/>
        <v>1.670103092783505</v>
      </c>
      <c r="V182" s="14">
        <f t="shared" si="48"/>
        <v>8.1056461437356493</v>
      </c>
      <c r="W182" s="14">
        <f t="shared" si="49"/>
        <v>2.0313341552556143</v>
      </c>
      <c r="X182" s="14">
        <f t="shared" si="111"/>
        <v>8.3563362306553088</v>
      </c>
      <c r="Y182" s="19">
        <f t="shared" si="75"/>
        <v>12.064928310308931</v>
      </c>
      <c r="Z182" s="21">
        <f t="shared" si="50"/>
        <v>3.5000000000000003E-2</v>
      </c>
      <c r="AA182" s="14">
        <f t="shared" si="186"/>
        <v>8.1103551632344466</v>
      </c>
      <c r="AB182" s="14">
        <f t="shared" si="187"/>
        <v>2.0324040395948413</v>
      </c>
      <c r="AC182" s="14">
        <f t="shared" si="76"/>
        <v>8.3611319242053028</v>
      </c>
      <c r="AD182" s="19">
        <f t="shared" si="77"/>
        <v>12.071852361386082</v>
      </c>
      <c r="AE182" s="19">
        <f t="shared" si="100"/>
        <v>227.98557500878826</v>
      </c>
      <c r="AF182" s="14">
        <f t="shared" si="188"/>
        <v>5.8522702960880357E-2</v>
      </c>
      <c r="AG182" s="19">
        <f t="shared" si="133"/>
        <v>227.85215168793221</v>
      </c>
      <c r="AH182" t="s">
        <v>230</v>
      </c>
      <c r="AI182" s="14">
        <f t="shared" si="134"/>
        <v>1.6199999999999999</v>
      </c>
      <c r="AJ182" s="14">
        <f t="shared" si="135"/>
        <v>0.40601027145261881</v>
      </c>
      <c r="AK182" s="14">
        <f t="shared" si="136"/>
        <v>1.670103092783505</v>
      </c>
      <c r="AL182" s="14">
        <f t="shared" si="51"/>
        <v>8.1056475314487244</v>
      </c>
      <c r="AM182" s="14">
        <f t="shared" si="52"/>
        <v>2.0313344705425838</v>
      </c>
      <c r="AN182" s="14">
        <f t="shared" si="112"/>
        <v>8.3563376612873448</v>
      </c>
      <c r="AO182" s="19">
        <f t="shared" si="78"/>
        <v>12.066412110544121</v>
      </c>
      <c r="AP182" s="21">
        <f t="shared" si="53"/>
        <v>3.5000000000000003E-2</v>
      </c>
      <c r="AQ182" s="14">
        <f t="shared" si="189"/>
        <v>8.1103577092923906</v>
      </c>
      <c r="AR182" s="14">
        <f t="shared" si="190"/>
        <v>2.0324046180565616</v>
      </c>
      <c r="AS182" s="14">
        <f t="shared" si="79"/>
        <v>8.3611345345100236</v>
      </c>
      <c r="AT182" s="19">
        <f t="shared" si="80"/>
        <v>12.073338715414938</v>
      </c>
      <c r="AU182" s="19">
        <f t="shared" si="101"/>
        <v>227.95686659943499</v>
      </c>
      <c r="AV182" s="14">
        <f t="shared" si="191"/>
        <v>5.8537275612014494E-2</v>
      </c>
      <c r="AW182" s="19">
        <f t="shared" si="140"/>
        <v>227.82342686015716</v>
      </c>
      <c r="AX182" t="s">
        <v>230</v>
      </c>
      <c r="AY182" s="14">
        <f t="shared" si="141"/>
        <v>1.6199999999999999</v>
      </c>
      <c r="AZ182" s="14">
        <f t="shared" si="142"/>
        <v>0.40601027145261881</v>
      </c>
      <c r="BA182" s="14">
        <f t="shared" si="143"/>
        <v>1.670103092783505</v>
      </c>
      <c r="BB182" s="14">
        <f t="shared" si="54"/>
        <v>8.1056479301916315</v>
      </c>
      <c r="BC182" s="14">
        <f t="shared" si="55"/>
        <v>2.0313345611365579</v>
      </c>
      <c r="BD182" s="14">
        <f t="shared" si="113"/>
        <v>8.3563380723625063</v>
      </c>
      <c r="BE182" s="19">
        <f t="shared" si="81"/>
        <v>12.066838429324866</v>
      </c>
      <c r="BF182" s="21">
        <f t="shared" si="56"/>
        <v>3.5000000000000003E-2</v>
      </c>
      <c r="BG182" s="14">
        <f t="shared" si="192"/>
        <v>8.1103584408720568</v>
      </c>
      <c r="BH182" s="14">
        <f t="shared" si="193"/>
        <v>2.0324047842707018</v>
      </c>
      <c r="BI182" s="14">
        <f t="shared" si="82"/>
        <v>8.361135284550242</v>
      </c>
      <c r="BJ182" s="19">
        <f t="shared" si="83"/>
        <v>12.073765768056175</v>
      </c>
      <c r="BK182" s="19">
        <f t="shared" si="102"/>
        <v>227.94861951904207</v>
      </c>
      <c r="BL182" s="14">
        <f t="shared" si="194"/>
        <v>5.8541462908089342E-2</v>
      </c>
      <c r="BM182" s="19">
        <f t="shared" si="147"/>
        <v>227.81517506249682</v>
      </c>
      <c r="BN182" t="s">
        <v>230</v>
      </c>
      <c r="BO182" s="14">
        <f t="shared" si="148"/>
        <v>1.6199999999999999</v>
      </c>
      <c r="BP182" s="14">
        <f t="shared" si="149"/>
        <v>0.40601027145261881</v>
      </c>
      <c r="BQ182" s="14">
        <f t="shared" si="150"/>
        <v>1.670103092783505</v>
      </c>
      <c r="BR182" s="14">
        <f t="shared" si="57"/>
        <v>8.1056481311058484</v>
      </c>
      <c r="BS182" s="14">
        <f t="shared" si="58"/>
        <v>2.0313346067840596</v>
      </c>
      <c r="BT182" s="14">
        <f t="shared" si="114"/>
        <v>8.356338279490565</v>
      </c>
      <c r="BU182" s="19">
        <f t="shared" si="84"/>
        <v>12.067053232484577</v>
      </c>
      <c r="BV182" s="21">
        <f t="shared" si="59"/>
        <v>3.5000000000000003E-2</v>
      </c>
      <c r="BW182" s="14">
        <f t="shared" si="195"/>
        <v>8.1103588094924355</v>
      </c>
      <c r="BX182" s="14">
        <f t="shared" si="196"/>
        <v>2.0324048680208695</v>
      </c>
      <c r="BY182" s="14">
        <f t="shared" si="85"/>
        <v>8.3611356624723232</v>
      </c>
      <c r="BZ182" s="19">
        <f t="shared" si="86"/>
        <v>12.073980940995321</v>
      </c>
      <c r="CA182" s="19">
        <f t="shared" si="103"/>
        <v>227.94446439848372</v>
      </c>
      <c r="CB182" s="14">
        <f t="shared" si="197"/>
        <v>5.854357276001828E-2</v>
      </c>
      <c r="CC182" s="19">
        <f t="shared" si="154"/>
        <v>227.81101756511617</v>
      </c>
      <c r="CD182" t="s">
        <v>230</v>
      </c>
      <c r="CE182" s="14">
        <f t="shared" si="155"/>
        <v>1.6199999999999999</v>
      </c>
      <c r="CF182" s="14">
        <f t="shared" si="156"/>
        <v>0.40601027145261881</v>
      </c>
      <c r="CG182" s="14">
        <f t="shared" si="157"/>
        <v>1.670103092783505</v>
      </c>
      <c r="CH182" s="14">
        <f t="shared" si="60"/>
        <v>8.1056483259470546</v>
      </c>
      <c r="CI182" s="14">
        <f t="shared" si="61"/>
        <v>2.0313346510517789</v>
      </c>
      <c r="CJ182" s="14">
        <f t="shared" si="115"/>
        <v>8.3563384803577883</v>
      </c>
      <c r="CK182" s="19">
        <f t="shared" si="87"/>
        <v>12.067261539174456</v>
      </c>
      <c r="CL182" s="21">
        <f t="shared" si="62"/>
        <v>3.5000000000000003E-2</v>
      </c>
      <c r="CM182" s="14">
        <f t="shared" si="198"/>
        <v>8.1103591669705786</v>
      </c>
      <c r="CN182" s="14">
        <f t="shared" si="199"/>
        <v>2.032404949239532</v>
      </c>
      <c r="CO182" s="14">
        <f t="shared" si="88"/>
        <v>8.3611360289710053</v>
      </c>
      <c r="CP182" s="19">
        <f t="shared" si="89"/>
        <v>12.074189606293647</v>
      </c>
      <c r="CQ182" s="19">
        <f t="shared" si="104"/>
        <v>227.94043508427447</v>
      </c>
      <c r="CR182" s="14">
        <f t="shared" si="200"/>
        <v>5.854561883959012E-2</v>
      </c>
      <c r="CS182" s="19">
        <f t="shared" si="161"/>
        <v>227.80698594596873</v>
      </c>
      <c r="CT182" t="s">
        <v>230</v>
      </c>
      <c r="CU182" s="14">
        <f t="shared" si="162"/>
        <v>1.6199999999999999</v>
      </c>
      <c r="CV182" s="14">
        <f t="shared" si="163"/>
        <v>0.40601027145261881</v>
      </c>
      <c r="CW182" s="14">
        <f t="shared" si="164"/>
        <v>1.670103092783505</v>
      </c>
      <c r="CX182" s="14">
        <f t="shared" si="63"/>
        <v>8.1056489226832138</v>
      </c>
      <c r="CY182" s="14">
        <f t="shared" si="64"/>
        <v>2.031334786629615</v>
      </c>
      <c r="CZ182" s="14">
        <f t="shared" si="116"/>
        <v>8.3563390955497052</v>
      </c>
      <c r="DA182" s="19">
        <f t="shared" si="90"/>
        <v>12.06789949349495</v>
      </c>
      <c r="DB182" s="21">
        <f t="shared" si="65"/>
        <v>3.5000000000000003E-2</v>
      </c>
      <c r="DC182" s="14">
        <f t="shared" si="201"/>
        <v>8.1103602618116</v>
      </c>
      <c r="DD182" s="14">
        <f t="shared" si="202"/>
        <v>2.0324051979862756</v>
      </c>
      <c r="DE182" s="14">
        <f t="shared" si="91"/>
        <v>8.3611371514390527</v>
      </c>
      <c r="DF182" s="19">
        <f t="shared" si="92"/>
        <v>12.074828658955415</v>
      </c>
      <c r="DG182" s="19">
        <f t="shared" si="105"/>
        <v>227.92809587278003</v>
      </c>
      <c r="DH182" s="14">
        <f t="shared" si="203"/>
        <v>5.8551885337002743E-2</v>
      </c>
      <c r="DI182" s="19">
        <f t="shared" si="168"/>
        <v>227.79463967543379</v>
      </c>
      <c r="DJ182" t="s">
        <v>230</v>
      </c>
      <c r="DK182" s="14">
        <f t="shared" si="169"/>
        <v>1.6199999999999999</v>
      </c>
      <c r="DL182" s="14">
        <f t="shared" si="170"/>
        <v>0.40601027145261881</v>
      </c>
      <c r="DM182" s="14">
        <f t="shared" si="171"/>
        <v>1.670103092783505</v>
      </c>
      <c r="DN182" s="14">
        <f t="shared" si="66"/>
        <v>8.1056493215735035</v>
      </c>
      <c r="DO182" s="14">
        <f t="shared" si="67"/>
        <v>2.0313348772570743</v>
      </c>
      <c r="DP182" s="14">
        <f t="shared" si="117"/>
        <v>8.3563395067768074</v>
      </c>
      <c r="DQ182" s="19">
        <f t="shared" si="93"/>
        <v>12.06832591745863</v>
      </c>
      <c r="DR182" s="21">
        <f t="shared" si="68"/>
        <v>3.5000000000000003E-2</v>
      </c>
      <c r="DS182" s="14">
        <f t="shared" si="204"/>
        <v>8.1103609936618071</v>
      </c>
      <c r="DT182" s="14">
        <f t="shared" si="205"/>
        <v>2.0324053642618818</v>
      </c>
      <c r="DU182" s="14">
        <f t="shared" si="94"/>
        <v>8.3611379017566385</v>
      </c>
      <c r="DV182" s="19">
        <f t="shared" si="95"/>
        <v>12.075255817141418</v>
      </c>
      <c r="DW182" s="19">
        <f t="shared" si="106"/>
        <v>227.91984876671052</v>
      </c>
      <c r="DX182" s="14">
        <f t="shared" si="206"/>
        <v>5.8556074207967768E-2</v>
      </c>
      <c r="DY182" s="19">
        <f t="shared" si="175"/>
        <v>227.78638785093199</v>
      </c>
      <c r="DZ182" t="s">
        <v>230</v>
      </c>
      <c r="EA182" s="14">
        <f t="shared" si="176"/>
        <v>1.6199999999999999</v>
      </c>
      <c r="EB182" s="14">
        <f t="shared" si="177"/>
        <v>0.40601027145261881</v>
      </c>
      <c r="EC182" s="14">
        <f t="shared" si="178"/>
        <v>1.670103092783505</v>
      </c>
      <c r="ED182" s="14">
        <f t="shared" si="69"/>
        <v>8.1056495225619827</v>
      </c>
      <c r="EE182" s="14">
        <f t="shared" si="70"/>
        <v>2.0313349229214479</v>
      </c>
      <c r="EF182" s="14">
        <f t="shared" si="118"/>
        <v>8.3563397139814253</v>
      </c>
      <c r="EG182" s="19">
        <f t="shared" si="96"/>
        <v>12.06854077361678</v>
      </c>
      <c r="EH182" s="21">
        <f t="shared" si="71"/>
        <v>3.5000000000000003E-2</v>
      </c>
      <c r="EI182" s="14">
        <f t="shared" si="207"/>
        <v>8.1103613624185051</v>
      </c>
      <c r="EJ182" s="14">
        <f t="shared" si="208"/>
        <v>2.0324054480430207</v>
      </c>
      <c r="EK182" s="14">
        <f t="shared" si="97"/>
        <v>8.3611382798184781</v>
      </c>
      <c r="EL182" s="19">
        <f t="shared" si="98"/>
        <v>12.075471043261329</v>
      </c>
      <c r="EM182" s="19">
        <f t="shared" si="107"/>
        <v>227.91569363321443</v>
      </c>
      <c r="EN182" s="14">
        <f t="shared" si="209"/>
        <v>5.8558184853458109E-2</v>
      </c>
      <c r="EO182" s="19">
        <f t="shared" si="182"/>
        <v>227.78223034002664</v>
      </c>
    </row>
    <row r="183" spans="2:145" hidden="1" outlineLevel="1">
      <c r="B183" t="s">
        <v>231</v>
      </c>
      <c r="C183" s="14">
        <f t="shared" si="119"/>
        <v>1.6199999999999999</v>
      </c>
      <c r="D183" s="14">
        <f t="shared" si="120"/>
        <v>0.40601027145261881</v>
      </c>
      <c r="E183" s="14">
        <f t="shared" si="121"/>
        <v>1.670103092783505</v>
      </c>
      <c r="F183" s="14">
        <f t="shared" si="108"/>
        <v>6.4826333818757602</v>
      </c>
      <c r="G183" s="14">
        <f t="shared" si="109"/>
        <v>1.6246393874375546</v>
      </c>
      <c r="H183" s="14">
        <f t="shared" si="110"/>
        <v>6.6831271978100624</v>
      </c>
      <c r="I183" s="19">
        <f t="shared" si="72"/>
        <v>9.6477854082725596</v>
      </c>
      <c r="J183" s="21">
        <f t="shared" si="47"/>
        <v>3.5000000000000003E-2</v>
      </c>
      <c r="K183" s="14">
        <f t="shared" si="183"/>
        <v>6.4856445587578815</v>
      </c>
      <c r="L183" s="14">
        <f t="shared" si="184"/>
        <v>1.6253235236976926</v>
      </c>
      <c r="M183" s="14">
        <f t="shared" si="73"/>
        <v>6.6861993613136299</v>
      </c>
      <c r="N183" s="19">
        <f t="shared" si="74"/>
        <v>9.6522203940725113</v>
      </c>
      <c r="O183" s="19">
        <f t="shared" si="124"/>
        <v>227.88497262270613</v>
      </c>
      <c r="P183" s="14">
        <f t="shared" si="185"/>
        <v>4.681598376758981E-2</v>
      </c>
      <c r="Q183" s="19">
        <f t="shared" si="126"/>
        <v>227.7782860309143</v>
      </c>
      <c r="R183" t="s">
        <v>231</v>
      </c>
      <c r="S183" s="14">
        <f t="shared" si="127"/>
        <v>1.6199999999999999</v>
      </c>
      <c r="T183" s="14">
        <f t="shared" si="128"/>
        <v>0.40601027145261881</v>
      </c>
      <c r="U183" s="14">
        <f t="shared" si="129"/>
        <v>1.670103092783505</v>
      </c>
      <c r="V183" s="14">
        <f t="shared" si="48"/>
        <v>6.4826341211133993</v>
      </c>
      <c r="W183" s="14">
        <f t="shared" si="49"/>
        <v>1.6246395553915787</v>
      </c>
      <c r="X183" s="14">
        <f t="shared" si="111"/>
        <v>6.6831279599107214</v>
      </c>
      <c r="Y183" s="19">
        <f t="shared" si="75"/>
        <v>9.6491401852819969</v>
      </c>
      <c r="Z183" s="21">
        <f t="shared" si="50"/>
        <v>3.5000000000000003E-2</v>
      </c>
      <c r="AA183" s="14">
        <f t="shared" si="186"/>
        <v>6.4856461437356501</v>
      </c>
      <c r="AB183" s="14">
        <f t="shared" si="187"/>
        <v>1.6253238838029955</v>
      </c>
      <c r="AC183" s="14">
        <f t="shared" si="76"/>
        <v>6.6862009862861251</v>
      </c>
      <c r="AD183" s="19">
        <f t="shared" si="77"/>
        <v>9.653577039172454</v>
      </c>
      <c r="AE183" s="19">
        <f t="shared" si="100"/>
        <v>227.85215168793221</v>
      </c>
      <c r="AF183" s="14">
        <f t="shared" si="188"/>
        <v>4.6829305408477379E-2</v>
      </c>
      <c r="AG183" s="19">
        <f t="shared" si="133"/>
        <v>227.74545010793847</v>
      </c>
      <c r="AH183" t="s">
        <v>231</v>
      </c>
      <c r="AI183" s="14">
        <f t="shared" si="134"/>
        <v>1.6199999999999999</v>
      </c>
      <c r="AJ183" s="14">
        <f t="shared" si="135"/>
        <v>0.40601027145261881</v>
      </c>
      <c r="AK183" s="14">
        <f t="shared" si="136"/>
        <v>1.670103092783505</v>
      </c>
      <c r="AL183" s="14">
        <f t="shared" si="51"/>
        <v>6.4826347683461902</v>
      </c>
      <c r="AM183" s="14">
        <f t="shared" si="52"/>
        <v>1.6246397024421966</v>
      </c>
      <c r="AN183" s="14">
        <f t="shared" si="112"/>
        <v>6.6831286271610209</v>
      </c>
      <c r="AO183" s="19">
        <f t="shared" si="78"/>
        <v>9.6503261921415149</v>
      </c>
      <c r="AP183" s="21">
        <f t="shared" si="53"/>
        <v>3.5000000000000003E-2</v>
      </c>
      <c r="AQ183" s="14">
        <f t="shared" si="189"/>
        <v>6.4856475314487243</v>
      </c>
      <c r="AR183" s="14">
        <f t="shared" si="190"/>
        <v>1.6253241990899649</v>
      </c>
      <c r="AS183" s="14">
        <f t="shared" si="79"/>
        <v>6.6862024090162251</v>
      </c>
      <c r="AT183" s="19">
        <f t="shared" si="80"/>
        <v>9.6547646818371433</v>
      </c>
      <c r="AU183" s="19">
        <f t="shared" si="101"/>
        <v>227.82342686015716</v>
      </c>
      <c r="AV183" s="14">
        <f t="shared" si="191"/>
        <v>4.6840969134178449E-2</v>
      </c>
      <c r="AW183" s="19">
        <f t="shared" si="140"/>
        <v>227.71671215910118</v>
      </c>
      <c r="AX183" t="s">
        <v>231</v>
      </c>
      <c r="AY183" s="14">
        <f t="shared" si="141"/>
        <v>1.6199999999999999</v>
      </c>
      <c r="AZ183" s="14">
        <f t="shared" si="142"/>
        <v>0.40601027145261881</v>
      </c>
      <c r="BA183" s="14">
        <f t="shared" si="143"/>
        <v>1.670103092783505</v>
      </c>
      <c r="BB183" s="14">
        <f t="shared" si="54"/>
        <v>6.4826349543208455</v>
      </c>
      <c r="BC183" s="14">
        <f t="shared" si="55"/>
        <v>1.624639744695445</v>
      </c>
      <c r="BD183" s="14">
        <f t="shared" si="113"/>
        <v>6.6831288188874698</v>
      </c>
      <c r="BE183" s="19">
        <f t="shared" si="81"/>
        <v>9.6506669502278815</v>
      </c>
      <c r="BF183" s="21">
        <f t="shared" si="56"/>
        <v>3.5000000000000003E-2</v>
      </c>
      <c r="BG183" s="14">
        <f t="shared" si="192"/>
        <v>6.4856479301916314</v>
      </c>
      <c r="BH183" s="14">
        <f t="shared" si="193"/>
        <v>1.625324289683939</v>
      </c>
      <c r="BI183" s="14">
        <f t="shared" si="82"/>
        <v>6.6862028178208597</v>
      </c>
      <c r="BJ183" s="19">
        <f t="shared" si="83"/>
        <v>9.6551059099899117</v>
      </c>
      <c r="BK183" s="19">
        <f t="shared" si="102"/>
        <v>227.81517506249682</v>
      </c>
      <c r="BL183" s="14">
        <f t="shared" si="194"/>
        <v>4.6844320581781722E-2</v>
      </c>
      <c r="BM183" s="19">
        <f t="shared" si="147"/>
        <v>227.7084565915566</v>
      </c>
      <c r="BN183" t="s">
        <v>231</v>
      </c>
      <c r="BO183" s="14">
        <f t="shared" si="148"/>
        <v>1.6199999999999999</v>
      </c>
      <c r="BP183" s="14">
        <f t="shared" si="149"/>
        <v>0.40601027145261881</v>
      </c>
      <c r="BQ183" s="14">
        <f t="shared" si="150"/>
        <v>1.670103092783505</v>
      </c>
      <c r="BR183" s="14">
        <f t="shared" si="57"/>
        <v>6.4826350480277188</v>
      </c>
      <c r="BS183" s="14">
        <f t="shared" si="58"/>
        <v>1.6246397659855494</v>
      </c>
      <c r="BT183" s="14">
        <f t="shared" si="114"/>
        <v>6.6831289154924942</v>
      </c>
      <c r="BU183" s="19">
        <f t="shared" si="84"/>
        <v>9.6508386431336906</v>
      </c>
      <c r="BV183" s="21">
        <f t="shared" si="59"/>
        <v>3.5000000000000003E-2</v>
      </c>
      <c r="BW183" s="14">
        <f t="shared" si="195"/>
        <v>6.4856481311058483</v>
      </c>
      <c r="BX183" s="14">
        <f t="shared" si="196"/>
        <v>1.6253243353314406</v>
      </c>
      <c r="BY183" s="14">
        <f t="shared" si="85"/>
        <v>6.6862030238048691</v>
      </c>
      <c r="BZ183" s="19">
        <f t="shared" si="86"/>
        <v>9.6552778397539267</v>
      </c>
      <c r="CA183" s="19">
        <f t="shared" si="103"/>
        <v>227.81101756511617</v>
      </c>
      <c r="CB183" s="14">
        <f t="shared" si="197"/>
        <v>4.6846009274974711E-2</v>
      </c>
      <c r="CC183" s="19">
        <f t="shared" si="154"/>
        <v>227.70429719469823</v>
      </c>
      <c r="CD183" t="s">
        <v>231</v>
      </c>
      <c r="CE183" s="14">
        <f t="shared" si="155"/>
        <v>1.6199999999999999</v>
      </c>
      <c r="CF183" s="14">
        <f t="shared" si="156"/>
        <v>0.40601027145261881</v>
      </c>
      <c r="CG183" s="14">
        <f t="shared" si="157"/>
        <v>1.670103092783505</v>
      </c>
      <c r="CH183" s="14">
        <f t="shared" si="60"/>
        <v>6.4826351389021246</v>
      </c>
      <c r="CI183" s="14">
        <f t="shared" si="61"/>
        <v>1.6246397866321198</v>
      </c>
      <c r="CJ183" s="14">
        <f t="shared" si="115"/>
        <v>6.6831290091774482</v>
      </c>
      <c r="CK183" s="19">
        <f t="shared" si="87"/>
        <v>9.6510051433836974</v>
      </c>
      <c r="CL183" s="21">
        <f t="shared" si="62"/>
        <v>3.5000000000000003E-2</v>
      </c>
      <c r="CM183" s="14">
        <f t="shared" si="198"/>
        <v>6.4856483259470554</v>
      </c>
      <c r="CN183" s="14">
        <f t="shared" si="199"/>
        <v>1.6253243795991603</v>
      </c>
      <c r="CO183" s="14">
        <f t="shared" si="88"/>
        <v>6.6862032235626252</v>
      </c>
      <c r="CP183" s="19">
        <f t="shared" si="89"/>
        <v>9.655444569706674</v>
      </c>
      <c r="CQ183" s="19">
        <f t="shared" si="104"/>
        <v>227.80698594596873</v>
      </c>
      <c r="CR183" s="14">
        <f t="shared" si="200"/>
        <v>4.6847646925777857E-2</v>
      </c>
      <c r="CS183" s="19">
        <f t="shared" si="161"/>
        <v>227.70026373352053</v>
      </c>
      <c r="CT183" t="s">
        <v>231</v>
      </c>
      <c r="CU183" s="14">
        <f t="shared" si="162"/>
        <v>1.6199999999999999</v>
      </c>
      <c r="CV183" s="14">
        <f t="shared" si="163"/>
        <v>0.40601027145261881</v>
      </c>
      <c r="CW183" s="14">
        <f t="shared" si="164"/>
        <v>1.670103092783505</v>
      </c>
      <c r="CX183" s="14">
        <f t="shared" si="63"/>
        <v>6.482635417221287</v>
      </c>
      <c r="CY183" s="14">
        <f t="shared" si="64"/>
        <v>1.6246398498659447</v>
      </c>
      <c r="CZ183" s="14">
        <f t="shared" si="116"/>
        <v>6.6831292961044202</v>
      </c>
      <c r="DA183" s="19">
        <f t="shared" si="90"/>
        <v>9.6515150624239112</v>
      </c>
      <c r="DB183" s="21">
        <f t="shared" si="65"/>
        <v>3.5000000000000003E-2</v>
      </c>
      <c r="DC183" s="14">
        <f t="shared" si="201"/>
        <v>6.4856489226832146</v>
      </c>
      <c r="DD183" s="14">
        <f t="shared" si="202"/>
        <v>1.6253245151769962</v>
      </c>
      <c r="DE183" s="14">
        <f t="shared" si="91"/>
        <v>6.686203835356598</v>
      </c>
      <c r="DF183" s="19">
        <f t="shared" si="92"/>
        <v>9.6559551922774087</v>
      </c>
      <c r="DG183" s="19">
        <f t="shared" si="105"/>
        <v>227.79463967543379</v>
      </c>
      <c r="DH183" s="14">
        <f t="shared" si="203"/>
        <v>4.6852662534663393E-2</v>
      </c>
      <c r="DI183" s="19">
        <f t="shared" si="168"/>
        <v>227.6879118216346</v>
      </c>
      <c r="DJ183" t="s">
        <v>231</v>
      </c>
      <c r="DK183" s="14">
        <f t="shared" si="169"/>
        <v>1.6199999999999999</v>
      </c>
      <c r="DL183" s="14">
        <f t="shared" si="170"/>
        <v>0.40601027145261881</v>
      </c>
      <c r="DM183" s="14">
        <f t="shared" si="171"/>
        <v>1.670103092783505</v>
      </c>
      <c r="DN183" s="14">
        <f t="shared" si="66"/>
        <v>6.4826356032646562</v>
      </c>
      <c r="DO183" s="14">
        <f t="shared" si="67"/>
        <v>1.6246398921348046</v>
      </c>
      <c r="DP183" s="14">
        <f t="shared" si="117"/>
        <v>6.6831294879017076</v>
      </c>
      <c r="DQ183" s="19">
        <f t="shared" si="93"/>
        <v>9.6518559045102741</v>
      </c>
      <c r="DR183" s="21">
        <f t="shared" si="68"/>
        <v>3.5000000000000003E-2</v>
      </c>
      <c r="DS183" s="14">
        <f t="shared" si="204"/>
        <v>6.4856493215735034</v>
      </c>
      <c r="DT183" s="14">
        <f t="shared" si="205"/>
        <v>1.6253246058044553</v>
      </c>
      <c r="DU183" s="14">
        <f t="shared" si="94"/>
        <v>6.6862042443123322</v>
      </c>
      <c r="DV183" s="19">
        <f t="shared" si="95"/>
        <v>9.6562965046618245</v>
      </c>
      <c r="DW183" s="19">
        <f t="shared" si="106"/>
        <v>227.78638785093199</v>
      </c>
      <c r="DX183" s="14">
        <f t="shared" si="206"/>
        <v>4.6856015243198483E-2</v>
      </c>
      <c r="DY183" s="19">
        <f t="shared" si="175"/>
        <v>227.67965622631863</v>
      </c>
      <c r="DZ183" t="s">
        <v>231</v>
      </c>
      <c r="EA183" s="14">
        <f t="shared" si="176"/>
        <v>1.6199999999999999</v>
      </c>
      <c r="EB183" s="14">
        <f t="shared" si="177"/>
        <v>0.40601027145261881</v>
      </c>
      <c r="EC183" s="14">
        <f t="shared" si="178"/>
        <v>1.670103092783505</v>
      </c>
      <c r="ED183" s="14">
        <f t="shared" si="69"/>
        <v>6.4826356970061525</v>
      </c>
      <c r="EE183" s="14">
        <f t="shared" si="70"/>
        <v>1.6246399134327756</v>
      </c>
      <c r="EF183" s="14">
        <f t="shared" si="118"/>
        <v>6.6831295845424252</v>
      </c>
      <c r="EG183" s="19">
        <f t="shared" si="96"/>
        <v>9.6520276397410836</v>
      </c>
      <c r="EH183" s="21">
        <f t="shared" si="71"/>
        <v>3.5000000000000003E-2</v>
      </c>
      <c r="EI183" s="14">
        <f t="shared" si="207"/>
        <v>6.4856495225619835</v>
      </c>
      <c r="EJ183" s="14">
        <f t="shared" si="208"/>
        <v>1.6253246514688293</v>
      </c>
      <c r="EK183" s="14">
        <f t="shared" si="97"/>
        <v>6.6862044503724798</v>
      </c>
      <c r="EL183" s="19">
        <f t="shared" si="98"/>
        <v>9.656468476867575</v>
      </c>
      <c r="EM183" s="19">
        <f t="shared" si="107"/>
        <v>227.78223034002664</v>
      </c>
      <c r="EN183" s="14">
        <f t="shared" si="209"/>
        <v>4.6857704571754429E-2</v>
      </c>
      <c r="EO183" s="19">
        <f t="shared" si="182"/>
        <v>227.67549681546694</v>
      </c>
    </row>
    <row r="184" spans="2:145" hidden="1" outlineLevel="1">
      <c r="B184" t="s">
        <v>232</v>
      </c>
      <c r="C184" s="14">
        <f t="shared" si="119"/>
        <v>1.6199999999999999</v>
      </c>
      <c r="D184" s="14">
        <f t="shared" si="120"/>
        <v>0.40601027145261881</v>
      </c>
      <c r="E184" s="14">
        <f t="shared" si="121"/>
        <v>1.670103092783505</v>
      </c>
      <c r="F184" s="14">
        <f t="shared" si="108"/>
        <v>4.86094031574296</v>
      </c>
      <c r="G184" s="14">
        <f t="shared" si="109"/>
        <v>1.2182444531180225</v>
      </c>
      <c r="H184" s="14">
        <f t="shared" si="110"/>
        <v>5.0112786760236707</v>
      </c>
      <c r="I184" s="19">
        <f t="shared" si="72"/>
        <v>7.2342991321744217</v>
      </c>
      <c r="J184" s="21">
        <f t="shared" si="47"/>
        <v>3.5000000000000003E-2</v>
      </c>
      <c r="K184" s="14">
        <f t="shared" si="183"/>
        <v>4.8626333818757601</v>
      </c>
      <c r="L184" s="14">
        <f t="shared" si="184"/>
        <v>1.2186291159849358</v>
      </c>
      <c r="M184" s="14">
        <f t="shared" si="73"/>
        <v>5.0130091091936704</v>
      </c>
      <c r="N184" s="19">
        <f t="shared" si="74"/>
        <v>7.2367971914501732</v>
      </c>
      <c r="O184" s="19">
        <f t="shared" si="124"/>
        <v>227.7782860309143</v>
      </c>
      <c r="P184" s="14">
        <f t="shared" si="185"/>
        <v>3.5118949411664858E-2</v>
      </c>
      <c r="Q184" s="19">
        <f t="shared" si="126"/>
        <v>227.69829268987235</v>
      </c>
      <c r="R184" t="s">
        <v>232</v>
      </c>
      <c r="S184" s="14">
        <f t="shared" si="127"/>
        <v>1.6199999999999999</v>
      </c>
      <c r="T184" s="14">
        <f t="shared" si="128"/>
        <v>0.40601027145261881</v>
      </c>
      <c r="U184" s="14">
        <f t="shared" si="129"/>
        <v>1.670103092783505</v>
      </c>
      <c r="V184" s="14">
        <f t="shared" si="48"/>
        <v>4.8609405796565905</v>
      </c>
      <c r="W184" s="14">
        <f t="shared" si="49"/>
        <v>1.2182445130789255</v>
      </c>
      <c r="X184" s="14">
        <f t="shared" si="111"/>
        <v>5.0112789480995783</v>
      </c>
      <c r="Y184" s="19">
        <f t="shared" si="75"/>
        <v>7.2353145664461138</v>
      </c>
      <c r="Z184" s="21">
        <f t="shared" si="50"/>
        <v>3.5000000000000003E-2</v>
      </c>
      <c r="AA184" s="14">
        <f t="shared" si="186"/>
        <v>4.8626341211133992</v>
      </c>
      <c r="AB184" s="14">
        <f t="shared" si="187"/>
        <v>1.2186292839389599</v>
      </c>
      <c r="AC184" s="14">
        <f t="shared" si="76"/>
        <v>5.01300986708483</v>
      </c>
      <c r="AD184" s="19">
        <f t="shared" si="77"/>
        <v>7.237813677646475</v>
      </c>
      <c r="AE184" s="19">
        <f t="shared" si="100"/>
        <v>227.74545010793847</v>
      </c>
      <c r="AF184" s="14">
        <f t="shared" si="188"/>
        <v>3.5128944642395847E-2</v>
      </c>
      <c r="AG184" s="19">
        <f t="shared" si="133"/>
        <v>227.66544553484448</v>
      </c>
      <c r="AH184" t="s">
        <v>232</v>
      </c>
      <c r="AI184" s="14">
        <f t="shared" si="134"/>
        <v>1.6199999999999999</v>
      </c>
      <c r="AJ184" s="14">
        <f t="shared" si="135"/>
        <v>0.40601027145261881</v>
      </c>
      <c r="AK184" s="14">
        <f t="shared" si="136"/>
        <v>1.670103092783505</v>
      </c>
      <c r="AL184" s="14">
        <f t="shared" si="51"/>
        <v>4.8609408107237462</v>
      </c>
      <c r="AM184" s="14">
        <f t="shared" si="52"/>
        <v>1.2182445655771432</v>
      </c>
      <c r="AN184" s="14">
        <f t="shared" si="112"/>
        <v>5.011279186313141</v>
      </c>
      <c r="AO184" s="19">
        <f t="shared" si="78"/>
        <v>7.2362035037405459</v>
      </c>
      <c r="AP184" s="21">
        <f t="shared" si="53"/>
        <v>3.5000000000000003E-2</v>
      </c>
      <c r="AQ184" s="14">
        <f t="shared" si="189"/>
        <v>4.8626347683461901</v>
      </c>
      <c r="AR184" s="14">
        <f t="shared" si="190"/>
        <v>1.2186294309895778</v>
      </c>
      <c r="AS184" s="14">
        <f t="shared" si="79"/>
        <v>5.0130105306495407</v>
      </c>
      <c r="AT184" s="19">
        <f t="shared" si="80"/>
        <v>7.2387035360651177</v>
      </c>
      <c r="AU184" s="19">
        <f t="shared" si="101"/>
        <v>227.71671215910118</v>
      </c>
      <c r="AV184" s="14">
        <f t="shared" si="191"/>
        <v>3.5137695939878352E-2</v>
      </c>
      <c r="AW184" s="19">
        <f t="shared" si="140"/>
        <v>227.63669775317842</v>
      </c>
      <c r="AX184" t="s">
        <v>232</v>
      </c>
      <c r="AY184" s="14">
        <f t="shared" si="141"/>
        <v>1.6199999999999999</v>
      </c>
      <c r="AZ184" s="14">
        <f t="shared" si="142"/>
        <v>0.40601027145261881</v>
      </c>
      <c r="BA184" s="14">
        <f t="shared" si="143"/>
        <v>1.670103092783505</v>
      </c>
      <c r="BB184" s="14">
        <f t="shared" si="54"/>
        <v>4.8609408771181446</v>
      </c>
      <c r="BC184" s="14">
        <f t="shared" si="55"/>
        <v>1.2182445806618816</v>
      </c>
      <c r="BD184" s="14">
        <f t="shared" si="113"/>
        <v>5.0112792547609741</v>
      </c>
      <c r="BE184" s="19">
        <f t="shared" si="81"/>
        <v>7.2364589091274061</v>
      </c>
      <c r="BF184" s="21">
        <f t="shared" si="56"/>
        <v>3.5000000000000003E-2</v>
      </c>
      <c r="BG184" s="14">
        <f t="shared" si="192"/>
        <v>4.8626349543208454</v>
      </c>
      <c r="BH184" s="14">
        <f t="shared" si="193"/>
        <v>1.2186294732428262</v>
      </c>
      <c r="BI184" s="14">
        <f t="shared" si="82"/>
        <v>5.013010721316979</v>
      </c>
      <c r="BJ184" s="19">
        <f t="shared" si="83"/>
        <v>7.2389592061470047</v>
      </c>
      <c r="BK184" s="19">
        <f t="shared" si="102"/>
        <v>227.7084565915566</v>
      </c>
      <c r="BL184" s="14">
        <f t="shared" si="194"/>
        <v>3.5140210532355901E-2</v>
      </c>
      <c r="BM184" s="19">
        <f t="shared" si="147"/>
        <v>227.62843936051033</v>
      </c>
      <c r="BN184" t="s">
        <v>232</v>
      </c>
      <c r="BO184" s="14">
        <f t="shared" si="148"/>
        <v>1.6199999999999999</v>
      </c>
      <c r="BP184" s="14">
        <f t="shared" si="149"/>
        <v>0.40601027145261881</v>
      </c>
      <c r="BQ184" s="14">
        <f t="shared" si="150"/>
        <v>1.670103092783505</v>
      </c>
      <c r="BR184" s="14">
        <f t="shared" si="57"/>
        <v>4.8609409105722268</v>
      </c>
      <c r="BS184" s="14">
        <f t="shared" si="58"/>
        <v>1.2182445882626143</v>
      </c>
      <c r="BT184" s="14">
        <f t="shared" si="114"/>
        <v>5.0112792892497184</v>
      </c>
      <c r="BU184" s="19">
        <f t="shared" si="84"/>
        <v>7.2365875965842772</v>
      </c>
      <c r="BV184" s="21">
        <f t="shared" si="59"/>
        <v>3.5000000000000003E-2</v>
      </c>
      <c r="BW184" s="14">
        <f t="shared" si="195"/>
        <v>4.8626350480277187</v>
      </c>
      <c r="BX184" s="14">
        <f t="shared" si="196"/>
        <v>1.2186294945329306</v>
      </c>
      <c r="BY184" s="14">
        <f t="shared" si="85"/>
        <v>5.0130108173884009</v>
      </c>
      <c r="BZ184" s="19">
        <f t="shared" si="86"/>
        <v>7.239088026979049</v>
      </c>
      <c r="CA184" s="19">
        <f t="shared" si="103"/>
        <v>227.70429719469823</v>
      </c>
      <c r="CB184" s="14">
        <f t="shared" si="197"/>
        <v>3.5141477559562234E-2</v>
      </c>
      <c r="CC184" s="19">
        <f t="shared" si="154"/>
        <v>227.62427854019739</v>
      </c>
      <c r="CD184" t="s">
        <v>232</v>
      </c>
      <c r="CE184" s="14">
        <f t="shared" si="155"/>
        <v>1.6199999999999999</v>
      </c>
      <c r="CF184" s="14">
        <f t="shared" si="156"/>
        <v>0.40601027145261881</v>
      </c>
      <c r="CG184" s="14">
        <f t="shared" si="157"/>
        <v>1.670103092783505</v>
      </c>
      <c r="CH184" s="14">
        <f t="shared" si="60"/>
        <v>4.8609409430150956</v>
      </c>
      <c r="CI184" s="14">
        <f t="shared" si="61"/>
        <v>1.2182445956336003</v>
      </c>
      <c r="CJ184" s="14">
        <f t="shared" si="115"/>
        <v>5.0112793226959749</v>
      </c>
      <c r="CK184" s="19">
        <f t="shared" si="87"/>
        <v>7.2367123920332324</v>
      </c>
      <c r="CL184" s="21">
        <f t="shared" si="62"/>
        <v>3.5000000000000003E-2</v>
      </c>
      <c r="CM184" s="14">
        <f t="shared" si="198"/>
        <v>4.8626351389021245</v>
      </c>
      <c r="CN184" s="14">
        <f t="shared" si="199"/>
        <v>1.218629515179501</v>
      </c>
      <c r="CO184" s="14">
        <f t="shared" si="88"/>
        <v>5.0130109105558818</v>
      </c>
      <c r="CP184" s="19">
        <f t="shared" si="89"/>
        <v>7.2392129517739221</v>
      </c>
      <c r="CQ184" s="19">
        <f t="shared" si="104"/>
        <v>227.70026373352053</v>
      </c>
      <c r="CR184" s="14">
        <f t="shared" si="200"/>
        <v>3.5142706289660181E-2</v>
      </c>
      <c r="CS184" s="19">
        <f t="shared" si="161"/>
        <v>227.62024369861587</v>
      </c>
      <c r="CT184" t="s">
        <v>232</v>
      </c>
      <c r="CU184" s="14">
        <f t="shared" si="162"/>
        <v>1.6199999999999999</v>
      </c>
      <c r="CV184" s="14">
        <f t="shared" si="163"/>
        <v>0.40601027145261881</v>
      </c>
      <c r="CW184" s="14">
        <f t="shared" si="164"/>
        <v>1.670103092783505</v>
      </c>
      <c r="CX184" s="14">
        <f t="shared" si="63"/>
        <v>4.8609410423771955</v>
      </c>
      <c r="CY184" s="14">
        <f t="shared" si="64"/>
        <v>1.2182446182085664</v>
      </c>
      <c r="CZ184" s="14">
        <f t="shared" si="116"/>
        <v>5.0112794251311295</v>
      </c>
      <c r="DA184" s="19">
        <f t="shared" si="90"/>
        <v>7.2370945870912324</v>
      </c>
      <c r="DB184" s="21">
        <f t="shared" si="65"/>
        <v>3.5000000000000003E-2</v>
      </c>
      <c r="DC184" s="14">
        <f t="shared" si="201"/>
        <v>4.8626354172212869</v>
      </c>
      <c r="DD184" s="14">
        <f t="shared" si="202"/>
        <v>1.2186295784133259</v>
      </c>
      <c r="DE184" s="14">
        <f t="shared" si="91"/>
        <v>5.0130111958979988</v>
      </c>
      <c r="DF184" s="19">
        <f t="shared" si="92"/>
        <v>7.2395955429908661</v>
      </c>
      <c r="DG184" s="19">
        <f t="shared" si="105"/>
        <v>227.6879118216346</v>
      </c>
      <c r="DH184" s="14">
        <f t="shared" si="203"/>
        <v>3.5146469503261925E-2</v>
      </c>
      <c r="DI184" s="19">
        <f t="shared" si="168"/>
        <v>227.60788755914359</v>
      </c>
      <c r="DJ184" t="s">
        <v>232</v>
      </c>
      <c r="DK184" s="14">
        <f t="shared" si="169"/>
        <v>1.6199999999999999</v>
      </c>
      <c r="DL184" s="14">
        <f t="shared" si="170"/>
        <v>0.40601027145261881</v>
      </c>
      <c r="DM184" s="14">
        <f t="shared" si="171"/>
        <v>1.670103092783505</v>
      </c>
      <c r="DN184" s="14">
        <f t="shared" si="66"/>
        <v>4.8609411087961201</v>
      </c>
      <c r="DO184" s="14">
        <f t="shared" si="67"/>
        <v>1.2182446332988768</v>
      </c>
      <c r="DP184" s="14">
        <f t="shared" si="117"/>
        <v>5.0112794936042473</v>
      </c>
      <c r="DQ184" s="19">
        <f t="shared" si="93"/>
        <v>7.2373500553976973</v>
      </c>
      <c r="DR184" s="21">
        <f t="shared" si="68"/>
        <v>3.5000000000000003E-2</v>
      </c>
      <c r="DS184" s="14">
        <f t="shared" si="204"/>
        <v>4.862635603264656</v>
      </c>
      <c r="DT184" s="14">
        <f t="shared" si="205"/>
        <v>1.2186296206821858</v>
      </c>
      <c r="DU184" s="14">
        <f t="shared" si="94"/>
        <v>5.0130113866358847</v>
      </c>
      <c r="DV184" s="19">
        <f t="shared" si="95"/>
        <v>7.2398512761227574</v>
      </c>
      <c r="DW184" s="19">
        <f t="shared" si="106"/>
        <v>227.67965622631863</v>
      </c>
      <c r="DX184" s="14">
        <f t="shared" si="206"/>
        <v>3.5148985042075614E-2</v>
      </c>
      <c r="DY184" s="19">
        <f t="shared" si="175"/>
        <v>227.5996291380078</v>
      </c>
      <c r="DZ184" t="s">
        <v>232</v>
      </c>
      <c r="EA184" s="14">
        <f t="shared" si="176"/>
        <v>1.6199999999999999</v>
      </c>
      <c r="EB184" s="14">
        <f t="shared" si="177"/>
        <v>0.40601027145261881</v>
      </c>
      <c r="EC184" s="14">
        <f t="shared" si="178"/>
        <v>1.670103092783505</v>
      </c>
      <c r="ED184" s="14">
        <f t="shared" si="69"/>
        <v>4.8609411422625595</v>
      </c>
      <c r="EE184" s="14">
        <f t="shared" si="70"/>
        <v>1.2182446409024172</v>
      </c>
      <c r="EF184" s="14">
        <f t="shared" si="118"/>
        <v>5.0112795281057316</v>
      </c>
      <c r="EG184" s="19">
        <f t="shared" si="96"/>
        <v>7.2374787745578129</v>
      </c>
      <c r="EH184" s="21">
        <f t="shared" si="71"/>
        <v>3.5000000000000003E-2</v>
      </c>
      <c r="EI184" s="14">
        <f t="shared" si="207"/>
        <v>4.8626356970061524</v>
      </c>
      <c r="EJ184" s="14">
        <f t="shared" si="208"/>
        <v>1.2186296419801568</v>
      </c>
      <c r="EK184" s="14">
        <f t="shared" si="97"/>
        <v>5.0130114827428027</v>
      </c>
      <c r="EL184" s="19">
        <f t="shared" si="98"/>
        <v>7.2399801287237491</v>
      </c>
      <c r="EM184" s="19">
        <f t="shared" si="107"/>
        <v>227.67549681546694</v>
      </c>
      <c r="EN184" s="14">
        <f t="shared" si="209"/>
        <v>3.5150252546125305E-2</v>
      </c>
      <c r="EO184" s="19">
        <f t="shared" si="182"/>
        <v>227.59546830335066</v>
      </c>
    </row>
    <row r="185" spans="2:145" hidden="1" outlineLevel="1">
      <c r="B185" t="s">
        <v>233</v>
      </c>
      <c r="C185" s="14">
        <f t="shared" si="119"/>
        <v>1.6199999999999999</v>
      </c>
      <c r="D185" s="14">
        <f t="shared" si="120"/>
        <v>0.40601027145261881</v>
      </c>
      <c r="E185" s="14">
        <f t="shared" si="121"/>
        <v>1.670103092783505</v>
      </c>
      <c r="F185" s="14">
        <f t="shared" si="108"/>
        <v>3.2401880456857741</v>
      </c>
      <c r="G185" s="14">
        <f t="shared" si="109"/>
        <v>0.81206326668973672</v>
      </c>
      <c r="H185" s="14">
        <f t="shared" si="110"/>
        <v>3.3404000470987363</v>
      </c>
      <c r="I185" s="19">
        <f t="shared" si="72"/>
        <v>4.8222129967468685</v>
      </c>
      <c r="J185" s="21">
        <f t="shared" si="47"/>
        <v>3.5000000000000003E-2</v>
      </c>
      <c r="K185" s="14">
        <f t="shared" si="183"/>
        <v>3.2409403157429599</v>
      </c>
      <c r="L185" s="14">
        <f t="shared" si="184"/>
        <v>0.81223418166540373</v>
      </c>
      <c r="M185" s="14">
        <f t="shared" si="73"/>
        <v>3.341170228538759</v>
      </c>
      <c r="N185" s="19">
        <f t="shared" si="74"/>
        <v>4.823324833322598</v>
      </c>
      <c r="O185" s="19">
        <f t="shared" si="124"/>
        <v>227.69829268987235</v>
      </c>
      <c r="P185" s="14">
        <f t="shared" si="185"/>
        <v>2.3416343285422272E-2</v>
      </c>
      <c r="Q185" s="19">
        <f t="shared" si="126"/>
        <v>227.64497407600103</v>
      </c>
      <c r="R185" t="s">
        <v>233</v>
      </c>
      <c r="S185" s="14">
        <f t="shared" si="127"/>
        <v>1.6199999999999999</v>
      </c>
      <c r="T185" s="14">
        <f t="shared" si="128"/>
        <v>0.40601027145261881</v>
      </c>
      <c r="U185" s="14">
        <f t="shared" si="129"/>
        <v>1.670103092783505</v>
      </c>
      <c r="V185" s="14">
        <f t="shared" si="48"/>
        <v>3.240188098458697</v>
      </c>
      <c r="W185" s="14">
        <f t="shared" si="49"/>
        <v>0.81206327867969008</v>
      </c>
      <c r="X185" s="14">
        <f t="shared" si="111"/>
        <v>3.3404001015038114</v>
      </c>
      <c r="Y185" s="19">
        <f t="shared" si="75"/>
        <v>4.8228896779601795</v>
      </c>
      <c r="Z185" s="21">
        <f t="shared" si="50"/>
        <v>3.5000000000000003E-2</v>
      </c>
      <c r="AA185" s="14">
        <f t="shared" si="186"/>
        <v>3.2409405796565904</v>
      </c>
      <c r="AB185" s="14">
        <f t="shared" si="187"/>
        <v>0.81223424162630653</v>
      </c>
      <c r="AC185" s="14">
        <f t="shared" si="76"/>
        <v>3.3411704991118096</v>
      </c>
      <c r="AD185" s="19">
        <f t="shared" si="77"/>
        <v>4.8240019826418461</v>
      </c>
      <c r="AE185" s="19">
        <f t="shared" si="100"/>
        <v>227.66544553484448</v>
      </c>
      <c r="AF185" s="14">
        <f t="shared" si="188"/>
        <v>2.3423008903187041E-2</v>
      </c>
      <c r="AG185" s="19">
        <f t="shared" si="133"/>
        <v>227.61211943726738</v>
      </c>
      <c r="AH185" t="s">
        <v>233</v>
      </c>
      <c r="AI185" s="14">
        <f t="shared" si="134"/>
        <v>1.6199999999999999</v>
      </c>
      <c r="AJ185" s="14">
        <f t="shared" si="135"/>
        <v>0.40601027145261881</v>
      </c>
      <c r="AK185" s="14">
        <f t="shared" si="136"/>
        <v>1.670103092783505</v>
      </c>
      <c r="AL185" s="14">
        <f t="shared" si="51"/>
        <v>3.2401881446635432</v>
      </c>
      <c r="AM185" s="14">
        <f t="shared" si="52"/>
        <v>0.81206328917738313</v>
      </c>
      <c r="AN185" s="14">
        <f t="shared" si="112"/>
        <v>3.3404001491376736</v>
      </c>
      <c r="AO185" s="19">
        <f t="shared" si="78"/>
        <v>4.8234820620459127</v>
      </c>
      <c r="AP185" s="21">
        <f t="shared" si="53"/>
        <v>3.5000000000000003E-2</v>
      </c>
      <c r="AQ185" s="14">
        <f t="shared" si="189"/>
        <v>3.2409408107237461</v>
      </c>
      <c r="AR185" s="14">
        <f t="shared" si="190"/>
        <v>0.8122342941245243</v>
      </c>
      <c r="AS185" s="14">
        <f t="shared" si="79"/>
        <v>3.3411707360095586</v>
      </c>
      <c r="AT185" s="19">
        <f t="shared" si="80"/>
        <v>4.824594776627352</v>
      </c>
      <c r="AU185" s="19">
        <f t="shared" si="101"/>
        <v>227.63669775317842</v>
      </c>
      <c r="AV185" s="14">
        <f t="shared" si="191"/>
        <v>2.3428844967469848E-2</v>
      </c>
      <c r="AW185" s="19">
        <f t="shared" si="140"/>
        <v>227.58336510417277</v>
      </c>
      <c r="AX185" t="s">
        <v>233</v>
      </c>
      <c r="AY185" s="14">
        <f t="shared" si="141"/>
        <v>1.6199999999999999</v>
      </c>
      <c r="AZ185" s="14">
        <f t="shared" si="142"/>
        <v>0.40601027145261881</v>
      </c>
      <c r="BA185" s="14">
        <f t="shared" si="143"/>
        <v>1.670103092783505</v>
      </c>
      <c r="BB185" s="14">
        <f t="shared" si="54"/>
        <v>3.2401881579399552</v>
      </c>
      <c r="BC185" s="14">
        <f t="shared" si="55"/>
        <v>0.81206329219377027</v>
      </c>
      <c r="BD185" s="14">
        <f t="shared" si="113"/>
        <v>3.3404001628246962</v>
      </c>
      <c r="BE185" s="19">
        <f t="shared" si="81"/>
        <v>4.8236522631138801</v>
      </c>
      <c r="BF185" s="21">
        <f t="shared" si="56"/>
        <v>3.5000000000000003E-2</v>
      </c>
      <c r="BG185" s="14">
        <f t="shared" si="192"/>
        <v>3.2409408771181445</v>
      </c>
      <c r="BH185" s="14">
        <f t="shared" si="193"/>
        <v>0.81223430920926276</v>
      </c>
      <c r="BI185" s="14">
        <f t="shared" si="82"/>
        <v>3.3411708040793089</v>
      </c>
      <c r="BJ185" s="19">
        <f t="shared" si="83"/>
        <v>4.8247650954844534</v>
      </c>
      <c r="BK185" s="19">
        <f t="shared" si="102"/>
        <v>227.62843936051033</v>
      </c>
      <c r="BL185" s="14">
        <f t="shared" si="194"/>
        <v>2.3430521898707181E-2</v>
      </c>
      <c r="BM185" s="19">
        <f t="shared" si="147"/>
        <v>227.57510482917829</v>
      </c>
      <c r="BN185" t="s">
        <v>233</v>
      </c>
      <c r="BO185" s="14">
        <f t="shared" si="148"/>
        <v>1.6199999999999999</v>
      </c>
      <c r="BP185" s="14">
        <f t="shared" si="149"/>
        <v>0.40601027145261881</v>
      </c>
      <c r="BQ185" s="14">
        <f t="shared" si="150"/>
        <v>1.670103092783505</v>
      </c>
      <c r="BR185" s="14">
        <f t="shared" si="57"/>
        <v>3.2401881646295285</v>
      </c>
      <c r="BS185" s="14">
        <f t="shared" si="58"/>
        <v>0.81206329371363428</v>
      </c>
      <c r="BT185" s="14">
        <f t="shared" si="114"/>
        <v>3.3404001697211636</v>
      </c>
      <c r="BU185" s="19">
        <f t="shared" si="84"/>
        <v>4.8237380198882009</v>
      </c>
      <c r="BV185" s="21">
        <f t="shared" si="59"/>
        <v>3.5000000000000003E-2</v>
      </c>
      <c r="BW185" s="14">
        <f t="shared" si="195"/>
        <v>3.2409409105722267</v>
      </c>
      <c r="BX185" s="14">
        <f t="shared" si="196"/>
        <v>0.81223431680999547</v>
      </c>
      <c r="BY185" s="14">
        <f t="shared" si="85"/>
        <v>3.3411708383775491</v>
      </c>
      <c r="BZ185" s="19">
        <f t="shared" si="86"/>
        <v>4.8248509116106488</v>
      </c>
      <c r="CA185" s="19">
        <f t="shared" si="103"/>
        <v>227.62427854019739</v>
      </c>
      <c r="CB185" s="14">
        <f t="shared" si="197"/>
        <v>2.3431366853727653E-2</v>
      </c>
      <c r="CC185" s="19">
        <f t="shared" si="154"/>
        <v>227.57094306044448</v>
      </c>
      <c r="CD185" t="s">
        <v>233</v>
      </c>
      <c r="CE185" s="14">
        <f t="shared" si="155"/>
        <v>1.6199999999999999</v>
      </c>
      <c r="CF185" s="14">
        <f t="shared" si="156"/>
        <v>0.40601027145261881</v>
      </c>
      <c r="CG185" s="14">
        <f t="shared" si="157"/>
        <v>1.670103092783505</v>
      </c>
      <c r="CH185" s="14">
        <f t="shared" si="60"/>
        <v>3.2401881711168965</v>
      </c>
      <c r="CI185" s="14">
        <f t="shared" si="61"/>
        <v>0.8120632951875576</v>
      </c>
      <c r="CJ185" s="14">
        <f t="shared" si="115"/>
        <v>3.3404001764091715</v>
      </c>
      <c r="CK185" s="19">
        <f t="shared" si="87"/>
        <v>4.8238211830438029</v>
      </c>
      <c r="CL185" s="21">
        <f t="shared" si="62"/>
        <v>3.5000000000000003E-2</v>
      </c>
      <c r="CM185" s="14">
        <f t="shared" si="198"/>
        <v>3.2409409430150955</v>
      </c>
      <c r="CN185" s="14">
        <f t="shared" si="199"/>
        <v>0.81223432418098152</v>
      </c>
      <c r="CO185" s="14">
        <f t="shared" si="88"/>
        <v>3.3411708716390596</v>
      </c>
      <c r="CP185" s="19">
        <f t="shared" si="89"/>
        <v>4.824934132325108</v>
      </c>
      <c r="CQ185" s="19">
        <f t="shared" si="104"/>
        <v>227.62024369861587</v>
      </c>
      <c r="CR185" s="14">
        <f t="shared" si="200"/>
        <v>2.3432186269184533E-2</v>
      </c>
      <c r="CS185" s="19">
        <f t="shared" si="161"/>
        <v>227.56690729912603</v>
      </c>
      <c r="CT185" t="s">
        <v>233</v>
      </c>
      <c r="CU185" s="14">
        <f t="shared" si="162"/>
        <v>1.6199999999999999</v>
      </c>
      <c r="CV185" s="14">
        <f t="shared" si="163"/>
        <v>0.40601027145261881</v>
      </c>
      <c r="CW185" s="14">
        <f t="shared" si="164"/>
        <v>1.670103092783505</v>
      </c>
      <c r="CX185" s="14">
        <f t="shared" si="63"/>
        <v>3.2401881909856236</v>
      </c>
      <c r="CY185" s="14">
        <f t="shared" si="64"/>
        <v>0.81206329970171176</v>
      </c>
      <c r="CZ185" s="14">
        <f t="shared" si="116"/>
        <v>3.3404001968923955</v>
      </c>
      <c r="DA185" s="19">
        <f t="shared" si="90"/>
        <v>4.8240758761952023</v>
      </c>
      <c r="DB185" s="21">
        <f t="shared" si="65"/>
        <v>3.5000000000000003E-2</v>
      </c>
      <c r="DC185" s="14">
        <f t="shared" si="201"/>
        <v>3.2409410423771958</v>
      </c>
      <c r="DD185" s="14">
        <f t="shared" si="202"/>
        <v>0.81223434675594752</v>
      </c>
      <c r="DE185" s="14">
        <f t="shared" si="91"/>
        <v>3.3411709735083965</v>
      </c>
      <c r="DF185" s="19">
        <f t="shared" si="92"/>
        <v>4.8251890017669963</v>
      </c>
      <c r="DG185" s="19">
        <f t="shared" si="105"/>
        <v>227.60788755914359</v>
      </c>
      <c r="DH185" s="14">
        <f t="shared" si="203"/>
        <v>2.3434695880912775E-2</v>
      </c>
      <c r="DI185" s="19">
        <f t="shared" si="168"/>
        <v>227.55454834289316</v>
      </c>
      <c r="DJ185" t="s">
        <v>233</v>
      </c>
      <c r="DK185" s="14">
        <f t="shared" si="169"/>
        <v>1.6199999999999999</v>
      </c>
      <c r="DL185" s="14">
        <f t="shared" si="170"/>
        <v>0.40601027145261881</v>
      </c>
      <c r="DM185" s="14">
        <f t="shared" si="171"/>
        <v>1.670103092783505</v>
      </c>
      <c r="DN185" s="14">
        <f t="shared" si="66"/>
        <v>3.2401882042669401</v>
      </c>
      <c r="DO185" s="14">
        <f t="shared" si="67"/>
        <v>0.81206330271921301</v>
      </c>
      <c r="DP185" s="14">
        <f t="shared" si="117"/>
        <v>3.3404002105844746</v>
      </c>
      <c r="DQ185" s="19">
        <f t="shared" si="93"/>
        <v>4.8242461191754948</v>
      </c>
      <c r="DR185" s="21">
        <f t="shared" si="68"/>
        <v>3.5000000000000003E-2</v>
      </c>
      <c r="DS185" s="14">
        <f t="shared" si="204"/>
        <v>3.24094110879612</v>
      </c>
      <c r="DT185" s="14">
        <f t="shared" si="205"/>
        <v>0.81223436184625808</v>
      </c>
      <c r="DU185" s="14">
        <f t="shared" si="94"/>
        <v>3.3411710416032911</v>
      </c>
      <c r="DV185" s="19">
        <f t="shared" si="95"/>
        <v>4.825359362594436</v>
      </c>
      <c r="DW185" s="19">
        <f t="shared" si="106"/>
        <v>227.5996291380078</v>
      </c>
      <c r="DX185" s="14">
        <f t="shared" si="206"/>
        <v>2.3436373443380058E-2</v>
      </c>
      <c r="DY185" s="19">
        <f t="shared" si="175"/>
        <v>227.54628803896728</v>
      </c>
      <c r="DZ185" t="s">
        <v>233</v>
      </c>
      <c r="EA185" s="14">
        <f t="shared" si="176"/>
        <v>1.6199999999999999</v>
      </c>
      <c r="EB185" s="14">
        <f t="shared" si="177"/>
        <v>0.40601027145261881</v>
      </c>
      <c r="EC185" s="14">
        <f t="shared" si="178"/>
        <v>1.670103092783505</v>
      </c>
      <c r="ED185" s="14">
        <f t="shared" si="69"/>
        <v>3.2401882109589839</v>
      </c>
      <c r="EE185" s="14">
        <f t="shared" si="70"/>
        <v>0.81206330423963835</v>
      </c>
      <c r="EF185" s="14">
        <f t="shared" si="118"/>
        <v>3.3404002174834888</v>
      </c>
      <c r="EG185" s="19">
        <f t="shared" si="96"/>
        <v>4.8243318970681388</v>
      </c>
      <c r="EH185" s="21">
        <f t="shared" si="71"/>
        <v>3.5000000000000003E-2</v>
      </c>
      <c r="EI185" s="14">
        <f t="shared" si="207"/>
        <v>3.2409411422625598</v>
      </c>
      <c r="EJ185" s="14">
        <f t="shared" si="208"/>
        <v>0.81223436944979843</v>
      </c>
      <c r="EK185" s="14">
        <f t="shared" si="97"/>
        <v>3.3411710759142008</v>
      </c>
      <c r="EL185" s="19">
        <f t="shared" si="98"/>
        <v>4.825445199868188</v>
      </c>
      <c r="EM185" s="19">
        <f t="shared" si="107"/>
        <v>227.59546830335066</v>
      </c>
      <c r="EN185" s="14">
        <f t="shared" si="209"/>
        <v>2.3437218716467027E-2</v>
      </c>
      <c r="EO185" s="19">
        <f t="shared" si="182"/>
        <v>227.54212625565563</v>
      </c>
    </row>
    <row r="186" spans="2:145" hidden="1" outlineLevel="1">
      <c r="B186" t="s">
        <v>234</v>
      </c>
      <c r="C186" s="14">
        <f t="shared" si="119"/>
        <v>1.6199999999999999</v>
      </c>
      <c r="D186" s="14">
        <f t="shared" si="120"/>
        <v>0.40601027145261881</v>
      </c>
      <c r="E186" s="14">
        <f t="shared" si="121"/>
        <v>1.670103092783505</v>
      </c>
      <c r="F186" s="14">
        <f>C186</f>
        <v>1.6199999999999999</v>
      </c>
      <c r="G186" s="14">
        <f>D186</f>
        <v>0.40601027145261881</v>
      </c>
      <c r="H186" s="14">
        <f t="shared" ref="H186" si="210">F186/$L$43</f>
        <v>1.670103092783505</v>
      </c>
      <c r="I186" s="19">
        <f t="shared" si="72"/>
        <v>2.4109665687864568</v>
      </c>
      <c r="J186" s="21">
        <f t="shared" si="47"/>
        <v>3.5000000000000003E-2</v>
      </c>
      <c r="K186" s="14">
        <f t="shared" si="183"/>
        <v>1.620188045685774</v>
      </c>
      <c r="L186" s="14">
        <f t="shared" si="184"/>
        <v>0.40605299523711796</v>
      </c>
      <c r="M186" s="14">
        <f t="shared" si="73"/>
        <v>1.6702958834661967</v>
      </c>
      <c r="N186" s="19">
        <f t="shared" si="74"/>
        <v>2.4112448820790626</v>
      </c>
      <c r="O186" s="19">
        <f t="shared" si="124"/>
        <v>227.64497407600103</v>
      </c>
      <c r="P186" s="14">
        <f t="shared" si="185"/>
        <v>1.1709560245221814E-2</v>
      </c>
      <c r="Q186" s="19">
        <f t="shared" si="126"/>
        <v>227.61831785061639</v>
      </c>
      <c r="R186" t="s">
        <v>234</v>
      </c>
      <c r="S186" s="14">
        <f t="shared" si="127"/>
        <v>1.6199999999999999</v>
      </c>
      <c r="T186" s="14">
        <f t="shared" si="128"/>
        <v>0.40601027145261881</v>
      </c>
      <c r="U186" s="14">
        <f t="shared" si="129"/>
        <v>1.670103092783505</v>
      </c>
      <c r="V186" s="14">
        <f>S186</f>
        <v>1.6199999999999999</v>
      </c>
      <c r="W186" s="14">
        <f>T186</f>
        <v>0.40601027145261881</v>
      </c>
      <c r="X186" s="14">
        <f t="shared" si="111"/>
        <v>1.670103092783505</v>
      </c>
      <c r="Y186" s="19">
        <f t="shared" si="75"/>
        <v>2.4113048504844645</v>
      </c>
      <c r="Z186" s="21">
        <f t="shared" si="50"/>
        <v>3.5000000000000003E-2</v>
      </c>
      <c r="AA186" s="14">
        <f t="shared" si="186"/>
        <v>1.6201880984586972</v>
      </c>
      <c r="AB186" s="14">
        <f t="shared" si="187"/>
        <v>0.40605300722707127</v>
      </c>
      <c r="AC186" s="14">
        <f t="shared" si="76"/>
        <v>1.6702959375707518</v>
      </c>
      <c r="AD186" s="19">
        <f t="shared" si="77"/>
        <v>2.4115832809435713</v>
      </c>
      <c r="AE186" s="19">
        <f t="shared" si="100"/>
        <v>227.61211943726738</v>
      </c>
      <c r="AF186" s="14">
        <f t="shared" si="188"/>
        <v>1.1712893850321326E-2</v>
      </c>
      <c r="AG186" s="19">
        <f t="shared" si="133"/>
        <v>227.58545947132723</v>
      </c>
      <c r="AH186" t="s">
        <v>234</v>
      </c>
      <c r="AI186" s="14">
        <f t="shared" si="134"/>
        <v>1.6199999999999999</v>
      </c>
      <c r="AJ186" s="14">
        <f t="shared" si="135"/>
        <v>0.40601027145261881</v>
      </c>
      <c r="AK186" s="14">
        <f t="shared" si="136"/>
        <v>1.670103092783505</v>
      </c>
      <c r="AL186" s="14">
        <f>AI186</f>
        <v>1.6199999999999999</v>
      </c>
      <c r="AM186" s="14">
        <f>AJ186</f>
        <v>0.40601027145261881</v>
      </c>
      <c r="AN186" s="14">
        <f t="shared" si="112"/>
        <v>1.670103092783505</v>
      </c>
      <c r="AO186" s="19">
        <f t="shared" si="78"/>
        <v>2.4116009909436222</v>
      </c>
      <c r="AP186" s="21">
        <f t="shared" si="53"/>
        <v>3.5000000000000003E-2</v>
      </c>
      <c r="AQ186" s="14">
        <f t="shared" si="189"/>
        <v>1.6201881446635431</v>
      </c>
      <c r="AR186" s="14">
        <f t="shared" si="190"/>
        <v>0.40605301772476426</v>
      </c>
      <c r="AS186" s="14">
        <f t="shared" si="79"/>
        <v>1.670295984941496</v>
      </c>
      <c r="AT186" s="19">
        <f t="shared" si="80"/>
        <v>2.4118795240002742</v>
      </c>
      <c r="AU186" s="19">
        <f t="shared" si="101"/>
        <v>227.58336510417277</v>
      </c>
      <c r="AV186" s="14">
        <f t="shared" si="191"/>
        <v>1.1715812579778499E-2</v>
      </c>
      <c r="AW186" s="19">
        <f t="shared" si="140"/>
        <v>227.55670186365441</v>
      </c>
      <c r="AX186" t="s">
        <v>234</v>
      </c>
      <c r="AY186" s="14">
        <f t="shared" si="141"/>
        <v>1.6199999999999999</v>
      </c>
      <c r="AZ186" s="14">
        <f t="shared" si="142"/>
        <v>0.40601027145261881</v>
      </c>
      <c r="BA186" s="14">
        <f t="shared" si="143"/>
        <v>1.670103092783505</v>
      </c>
      <c r="BB186" s="14">
        <f>AY186</f>
        <v>1.6199999999999999</v>
      </c>
      <c r="BC186" s="14">
        <f>AZ186</f>
        <v>0.40601027145261881</v>
      </c>
      <c r="BD186" s="14">
        <f t="shared" si="113"/>
        <v>1.670103092783505</v>
      </c>
      <c r="BE186" s="19">
        <f t="shared" si="81"/>
        <v>2.4116860766544694</v>
      </c>
      <c r="BF186" s="21">
        <f t="shared" si="56"/>
        <v>3.5000000000000003E-2</v>
      </c>
      <c r="BG186" s="14">
        <f t="shared" si="192"/>
        <v>1.6201881579399555</v>
      </c>
      <c r="BH186" s="14">
        <f t="shared" si="193"/>
        <v>0.4060530207411514</v>
      </c>
      <c r="BI186" s="14">
        <f t="shared" si="82"/>
        <v>1.6702959985529151</v>
      </c>
      <c r="BJ186" s="19">
        <f t="shared" si="83"/>
        <v>2.4119646391936347</v>
      </c>
      <c r="BK186" s="19">
        <f t="shared" si="102"/>
        <v>227.57510482917829</v>
      </c>
      <c r="BL186" s="14">
        <f t="shared" si="194"/>
        <v>1.1716651245796263E-2</v>
      </c>
      <c r="BM186" s="19">
        <f t="shared" si="147"/>
        <v>227.54844064782318</v>
      </c>
      <c r="BN186" t="s">
        <v>234</v>
      </c>
      <c r="BO186" s="14">
        <f t="shared" si="148"/>
        <v>1.6199999999999999</v>
      </c>
      <c r="BP186" s="14">
        <f t="shared" si="149"/>
        <v>0.40601027145261881</v>
      </c>
      <c r="BQ186" s="14">
        <f t="shared" si="150"/>
        <v>1.670103092783505</v>
      </c>
      <c r="BR186" s="14">
        <f>BO186</f>
        <v>1.6199999999999999</v>
      </c>
      <c r="BS186" s="14">
        <f>BP186</f>
        <v>0.40601027145261881</v>
      </c>
      <c r="BT186" s="14">
        <f t="shared" si="114"/>
        <v>1.670103092783505</v>
      </c>
      <c r="BU186" s="19">
        <f t="shared" si="84"/>
        <v>2.4117289475725125</v>
      </c>
      <c r="BV186" s="21">
        <f t="shared" si="59"/>
        <v>3.5000000000000003E-2</v>
      </c>
      <c r="BW186" s="14">
        <f t="shared" si="195"/>
        <v>1.6201881646295289</v>
      </c>
      <c r="BX186" s="14">
        <f t="shared" si="196"/>
        <v>0.40605302226101553</v>
      </c>
      <c r="BY186" s="14">
        <f t="shared" si="85"/>
        <v>1.6702960054112881</v>
      </c>
      <c r="BZ186" s="19">
        <f t="shared" si="86"/>
        <v>2.4120075249673976</v>
      </c>
      <c r="CA186" s="19">
        <f t="shared" si="103"/>
        <v>227.57094306044448</v>
      </c>
      <c r="CB186" s="14">
        <f t="shared" si="197"/>
        <v>1.1717073824287098E-2</v>
      </c>
      <c r="CC186" s="19">
        <f t="shared" si="154"/>
        <v>227.54427840504346</v>
      </c>
      <c r="CD186" t="s">
        <v>234</v>
      </c>
      <c r="CE186" s="14">
        <f t="shared" si="155"/>
        <v>1.6199999999999999</v>
      </c>
      <c r="CF186" s="14">
        <f t="shared" si="156"/>
        <v>0.40601027145261881</v>
      </c>
      <c r="CG186" s="14">
        <f t="shared" si="157"/>
        <v>1.670103092783505</v>
      </c>
      <c r="CH186" s="14">
        <f>CE186</f>
        <v>1.6199999999999999</v>
      </c>
      <c r="CI186" s="14">
        <f>CF186</f>
        <v>0.40601027145261881</v>
      </c>
      <c r="CJ186" s="14">
        <f t="shared" si="115"/>
        <v>1.670103092783505</v>
      </c>
      <c r="CK186" s="19">
        <f t="shared" si="87"/>
        <v>2.4117705219068379</v>
      </c>
      <c r="CL186" s="21">
        <f t="shared" si="62"/>
        <v>3.5000000000000003E-2</v>
      </c>
      <c r="CM186" s="14">
        <f t="shared" si="198"/>
        <v>1.6201881711168968</v>
      </c>
      <c r="CN186" s="14">
        <f t="shared" si="199"/>
        <v>0.40605302373493879</v>
      </c>
      <c r="CO186" s="14">
        <f t="shared" si="88"/>
        <v>1.6702960120623533</v>
      </c>
      <c r="CP186" s="19">
        <f t="shared" si="89"/>
        <v>2.4120491137086528</v>
      </c>
      <c r="CQ186" s="19">
        <f t="shared" si="104"/>
        <v>227.56690729912603</v>
      </c>
      <c r="CR186" s="14">
        <f t="shared" si="200"/>
        <v>1.171748362994746E-2</v>
      </c>
      <c r="CS186" s="19">
        <f t="shared" si="161"/>
        <v>227.54024218401608</v>
      </c>
      <c r="CT186" t="s">
        <v>234</v>
      </c>
      <c r="CU186" s="14">
        <f t="shared" si="162"/>
        <v>1.6199999999999999</v>
      </c>
      <c r="CV186" s="14">
        <f t="shared" si="163"/>
        <v>0.40601027145261881</v>
      </c>
      <c r="CW186" s="14">
        <f t="shared" si="164"/>
        <v>1.670103092783505</v>
      </c>
      <c r="CX186" s="14">
        <f>CU186</f>
        <v>1.6199999999999999</v>
      </c>
      <c r="CY186" s="14">
        <f>CV186</f>
        <v>0.40601027145261881</v>
      </c>
      <c r="CZ186" s="14">
        <f t="shared" si="116"/>
        <v>1.670103092783505</v>
      </c>
      <c r="DA186" s="19">
        <f t="shared" si="90"/>
        <v>2.4118978462973173</v>
      </c>
      <c r="DB186" s="21">
        <f t="shared" si="65"/>
        <v>3.5000000000000003E-2</v>
      </c>
      <c r="DC186" s="14">
        <f t="shared" si="201"/>
        <v>1.6201881909856239</v>
      </c>
      <c r="DD186" s="14">
        <f t="shared" si="202"/>
        <v>0.40605302824909295</v>
      </c>
      <c r="DE186" s="14">
        <f t="shared" si="91"/>
        <v>1.670296032432433</v>
      </c>
      <c r="DF186" s="19">
        <f t="shared" si="92"/>
        <v>2.4121764822244796</v>
      </c>
      <c r="DG186" s="19">
        <f t="shared" si="105"/>
        <v>227.55454834289316</v>
      </c>
      <c r="DH186" s="14">
        <f t="shared" si="203"/>
        <v>1.1718738735767975E-2</v>
      </c>
      <c r="DI186" s="19">
        <f t="shared" si="168"/>
        <v>227.52788181989149</v>
      </c>
      <c r="DJ186" t="s">
        <v>234</v>
      </c>
      <c r="DK186" s="14">
        <f t="shared" si="169"/>
        <v>1.6199999999999999</v>
      </c>
      <c r="DL186" s="14">
        <f t="shared" si="170"/>
        <v>0.40601027145261881</v>
      </c>
      <c r="DM186" s="14">
        <f t="shared" si="171"/>
        <v>1.670103092783505</v>
      </c>
      <c r="DN186" s="14">
        <f>DK186</f>
        <v>1.6199999999999999</v>
      </c>
      <c r="DO186" s="14">
        <f>DL186</f>
        <v>0.40601027145261881</v>
      </c>
      <c r="DP186" s="14">
        <f t="shared" si="117"/>
        <v>1.670103092783505</v>
      </c>
      <c r="DQ186" s="19">
        <f t="shared" si="93"/>
        <v>2.4119829529570267</v>
      </c>
      <c r="DR186" s="21">
        <f t="shared" si="68"/>
        <v>3.5000000000000003E-2</v>
      </c>
      <c r="DS186" s="14">
        <f t="shared" si="204"/>
        <v>1.62018820426694</v>
      </c>
      <c r="DT186" s="14">
        <f t="shared" si="205"/>
        <v>0.40605303126659414</v>
      </c>
      <c r="DU186" s="14">
        <f t="shared" si="94"/>
        <v>1.6702960460488796</v>
      </c>
      <c r="DV186" s="19">
        <f t="shared" si="95"/>
        <v>2.4122616183812222</v>
      </c>
      <c r="DW186" s="19">
        <f t="shared" si="106"/>
        <v>227.54628803896728</v>
      </c>
      <c r="DX186" s="14">
        <f t="shared" si="206"/>
        <v>1.1719577717527251E-2</v>
      </c>
      <c r="DY186" s="19">
        <f t="shared" si="175"/>
        <v>227.5196205748972</v>
      </c>
      <c r="DZ186" t="s">
        <v>234</v>
      </c>
      <c r="EA186" s="14">
        <f t="shared" si="176"/>
        <v>1.6199999999999999</v>
      </c>
      <c r="EB186" s="14">
        <f t="shared" si="177"/>
        <v>0.40601027145261881</v>
      </c>
      <c r="EC186" s="14">
        <f t="shared" si="178"/>
        <v>1.670103092783505</v>
      </c>
      <c r="ED186" s="14">
        <f>EA186</f>
        <v>1.6199999999999999</v>
      </c>
      <c r="EE186" s="14">
        <f>EB186</f>
        <v>0.40601027145261881</v>
      </c>
      <c r="EF186" s="14">
        <f t="shared" si="118"/>
        <v>1.670103092783505</v>
      </c>
      <c r="EG186" s="19">
        <f t="shared" si="96"/>
        <v>2.412025834430553</v>
      </c>
      <c r="EH186" s="21">
        <f t="shared" si="71"/>
        <v>3.5000000000000003E-2</v>
      </c>
      <c r="EI186" s="14">
        <f t="shared" si="207"/>
        <v>1.620188210958984</v>
      </c>
      <c r="EJ186" s="14">
        <f t="shared" si="208"/>
        <v>0.4060530327870196</v>
      </c>
      <c r="EK186" s="14">
        <f t="shared" si="97"/>
        <v>1.6702960529097859</v>
      </c>
      <c r="EL186" s="19">
        <f t="shared" si="98"/>
        <v>2.4123045147177851</v>
      </c>
      <c r="EM186" s="19">
        <f t="shared" si="107"/>
        <v>227.54212625565563</v>
      </c>
      <c r="EN186" s="14">
        <f t="shared" si="209"/>
        <v>1.1720000455115108E-2</v>
      </c>
      <c r="EO186" s="19">
        <f t="shared" si="182"/>
        <v>227.51545831742288</v>
      </c>
    </row>
    <row r="187" spans="2:145" hidden="1" outlineLevel="1">
      <c r="B187" s="16" t="s">
        <v>94</v>
      </c>
      <c r="C187" s="17">
        <f>SUM(C167:C186)</f>
        <v>32.400000000000006</v>
      </c>
      <c r="D187" s="17">
        <f>SUM(D167:D186)</f>
        <v>8.1202054290523762</v>
      </c>
      <c r="E187" s="17">
        <f>SUM(E167:E186)</f>
        <v>33.402061855670112</v>
      </c>
      <c r="F187" s="17">
        <f>F167</f>
        <v>32.632215318201553</v>
      </c>
      <c r="G187" s="17">
        <f>G167</f>
        <v>8.2306294917503493</v>
      </c>
      <c r="H187" s="17">
        <f>F187/$L$43</f>
        <v>33.641459090929438</v>
      </c>
      <c r="I187" s="20">
        <f>I167</f>
        <v>48.564926047916828</v>
      </c>
      <c r="J187" s="17">
        <f>SUM(J167:J186)</f>
        <v>0.7000000000000004</v>
      </c>
      <c r="K187" s="17">
        <f>K167</f>
        <v>32.662923665788909</v>
      </c>
      <c r="L187" s="17">
        <f>L167</f>
        <v>8.2487077931525832</v>
      </c>
      <c r="M187" s="17">
        <f>K187/$L$43</f>
        <v>33.673117181225678</v>
      </c>
      <c r="N187" s="20">
        <f>N167</f>
        <v>48.632678709170428</v>
      </c>
      <c r="O187" s="41">
        <f>O167</f>
        <v>230.90367080786464</v>
      </c>
      <c r="P187" s="17">
        <f>(1-Q187/O187)*100</f>
        <v>1.4228240485539945</v>
      </c>
      <c r="Q187" s="20">
        <f>Q186</f>
        <v>227.61831785061639</v>
      </c>
      <c r="R187" s="16" t="s">
        <v>94</v>
      </c>
      <c r="S187" s="17">
        <f>SUM(S167:S186)</f>
        <v>32.400000000000006</v>
      </c>
      <c r="T187" s="17">
        <f>SUM(T167:T186)</f>
        <v>8.1202054290523762</v>
      </c>
      <c r="U187" s="17">
        <f>SUM(U167:U186)</f>
        <v>33.402061855670112</v>
      </c>
      <c r="V187" s="17">
        <f>V167</f>
        <v>32.63228105893127</v>
      </c>
      <c r="W187" s="17">
        <f>W167</f>
        <v>8.2306607865928729</v>
      </c>
      <c r="X187" s="17">
        <f>V187/$L$43</f>
        <v>33.641526864877598</v>
      </c>
      <c r="Y187" s="20">
        <f>Y167</f>
        <v>48.571838024551418</v>
      </c>
      <c r="Z187" s="17">
        <f>SUM(Z167:Z186)</f>
        <v>0.7000000000000004</v>
      </c>
      <c r="AA187" s="17">
        <f>AA167</f>
        <v>32.66299814823833</v>
      </c>
      <c r="AB187" s="17">
        <f>AB167</f>
        <v>8.248744234330097</v>
      </c>
      <c r="AC187" s="17">
        <f>AA187/$L$43</f>
        <v>33.673193967256012</v>
      </c>
      <c r="AD187" s="20">
        <f>AD167</f>
        <v>48.639619487189137</v>
      </c>
      <c r="AE187" s="41">
        <f>AE167</f>
        <v>230.87127735673323</v>
      </c>
      <c r="AF187" s="17">
        <f>(1-AG187/AE187)*100</f>
        <v>1.4232250642113864</v>
      </c>
      <c r="AG187" s="20">
        <f>AG186</f>
        <v>227.58545947132723</v>
      </c>
      <c r="AH187" s="16" t="s">
        <v>94</v>
      </c>
      <c r="AI187" s="17">
        <f>SUM(AI167:AI186)</f>
        <v>32.400000000000006</v>
      </c>
      <c r="AJ187" s="17">
        <f>SUM(AJ167:AJ186)</f>
        <v>8.1202054290523762</v>
      </c>
      <c r="AK187" s="17">
        <f>SUM(AK167:AK186)</f>
        <v>33.402061855670112</v>
      </c>
      <c r="AL187" s="17">
        <f>AL167</f>
        <v>32.632338617886468</v>
      </c>
      <c r="AM187" s="17">
        <f>AM167</f>
        <v>8.2306881866455726</v>
      </c>
      <c r="AN187" s="17">
        <f>AL187/$L$43</f>
        <v>33.641586204006671</v>
      </c>
      <c r="AO187" s="20">
        <f>AO167</f>
        <v>48.577888980063491</v>
      </c>
      <c r="AP187" s="17">
        <f>SUM(AP167:AP186)</f>
        <v>0.7000000000000004</v>
      </c>
      <c r="AQ187" s="17">
        <f>AQ167</f>
        <v>32.663063360983294</v>
      </c>
      <c r="AR187" s="17">
        <f>AR167</f>
        <v>8.2487761402428976</v>
      </c>
      <c r="AS187" s="17">
        <f>AQ187/$L$43</f>
        <v>33.673261196889996</v>
      </c>
      <c r="AT187" s="20">
        <f>AT167</f>
        <v>48.645695662966723</v>
      </c>
      <c r="AU187" s="41">
        <f>AU167</f>
        <v>230.8429267604532</v>
      </c>
      <c r="AV187" s="17">
        <f>(1-AW187/AU187)*100</f>
        <v>1.4235761705659322</v>
      </c>
      <c r="AW187" s="20">
        <f>AW186</f>
        <v>227.55670186365441</v>
      </c>
      <c r="AX187" s="16" t="s">
        <v>94</v>
      </c>
      <c r="AY187" s="17">
        <f>SUM(AY167:AY186)</f>
        <v>32.400000000000006</v>
      </c>
      <c r="AZ187" s="17">
        <f>SUM(AZ167:AZ186)</f>
        <v>8.1202054290523762</v>
      </c>
      <c r="BA187" s="17">
        <f>SUM(BA167:BA186)</f>
        <v>33.402061855670112</v>
      </c>
      <c r="BB187" s="17">
        <f>BB167</f>
        <v>32.632355156813126</v>
      </c>
      <c r="BC187" s="17">
        <f>BC167</f>
        <v>8.2306960597491496</v>
      </c>
      <c r="BD187" s="17">
        <f>BB187/$L$43</f>
        <v>33.641603254446522</v>
      </c>
      <c r="BE187" s="20">
        <f>BE167</f>
        <v>48.579627518598713</v>
      </c>
      <c r="BF187" s="17">
        <f>SUM(BF167:BF186)</f>
        <v>0.7000000000000004</v>
      </c>
      <c r="BG187" s="17">
        <f>BG167</f>
        <v>32.663082099145321</v>
      </c>
      <c r="BH187" s="17">
        <f>BH167</f>
        <v>8.2487853080576183</v>
      </c>
      <c r="BI187" s="17">
        <f>BG187/$L$43</f>
        <v>33.673280514582807</v>
      </c>
      <c r="BJ187" s="20">
        <f>BJ167</f>
        <v>48.647441448845854</v>
      </c>
      <c r="BK187" s="41">
        <f>BK167</f>
        <v>230.8347824854965</v>
      </c>
      <c r="BL187" s="17">
        <f>(1-BM187/BK187)*100</f>
        <v>1.4236770569356461</v>
      </c>
      <c r="BM187" s="20">
        <f>BM186</f>
        <v>227.54844064782318</v>
      </c>
      <c r="BN187" s="16" t="s">
        <v>94</v>
      </c>
      <c r="BO187" s="17">
        <f>SUM(BO167:BO186)</f>
        <v>32.400000000000006</v>
      </c>
      <c r="BP187" s="17">
        <f>SUM(BP167:BP186)</f>
        <v>8.1202054290523762</v>
      </c>
      <c r="BQ187" s="17">
        <f>SUM(BQ167:BQ186)</f>
        <v>33.402061855670112</v>
      </c>
      <c r="BR187" s="17">
        <f>BR167</f>
        <v>32.632363490273974</v>
      </c>
      <c r="BS187" s="17">
        <f>BS167</f>
        <v>8.2307000267664279</v>
      </c>
      <c r="BT187" s="17">
        <f>BR187/$L$43</f>
        <v>33.641611845643276</v>
      </c>
      <c r="BU187" s="20">
        <f>BU167</f>
        <v>48.580503492100092</v>
      </c>
      <c r="BV187" s="17">
        <f>SUM(BV167:BV186)</f>
        <v>0.7000000000000004</v>
      </c>
      <c r="BW187" s="17">
        <f>BW167</f>
        <v>32.663091540734463</v>
      </c>
      <c r="BX187" s="17">
        <f>BX167</f>
        <v>8.2487899274407468</v>
      </c>
      <c r="BY187" s="17">
        <f>BW187/$L$43</f>
        <v>33.67329024817986</v>
      </c>
      <c r="BZ187" s="20">
        <f>BZ167</f>
        <v>48.648321074161039</v>
      </c>
      <c r="CA187" s="41">
        <f>CA167</f>
        <v>230.83067916407998</v>
      </c>
      <c r="CB187" s="17">
        <f>(1-CC187/CA187)*100</f>
        <v>1.4237278904770112</v>
      </c>
      <c r="CC187" s="20">
        <f>CC186</f>
        <v>227.54427840504346</v>
      </c>
      <c r="CD187" s="16" t="s">
        <v>94</v>
      </c>
      <c r="CE187" s="17">
        <f>SUM(CE167:CE186)</f>
        <v>32.400000000000006</v>
      </c>
      <c r="CF187" s="17">
        <f>SUM(CF167:CF186)</f>
        <v>8.1202054290523762</v>
      </c>
      <c r="CG187" s="17">
        <f>SUM(CG167:CG186)</f>
        <v>33.402061855670112</v>
      </c>
      <c r="CH187" s="17">
        <f>CH167</f>
        <v>32.632371571844914</v>
      </c>
      <c r="CI187" s="17">
        <f>CI167</f>
        <v>8.2307038738756511</v>
      </c>
      <c r="CJ187" s="17">
        <f>CH187/$L$43</f>
        <v>33.641620177159709</v>
      </c>
      <c r="CK187" s="20">
        <f>CK167</f>
        <v>48.581352973386608</v>
      </c>
      <c r="CL187" s="17">
        <f>SUM(CL167:CL186)</f>
        <v>0.7000000000000004</v>
      </c>
      <c r="CM187" s="17">
        <f>CM167</f>
        <v>32.663100696939473</v>
      </c>
      <c r="CN187" s="17">
        <f>CN167</f>
        <v>8.2487944071974457</v>
      </c>
      <c r="CO187" s="17">
        <f>CM187/$L$43</f>
        <v>33.67329968756647</v>
      </c>
      <c r="CP187" s="20">
        <f>CP167</f>
        <v>48.649174096943284</v>
      </c>
      <c r="CQ187" s="41">
        <f>CQ167</f>
        <v>230.82670008242982</v>
      </c>
      <c r="CR187" s="17">
        <f>(1-CS187/CQ187)*100</f>
        <v>1.4237771874917926</v>
      </c>
      <c r="CS187" s="20">
        <f>CS186</f>
        <v>227.54024218401608</v>
      </c>
      <c r="CT187" s="16" t="s">
        <v>94</v>
      </c>
      <c r="CU187" s="17">
        <f>SUM(CU167:CU186)</f>
        <v>32.400000000000006</v>
      </c>
      <c r="CV187" s="17">
        <f>SUM(CV167:CV186)</f>
        <v>8.1202054290523762</v>
      </c>
      <c r="CW187" s="17">
        <f>SUM(CW167:CW186)</f>
        <v>33.402061855670112</v>
      </c>
      <c r="CX187" s="17">
        <f>CX167</f>
        <v>32.632396323134572</v>
      </c>
      <c r="CY187" s="17">
        <f>CY167</f>
        <v>8.2307156563532864</v>
      </c>
      <c r="CZ187" s="17">
        <f>CX187/$L$43</f>
        <v>33.641645693953166</v>
      </c>
      <c r="DA187" s="20">
        <f>DA167</f>
        <v>48.583954574869615</v>
      </c>
      <c r="DB187" s="17">
        <f>SUM(DB167:DB186)</f>
        <v>0.7000000000000004</v>
      </c>
      <c r="DC187" s="17">
        <f>DC167</f>
        <v>32.663128739495143</v>
      </c>
      <c r="DD187" s="17">
        <f>DD167</f>
        <v>8.248808127275236</v>
      </c>
      <c r="DE187" s="17">
        <f>DC187/$L$43</f>
        <v>33.673328597417672</v>
      </c>
      <c r="DF187" s="20">
        <f>DF167</f>
        <v>48.65178654528998</v>
      </c>
      <c r="DG187" s="41">
        <f>DG167</f>
        <v>230.81451471191778</v>
      </c>
      <c r="DH187" s="17">
        <f>(1-DI187/DG187)*100</f>
        <v>1.4239281685245686</v>
      </c>
      <c r="DI187" s="20">
        <f>DI186</f>
        <v>227.52788181989149</v>
      </c>
      <c r="DJ187" s="16" t="s">
        <v>94</v>
      </c>
      <c r="DK187" s="17">
        <f>SUM(DK167:DK186)</f>
        <v>32.400000000000006</v>
      </c>
      <c r="DL187" s="17">
        <f>SUM(DL167:DL186)</f>
        <v>8.1202054290523762</v>
      </c>
      <c r="DM187" s="17">
        <f>SUM(DM167:DM186)</f>
        <v>33.402061855670112</v>
      </c>
      <c r="DN187" s="17">
        <f>DN167</f>
        <v>32.63241286824119</v>
      </c>
      <c r="DO187" s="17">
        <f>DO167</f>
        <v>8.2307235324029051</v>
      </c>
      <c r="DP187" s="17">
        <f>DN187/$L$43</f>
        <v>33.641662750764112</v>
      </c>
      <c r="DQ187" s="20">
        <f>DQ167</f>
        <v>48.585693550650163</v>
      </c>
      <c r="DR187" s="17">
        <f>SUM(DR167:DR186)</f>
        <v>0.7000000000000004</v>
      </c>
      <c r="DS187" s="17">
        <f>DS167</f>
        <v>32.663147484664918</v>
      </c>
      <c r="DT187" s="17">
        <f>DT167</f>
        <v>8.2488172985233241</v>
      </c>
      <c r="DU187" s="17">
        <f>DS187/$L$43</f>
        <v>33.673347922334969</v>
      </c>
      <c r="DV187" s="20">
        <f>DV167</f>
        <v>48.653532772027148</v>
      </c>
      <c r="DW187" s="41">
        <f>DW167</f>
        <v>230.80637043696117</v>
      </c>
      <c r="DX187" s="17">
        <f>(1-DY187/DW187)*100</f>
        <v>1.4240290923692944</v>
      </c>
      <c r="DY187" s="20">
        <f>DY186</f>
        <v>227.5196205748972</v>
      </c>
      <c r="DZ187" s="16" t="s">
        <v>94</v>
      </c>
      <c r="EA187" s="17">
        <f>SUM(EA167:EA186)</f>
        <v>32.400000000000006</v>
      </c>
      <c r="EB187" s="17">
        <f>SUM(EB167:EB186)</f>
        <v>8.1202054290523762</v>
      </c>
      <c r="EC187" s="17">
        <f>SUM(EC167:EC186)</f>
        <v>33.402061855670112</v>
      </c>
      <c r="ED187" s="17">
        <f>ED167</f>
        <v>32.632421204816005</v>
      </c>
      <c r="EE187" s="17">
        <f>EE167</f>
        <v>8.2307275009046528</v>
      </c>
      <c r="EF187" s="17">
        <f>ED187/$L$43</f>
        <v>33.64167134517114</v>
      </c>
      <c r="EG187" s="20">
        <f>EG167</f>
        <v>48.586569744466431</v>
      </c>
      <c r="EH187" s="17">
        <f>SUM(EH167:EH186)</f>
        <v>0.7000000000000004</v>
      </c>
      <c r="EI187" s="17">
        <f>EI167</f>
        <v>32.663156929785139</v>
      </c>
      <c r="EJ187" s="17">
        <f>EJ167</f>
        <v>8.2488219196364803</v>
      </c>
      <c r="EK187" s="17">
        <f>EI187/$L$43</f>
        <v>33.673357659572311</v>
      </c>
      <c r="EL187" s="20">
        <f>EL167</f>
        <v>48.654412619477647</v>
      </c>
      <c r="EM187" s="41">
        <f>EM167</f>
        <v>230.80226711554465</v>
      </c>
      <c r="EN187" s="17">
        <f>(1-EO187/EM187)*100</f>
        <v>1.4240799447937436</v>
      </c>
      <c r="EO187" s="20">
        <f>EO186</f>
        <v>227.51545831742288</v>
      </c>
    </row>
    <row r="188" spans="2:145" hidden="1" outlineLevel="1">
      <c r="C188" s="6"/>
      <c r="D188" s="6"/>
      <c r="E188" s="6"/>
      <c r="S188" s="6"/>
      <c r="T188" s="6"/>
      <c r="U188" s="55"/>
      <c r="V188" s="37"/>
      <c r="W188" s="37"/>
      <c r="X188" s="37"/>
      <c r="AI188" s="6"/>
      <c r="AJ188" s="6"/>
      <c r="AK188" s="6"/>
      <c r="AY188" s="6"/>
      <c r="AZ188" s="6"/>
      <c r="BA188" s="6"/>
      <c r="BO188" s="6"/>
      <c r="BP188" s="6"/>
      <c r="BQ188" s="6"/>
      <c r="CE188" s="6"/>
      <c r="CF188" s="6"/>
      <c r="CG188" s="6"/>
      <c r="CU188" s="6"/>
      <c r="CV188" s="6"/>
      <c r="CW188" s="6"/>
      <c r="DK188" s="6"/>
      <c r="DL188" s="6"/>
      <c r="DM188" s="6"/>
      <c r="EA188" s="6"/>
      <c r="EB188" s="6"/>
      <c r="EC188" s="6"/>
    </row>
    <row r="189" spans="2:145" hidden="1" outlineLevel="1">
      <c r="B189" t="s">
        <v>38</v>
      </c>
      <c r="C189" s="14">
        <f>$C$91</f>
        <v>1.6199999999999999</v>
      </c>
      <c r="D189" s="14">
        <f>C189*$L$45</f>
        <v>0.40601027145261881</v>
      </c>
      <c r="E189" s="14">
        <f>C189/$L$43</f>
        <v>1.670103092783505</v>
      </c>
      <c r="F189" s="14">
        <f t="shared" ref="F189:F207" si="211">C189+K190</f>
        <v>32.632215318201553</v>
      </c>
      <c r="G189" s="14">
        <f t="shared" ref="G189:G207" si="212">D189+L190</f>
        <v>8.2306294917503493</v>
      </c>
      <c r="H189" s="14">
        <f>F189/$L$43</f>
        <v>33.641459090929438</v>
      </c>
      <c r="I189" s="19">
        <f>1000*H189/3/O$189</f>
        <v>48.564926047916828</v>
      </c>
      <c r="J189" s="21">
        <f t="shared" ref="J189:J208" si="213">$X$17/1000</f>
        <v>3.5000000000000003E-2</v>
      </c>
      <c r="K189" s="14">
        <f>(3*J189*$K$71*I189^2)/1000+F189</f>
        <v>32.662923665788909</v>
      </c>
      <c r="L189" s="14">
        <f>(3*J189*$L$71*I189^2)/1000+G189</f>
        <v>8.2487077931525832</v>
      </c>
      <c r="M189" s="14">
        <f>IF(I189&lt;0,-SQRT(K189^2+L189^2),SQRT(K189^2+L189^2))</f>
        <v>33.68839210550081</v>
      </c>
      <c r="N189" s="19">
        <f>1000*M189/3/O$189</f>
        <v>48.632678709170428</v>
      </c>
      <c r="O189" s="40">
        <f>H$164</f>
        <v>230.90367080786464</v>
      </c>
      <c r="P189" s="14">
        <f>($K$71*$L$43+$L$71*$L$44)*100*SQRT(3)*(I189+N189)/2*J189/(O189*SQRT(3))</f>
        <v>0.10167770838684957</v>
      </c>
      <c r="Q189" s="19">
        <f>O189*(1-P189/100)</f>
        <v>230.66889324680608</v>
      </c>
      <c r="R189" t="s">
        <v>38</v>
      </c>
      <c r="S189" s="14">
        <f>$C$91</f>
        <v>1.6199999999999999</v>
      </c>
      <c r="T189" s="14">
        <f>S189*$L$45</f>
        <v>0.40601027145261881</v>
      </c>
      <c r="U189" s="14">
        <f>S189/$L$43</f>
        <v>1.670103092783505</v>
      </c>
      <c r="V189" s="14">
        <f t="shared" ref="V189:V207" si="214">S189+AA190</f>
        <v>32.63228105893127</v>
      </c>
      <c r="W189" s="14">
        <f t="shared" ref="W189:W207" si="215">T189+AB190</f>
        <v>8.2306607865928729</v>
      </c>
      <c r="X189" s="14">
        <f>V189/$L$43</f>
        <v>33.641526864877598</v>
      </c>
      <c r="Y189" s="19">
        <f>1000*X189/3/AE$189</f>
        <v>48.571838024551418</v>
      </c>
      <c r="Z189" s="21">
        <f t="shared" ref="Z189:Z208" si="216">$X$17/1000</f>
        <v>3.5000000000000003E-2</v>
      </c>
      <c r="AA189" s="14">
        <f>(3*Z189*$K$71*Y189^2)/1000+V189</f>
        <v>32.66299814823833</v>
      </c>
      <c r="AB189" s="14">
        <f>(3*Z189*$L$71*Y189^2)/1000+W189</f>
        <v>8.248744234330097</v>
      </c>
      <c r="AC189" s="14">
        <f>IF(Y189&lt;0,-SQRT(AA189^2+AB189^2),SQRT(AA189^2+AB189^2))</f>
        <v>33.688473243458432</v>
      </c>
      <c r="AD189" s="19">
        <f>1000*AC189/3/AE$189</f>
        <v>48.639619487189137</v>
      </c>
      <c r="AE189" s="40">
        <f>X$164</f>
        <v>230.87127735673323</v>
      </c>
      <c r="AF189" s="14">
        <f>($K$71*$L$43+$L$71*$L$44)*100*SQRT(3)*(Y189+AD189)/2*Z189/(AE189*SQRT(3))</f>
        <v>0.10170646804233699</v>
      </c>
      <c r="AG189" s="19">
        <f>AE189*(1-AF189/100)</f>
        <v>230.63646633480946</v>
      </c>
      <c r="AH189" t="s">
        <v>38</v>
      </c>
      <c r="AI189" s="14">
        <f>$C$91</f>
        <v>1.6199999999999999</v>
      </c>
      <c r="AJ189" s="14">
        <f>AI189*$L$45</f>
        <v>0.40601027145261881</v>
      </c>
      <c r="AK189" s="14">
        <f>AI189/$L$43</f>
        <v>1.670103092783505</v>
      </c>
      <c r="AL189" s="14">
        <f t="shared" ref="AL189:AL207" si="217">AI189+AQ190</f>
        <v>32.632338617886468</v>
      </c>
      <c r="AM189" s="14">
        <f t="shared" ref="AM189:AM207" si="218">AJ189+AR190</f>
        <v>8.2306881866455726</v>
      </c>
      <c r="AN189" s="14">
        <f>AL189/$L$43</f>
        <v>33.641586204006671</v>
      </c>
      <c r="AO189" s="19">
        <f>1000*AN189/3/AU$189</f>
        <v>48.577888980063491</v>
      </c>
      <c r="AP189" s="21">
        <f t="shared" ref="AP189:AP208" si="219">$X$17/1000</f>
        <v>3.5000000000000003E-2</v>
      </c>
      <c r="AQ189" s="14">
        <f>(3*AP189*$K$71*AO189^2)/1000+AL189</f>
        <v>32.663063360983294</v>
      </c>
      <c r="AR189" s="14">
        <f>(3*AP189*$L$71*AO189^2)/1000+AM189</f>
        <v>8.2487761402428976</v>
      </c>
      <c r="AS189" s="14">
        <f>IF(AO189&lt;0,-SQRT(AQ189^2+AR189^2),SQRT(AQ189^2+AR189^2))</f>
        <v>33.688544283412568</v>
      </c>
      <c r="AT189" s="19">
        <f>1000*AS189/3/AU$189</f>
        <v>48.645695662966723</v>
      </c>
      <c r="AU189" s="40">
        <f>AN$164</f>
        <v>230.8429267604532</v>
      </c>
      <c r="AV189" s="14">
        <f>($K$71*$L$43+$L$71*$L$44)*100*SQRT(3)*(AO189+AT189)/2*AP189/(AU189*SQRT(3))</f>
        <v>0.10173164839795482</v>
      </c>
      <c r="AW189" s="19">
        <f>AU189*(1-AV189/100)</f>
        <v>230.60808644584972</v>
      </c>
      <c r="AX189" t="s">
        <v>38</v>
      </c>
      <c r="AY189" s="14">
        <f>$C$91</f>
        <v>1.6199999999999999</v>
      </c>
      <c r="AZ189" s="14">
        <f>AY189*$L$45</f>
        <v>0.40601027145261881</v>
      </c>
      <c r="BA189" s="14">
        <f>AY189/$L$43</f>
        <v>1.670103092783505</v>
      </c>
      <c r="BB189" s="14">
        <f t="shared" ref="BB189:BB207" si="220">AY189+BG190</f>
        <v>32.632355156813126</v>
      </c>
      <c r="BC189" s="14">
        <f t="shared" ref="BC189:BC207" si="221">AZ189+BH190</f>
        <v>8.2306960597491496</v>
      </c>
      <c r="BD189" s="14">
        <f>BB189/$L$43</f>
        <v>33.641603254446522</v>
      </c>
      <c r="BE189" s="19">
        <f>1000*BD189/3/BK$189</f>
        <v>48.579627518598713</v>
      </c>
      <c r="BF189" s="21">
        <f t="shared" ref="BF189:BF208" si="222">$X$17/1000</f>
        <v>3.5000000000000003E-2</v>
      </c>
      <c r="BG189" s="14">
        <f>(3*BF189*$K$71*BE189^2)/1000+BB189</f>
        <v>32.663082099145321</v>
      </c>
      <c r="BH189" s="14">
        <f>(3*BF189*$L$71*BE189^2)/1000+BC189</f>
        <v>8.2487853080576183</v>
      </c>
      <c r="BI189" s="14">
        <f>IF(BE189&lt;0,-SQRT(BG189^2+BH189^2),SQRT(BG189^2+BH189^2))</f>
        <v>33.688564695960778</v>
      </c>
      <c r="BJ189" s="19">
        <f>1000*BI189/3/BK$189</f>
        <v>48.647441448845854</v>
      </c>
      <c r="BK189" s="40">
        <f>BD$164</f>
        <v>230.8347824854965</v>
      </c>
      <c r="BL189" s="14">
        <f>($K$71*$L$43+$L$71*$L$44)*100*SQRT(3)*(BE189+BJ189)/2*BF189/(BK189*SQRT(3))</f>
        <v>0.1017388836915207</v>
      </c>
      <c r="BM189" s="19">
        <f>BK189*(1-BL189/100)</f>
        <v>230.59993375462403</v>
      </c>
      <c r="BN189" t="s">
        <v>38</v>
      </c>
      <c r="BO189" s="14">
        <f>$C$91</f>
        <v>1.6199999999999999</v>
      </c>
      <c r="BP189" s="14">
        <f>BO189*$L$45</f>
        <v>0.40601027145261881</v>
      </c>
      <c r="BQ189" s="14">
        <f>BO189/$L$43</f>
        <v>1.670103092783505</v>
      </c>
      <c r="BR189" s="14">
        <f t="shared" ref="BR189:BR207" si="223">BO189+BW190</f>
        <v>32.632363490273974</v>
      </c>
      <c r="BS189" s="14">
        <f t="shared" ref="BS189:BS207" si="224">BP189+BX190</f>
        <v>8.2307000267664279</v>
      </c>
      <c r="BT189" s="14">
        <f>BR189/$L$43</f>
        <v>33.641611845643276</v>
      </c>
      <c r="BU189" s="19">
        <f>1000*BT189/3/CA$189</f>
        <v>48.580503492100092</v>
      </c>
      <c r="BV189" s="21">
        <f t="shared" ref="BV189:BV208" si="225">$X$17/1000</f>
        <v>3.5000000000000003E-2</v>
      </c>
      <c r="BW189" s="14">
        <f>(3*BV189*$K$71*BU189^2)/1000+BR189</f>
        <v>32.663091540734463</v>
      </c>
      <c r="BX189" s="14">
        <f>(3*BV189*$L$71*BU189^2)/1000+BS189</f>
        <v>8.2487899274407468</v>
      </c>
      <c r="BY189" s="14">
        <f>IF(BU189&lt;0,-SQRT(BW189^2+BX189^2),SQRT(BW189^2+BX189^2))</f>
        <v>33.688574981222452</v>
      </c>
      <c r="BZ189" s="19">
        <f>1000*BY189/3/CA$189</f>
        <v>48.648321074161039</v>
      </c>
      <c r="CA189" s="40">
        <f>BT$164</f>
        <v>230.83067916407998</v>
      </c>
      <c r="CB189" s="14">
        <f>($K$71*$L$43+$L$71*$L$44)*100*SQRT(3)*(BU189+BZ189)/2*BV189/(CA189*SQRT(3))</f>
        <v>0.10174252933499191</v>
      </c>
      <c r="CC189" s="19">
        <f>CA189*(1-CB189/100)</f>
        <v>230.5958261926173</v>
      </c>
      <c r="CD189" t="s">
        <v>38</v>
      </c>
      <c r="CE189" s="14">
        <f>$C$91</f>
        <v>1.6199999999999999</v>
      </c>
      <c r="CF189" s="14">
        <f>CE189*$L$45</f>
        <v>0.40601027145261881</v>
      </c>
      <c r="CG189" s="14">
        <f>CE189/$L$43</f>
        <v>1.670103092783505</v>
      </c>
      <c r="CH189" s="14">
        <f t="shared" ref="CH189:CH207" si="226">CE189+CM190</f>
        <v>32.632371571844914</v>
      </c>
      <c r="CI189" s="14">
        <f t="shared" ref="CI189:CI207" si="227">CF189+CN190</f>
        <v>8.2307038738756511</v>
      </c>
      <c r="CJ189" s="14">
        <f>CH189/$L$43</f>
        <v>33.641620177159709</v>
      </c>
      <c r="CK189" s="19">
        <f>1000*CJ189/3/CQ$189</f>
        <v>48.581352973386608</v>
      </c>
      <c r="CL189" s="21">
        <f t="shared" ref="CL189:CL208" si="228">$X$17/1000</f>
        <v>3.5000000000000003E-2</v>
      </c>
      <c r="CM189" s="14">
        <f>(3*CL189*$K$71*CK189^2)/1000+CH189</f>
        <v>32.663100696939473</v>
      </c>
      <c r="CN189" s="14">
        <f>(3*CL189*$L$71*CK189^2)/1000+CI189</f>
        <v>8.2487944071974457</v>
      </c>
      <c r="CO189" s="14">
        <f>IF(CK189&lt;0,-SQRT(CM189^2+CN189^2),SQRT(CM189^2+CN189^2))</f>
        <v>33.688584955599126</v>
      </c>
      <c r="CP189" s="19">
        <f>1000*CO189/3/CQ$189</f>
        <v>48.649174096943284</v>
      </c>
      <c r="CQ189" s="40">
        <f>CJ$164</f>
        <v>230.82670008242982</v>
      </c>
      <c r="CR189" s="14">
        <f>($K$71*$L$43+$L$71*$L$44)*100*SQRT(3)*(CK189+CP189)/2*CL189/(CQ189*SQRT(3))</f>
        <v>0.10174606478384034</v>
      </c>
      <c r="CS189" s="19">
        <f>CQ189*(1-CR189/100)</f>
        <v>230.59184299862557</v>
      </c>
      <c r="CT189" t="s">
        <v>38</v>
      </c>
      <c r="CU189" s="14">
        <f>$C$91</f>
        <v>1.6199999999999999</v>
      </c>
      <c r="CV189" s="14">
        <f>CU189*$L$45</f>
        <v>0.40601027145261881</v>
      </c>
      <c r="CW189" s="14">
        <f>CU189/$L$43</f>
        <v>1.670103092783505</v>
      </c>
      <c r="CX189" s="14">
        <f t="shared" ref="CX189:CX207" si="229">CU189+DC190</f>
        <v>32.632396323134572</v>
      </c>
      <c r="CY189" s="14">
        <f t="shared" ref="CY189:CY207" si="230">CV189+DD190</f>
        <v>8.2307156563532864</v>
      </c>
      <c r="CZ189" s="14">
        <f>CX189/$L$43</f>
        <v>33.641645693953166</v>
      </c>
      <c r="DA189" s="19">
        <f>1000*CZ189/3/DG$189</f>
        <v>48.583954574869615</v>
      </c>
      <c r="DB189" s="21">
        <f t="shared" ref="DB189:DB208" si="231">$X$17/1000</f>
        <v>3.5000000000000003E-2</v>
      </c>
      <c r="DC189" s="14">
        <f>(3*DB189*$K$71*DA189^2)/1000+CX189</f>
        <v>32.663128739495143</v>
      </c>
      <c r="DD189" s="14">
        <f>(3*DB189*$L$71*DA189^2)/1000+CY189</f>
        <v>8.248808127275236</v>
      </c>
      <c r="DE189" s="14">
        <f>IF(DA189&lt;0,-SQRT(DC189^2+DD189^2),SQRT(DC189^2+DD189^2))</f>
        <v>33.688615503956754</v>
      </c>
      <c r="DF189" s="19">
        <f>1000*DE189/3/DG$189</f>
        <v>48.65178654528998</v>
      </c>
      <c r="DG189" s="40">
        <f>CZ$164</f>
        <v>230.81451471191778</v>
      </c>
      <c r="DH189" s="14">
        <f>($K$71*$L$43+$L$71*$L$44)*100*SQRT(3)*(DA189+DF189)/2*DB189/(DG189*SQRT(3))</f>
        <v>0.10175689274145575</v>
      </c>
      <c r="DI189" s="19">
        <f>DG189*(1-DH189/100)</f>
        <v>230.57964503375067</v>
      </c>
      <c r="DJ189" t="s">
        <v>38</v>
      </c>
      <c r="DK189" s="14">
        <f>$C$91</f>
        <v>1.6199999999999999</v>
      </c>
      <c r="DL189" s="14">
        <f>DK189*$L$45</f>
        <v>0.40601027145261881</v>
      </c>
      <c r="DM189" s="14">
        <f>DK189/$L$43</f>
        <v>1.670103092783505</v>
      </c>
      <c r="DN189" s="14">
        <f t="shared" ref="DN189:DN207" si="232">DK189+DS190</f>
        <v>32.63241286824119</v>
      </c>
      <c r="DO189" s="14">
        <f t="shared" ref="DO189:DO207" si="233">DL189+DT190</f>
        <v>8.2307235324029051</v>
      </c>
      <c r="DP189" s="14">
        <f>DN189/$L$43</f>
        <v>33.641662750764112</v>
      </c>
      <c r="DQ189" s="19">
        <f>1000*DP189/3/DW$189</f>
        <v>48.585693550650163</v>
      </c>
      <c r="DR189" s="21">
        <f t="shared" ref="DR189:DR208" si="234">$X$17/1000</f>
        <v>3.5000000000000003E-2</v>
      </c>
      <c r="DS189" s="14">
        <f>(3*DR189*$K$71*DQ189^2)/1000+DN189</f>
        <v>32.663147484664918</v>
      </c>
      <c r="DT189" s="14">
        <f>(3*DR189*$L$71*DQ189^2)/1000+DO189</f>
        <v>8.2488172985233241</v>
      </c>
      <c r="DU189" s="14">
        <f>IF(DQ189&lt;0,-SQRT(DS189^2+DT189^2),SQRT(DS189^2+DT189^2))</f>
        <v>33.688635924141984</v>
      </c>
      <c r="DV189" s="19">
        <f>1000*DU189/3/DW$189</f>
        <v>48.653532772027148</v>
      </c>
      <c r="DW189" s="40">
        <f>DP$164</f>
        <v>230.80637043696117</v>
      </c>
      <c r="DX189" s="14">
        <f>($K$71*$L$43+$L$71*$L$44)*100*SQRT(3)*(DQ189+DV189)/2*DR189/(DW189*SQRT(3))</f>
        <v>0.10176413073542072</v>
      </c>
      <c r="DY189" s="19">
        <f>DW189*(1-DX189/100)</f>
        <v>230.57149234040403</v>
      </c>
      <c r="DZ189" t="s">
        <v>38</v>
      </c>
      <c r="EA189" s="14">
        <f>$C$91</f>
        <v>1.6199999999999999</v>
      </c>
      <c r="EB189" s="14">
        <f>EA189*$L$45</f>
        <v>0.40601027145261881</v>
      </c>
      <c r="EC189" s="14">
        <f>EA189/$L$43</f>
        <v>1.670103092783505</v>
      </c>
      <c r="ED189" s="14">
        <f t="shared" ref="ED189:ED207" si="235">EA189+EI190</f>
        <v>32.632421204816005</v>
      </c>
      <c r="EE189" s="14">
        <f t="shared" ref="EE189:EE207" si="236">EB189+EJ190</f>
        <v>8.2307275009046528</v>
      </c>
      <c r="EF189" s="14">
        <f>ED189/$L$43</f>
        <v>33.64167134517114</v>
      </c>
      <c r="EG189" s="19">
        <f>1000*EF189/3/EM$189</f>
        <v>48.586569744466431</v>
      </c>
      <c r="EH189" s="21">
        <f t="shared" ref="EH189:EH208" si="237">$X$17/1000</f>
        <v>3.5000000000000003E-2</v>
      </c>
      <c r="EI189" s="14">
        <f>(3*EH189*$K$71*EG189^2)/1000+ED189</f>
        <v>32.663156929785139</v>
      </c>
      <c r="EJ189" s="14">
        <f>(3*EH189*$L$71*EG189^2)/1000+EE189</f>
        <v>8.2488219196364803</v>
      </c>
      <c r="EK189" s="14">
        <f>IF(EG189&lt;0,-SQRT(EI189^2+EJ189^2),SQRT(EI189^2+EJ189^2))</f>
        <v>33.688646213251822</v>
      </c>
      <c r="EL189" s="19">
        <f>1000*EK189/3/EM$189</f>
        <v>48.654412619477647</v>
      </c>
      <c r="EM189" s="40">
        <f>EF$164</f>
        <v>230.80226711554465</v>
      </c>
      <c r="EN189" s="14">
        <f>($K$71*$L$43+$L$71*$L$44)*100*SQRT(3)*(EG189+EL189)/2*EH189/(EM189*SQRT(3))</f>
        <v>0.10176777773957742</v>
      </c>
      <c r="EO189" s="19">
        <f>EM189*(1-EN189/100)</f>
        <v>230.56738477732858</v>
      </c>
    </row>
    <row r="190" spans="2:145" hidden="1" outlineLevel="1">
      <c r="B190" t="s">
        <v>39</v>
      </c>
      <c r="C190" s="14">
        <f>$C$91</f>
        <v>1.6199999999999999</v>
      </c>
      <c r="D190" s="14">
        <f>C190*$L$45</f>
        <v>0.40601027145261881</v>
      </c>
      <c r="E190" s="14">
        <f>C190/$L$43</f>
        <v>1.670103092783505</v>
      </c>
      <c r="F190" s="14">
        <f t="shared" si="211"/>
        <v>30.984529768499428</v>
      </c>
      <c r="G190" s="14">
        <f t="shared" si="212"/>
        <v>7.8083204692634141</v>
      </c>
      <c r="H190" s="14">
        <f>F190/$L$43</f>
        <v>31.942814194329308</v>
      </c>
      <c r="I190" s="19">
        <f t="shared" ref="I190:I208" si="238">1000*H190/3/O$189</f>
        <v>46.112756432975871</v>
      </c>
      <c r="J190" s="21">
        <f t="shared" si="213"/>
        <v>3.5000000000000003E-2</v>
      </c>
      <c r="K190" s="14">
        <f>(3*J190*$K$71*I190^2)/1000+F190</f>
        <v>31.012215318201555</v>
      </c>
      <c r="L190" s="14">
        <f>(3*J190*$L$71*I190^2)/1000+G190</f>
        <v>7.8246192202977314</v>
      </c>
      <c r="M190" s="14">
        <f t="shared" ref="M190:M208" si="239">IF(I190&lt;0,-SQRT(K190^2+L190^2),SQRT(K190^2+L190^2))</f>
        <v>31.984092372383305</v>
      </c>
      <c r="N190" s="19">
        <f t="shared" ref="N190:N208" si="240">1000*M190/3/O$189</f>
        <v>46.172345752784103</v>
      </c>
      <c r="O190" s="19">
        <f>Q189</f>
        <v>230.66889324680608</v>
      </c>
      <c r="P190" s="14">
        <f>($K$71*$L$43+$L$71*$L$44)*100*SQRT(3)*(I190+N190)/2*J190/(O190*SQRT(3))</f>
        <v>9.6637033447721579E-2</v>
      </c>
      <c r="Q190" s="19">
        <f>O190*(1-P190/100)</f>
        <v>230.44598167128567</v>
      </c>
      <c r="R190" t="s">
        <v>39</v>
      </c>
      <c r="S190" s="14">
        <f>$C$91</f>
        <v>1.6199999999999999</v>
      </c>
      <c r="T190" s="14">
        <f>S190*$L$45</f>
        <v>0.40601027145261881</v>
      </c>
      <c r="U190" s="14">
        <f>S190/$L$43</f>
        <v>1.670103092783505</v>
      </c>
      <c r="V190" s="14">
        <f t="shared" si="214"/>
        <v>30.984587636146738</v>
      </c>
      <c r="W190" s="14">
        <f t="shared" si="215"/>
        <v>7.8083471291461342</v>
      </c>
      <c r="X190" s="14">
        <f>V190/$L$43</f>
        <v>31.942873851697669</v>
      </c>
      <c r="Y190" s="19">
        <f t="shared" ref="Y190:Y208" si="241">1000*X190/3/AE$189</f>
        <v>46.119312627963964</v>
      </c>
      <c r="Z190" s="21">
        <f t="shared" si="216"/>
        <v>3.5000000000000003E-2</v>
      </c>
      <c r="AA190" s="14">
        <f>(3*Z190*$K$71*Y190^2)/1000+V190</f>
        <v>31.012281058931269</v>
      </c>
      <c r="AB190" s="14">
        <f>(3*Z190*$L$71*Y190^2)/1000+W190</f>
        <v>7.8246505151402541</v>
      </c>
      <c r="AC190" s="14">
        <f t="shared" ref="AC190:AC208" si="242">IF(Y190&lt;0,-SQRT(AA190^2+AB190^2),SQRT(AA190^2+AB190^2))</f>
        <v>31.984163771501542</v>
      </c>
      <c r="AD190" s="19">
        <f t="shared" ref="AD190:AD208" si="243">1000*AC190/3/AE$189</f>
        <v>46.178927261533225</v>
      </c>
      <c r="AE190" s="19">
        <f>AG189</f>
        <v>230.63646633480946</v>
      </c>
      <c r="AF190" s="14">
        <f>($K$71*$L$43+$L$71*$L$44)*100*SQRT(3)*(Y190+AD190)/2*Z190/(AE190*SQRT(3))</f>
        <v>9.6664379552372309E-2</v>
      </c>
      <c r="AG190" s="19">
        <f>AE190*(1-AF190/100)</f>
        <v>230.4135230256054</v>
      </c>
      <c r="AH190" t="s">
        <v>39</v>
      </c>
      <c r="AI190" s="14">
        <f>$C$91</f>
        <v>1.6199999999999999</v>
      </c>
      <c r="AJ190" s="14">
        <f>AI190*$L$45</f>
        <v>0.40601027145261881</v>
      </c>
      <c r="AK190" s="14">
        <f>AI190/$L$43</f>
        <v>1.670103092783505</v>
      </c>
      <c r="AL190" s="14">
        <f t="shared" si="217"/>
        <v>30.984638301849074</v>
      </c>
      <c r="AM190" s="14">
        <f t="shared" si="218"/>
        <v>7.8083704710741646</v>
      </c>
      <c r="AN190" s="14">
        <f>AL190/$L$43</f>
        <v>31.942926084380488</v>
      </c>
      <c r="AO190" s="19">
        <f t="shared" ref="AO190:AO208" si="244">1000*AN190/3/AU$189</f>
        <v>46.125052118993182</v>
      </c>
      <c r="AP190" s="21">
        <f t="shared" si="219"/>
        <v>3.5000000000000003E-2</v>
      </c>
      <c r="AQ190" s="14">
        <f>(3*AP190*$K$71*AO190^2)/1000+AL190</f>
        <v>31.012338617886471</v>
      </c>
      <c r="AR190" s="14">
        <f>(3*AP190*$L$71*AO190^2)/1000+AM190</f>
        <v>7.8246779151929546</v>
      </c>
      <c r="AS190" s="14">
        <f t="shared" ref="AS190:AS208" si="245">IF(AO190&lt;0,-SQRT(AQ190^2+AR190^2),SQRT(AQ190^2+AR190^2))</f>
        <v>31.98422628463851</v>
      </c>
      <c r="AT190" s="19">
        <f t="shared" ref="AT190:AT208" si="246">1000*AS190/3/AU$189</f>
        <v>46.184688918840322</v>
      </c>
      <c r="AU190" s="19">
        <f>AW189</f>
        <v>230.60808644584972</v>
      </c>
      <c r="AV190" s="14">
        <f>($K$71*$L$43+$L$71*$L$44)*100*SQRT(3)*(AO190+AT190)/2*AP190/(AU190*SQRT(3))</f>
        <v>9.6688322287118156E-2</v>
      </c>
      <c r="AW190" s="19">
        <f>AU190*(1-AV190/100)</f>
        <v>230.38511535600679</v>
      </c>
      <c r="AX190" t="s">
        <v>39</v>
      </c>
      <c r="AY190" s="14">
        <f>$C$91</f>
        <v>1.6199999999999999</v>
      </c>
      <c r="AZ190" s="14">
        <f>AY190*$L$45</f>
        <v>0.40601027145261881</v>
      </c>
      <c r="BA190" s="14">
        <f>AY190/$L$43</f>
        <v>1.670103092783505</v>
      </c>
      <c r="BB190" s="14">
        <f t="shared" si="220"/>
        <v>30.984652860073233</v>
      </c>
      <c r="BC190" s="14">
        <f t="shared" si="221"/>
        <v>7.8083771781190121</v>
      </c>
      <c r="BD190" s="14">
        <f>BB190/$L$43</f>
        <v>31.942941092859005</v>
      </c>
      <c r="BE190" s="19">
        <f t="shared" ref="BE190:BE208" si="247">1000*BD190/3/BK$189</f>
        <v>46.126701168278224</v>
      </c>
      <c r="BF190" s="21">
        <f t="shared" si="222"/>
        <v>3.5000000000000003E-2</v>
      </c>
      <c r="BG190" s="14">
        <f>(3*BF190*$K$71*BE190^2)/1000+BB190</f>
        <v>31.012355156813125</v>
      </c>
      <c r="BH190" s="14">
        <f>(3*BF190*$L$71*BE190^2)/1000+BC190</f>
        <v>7.8246857882965299</v>
      </c>
      <c r="BI190" s="14">
        <f t="shared" ref="BI190:BI208" si="248">IF(BE190&lt;0,-SQRT(BG190^2+BH190^2),SQRT(BG190^2+BH190^2))</f>
        <v>31.984244247095841</v>
      </c>
      <c r="BJ190" s="19">
        <f t="shared" ref="BJ190:BJ208" si="249">1000*BI190/3/BK$189</f>
        <v>46.186344337867759</v>
      </c>
      <c r="BK190" s="19">
        <f>BM189</f>
        <v>230.59993375462403</v>
      </c>
      <c r="BL190" s="14">
        <f>($K$71*$L$43+$L$71*$L$44)*100*SQRT(3)*(BE190+BJ190)/2*BF190/(BK190*SQRT(3))</f>
        <v>9.6695201965145958E-2</v>
      </c>
      <c r="BM190" s="19">
        <f>BK190*(1-BL190/100)</f>
        <v>230.37695468294851</v>
      </c>
      <c r="BN190" t="s">
        <v>39</v>
      </c>
      <c r="BO190" s="14">
        <f>$C$91</f>
        <v>1.6199999999999999</v>
      </c>
      <c r="BP190" s="14">
        <f>BO190*$L$45</f>
        <v>0.40601027145261881</v>
      </c>
      <c r="BQ190" s="14">
        <f>BO190/$L$43</f>
        <v>1.670103092783505</v>
      </c>
      <c r="BR190" s="14">
        <f t="shared" si="223"/>
        <v>30.984660195518011</v>
      </c>
      <c r="BS190" s="14">
        <f t="shared" si="224"/>
        <v>7.8083805575945737</v>
      </c>
      <c r="BT190" s="14">
        <f>BR190/$L$43</f>
        <v>31.942948655173208</v>
      </c>
      <c r="BU190" s="19">
        <f t="shared" ref="BU190:BU208" si="250">1000*BT190/3/CA$189</f>
        <v>46.127532051992958</v>
      </c>
      <c r="BV190" s="21">
        <f t="shared" si="225"/>
        <v>3.5000000000000003E-2</v>
      </c>
      <c r="BW190" s="14">
        <f>(3*BV190*$K$71*BU190^2)/1000+BR190</f>
        <v>31.012363490273973</v>
      </c>
      <c r="BX190" s="14">
        <f>(3*BV190*$L$71*BU190^2)/1000+BS190</f>
        <v>7.8246897553138099</v>
      </c>
      <c r="BY190" s="14">
        <f t="shared" ref="BY190:BY208" si="251">IF(BU190&lt;0,-SQRT(BW190^2+BX190^2),SQRT(BW190^2+BX190^2))</f>
        <v>31.984253297830652</v>
      </c>
      <c r="BZ190" s="19">
        <f t="shared" ref="BZ190:BZ208" si="252">1000*BY190/3/CA$189</f>
        <v>46.187178431187469</v>
      </c>
      <c r="CA190" s="19">
        <f>CC189</f>
        <v>230.5958261926173</v>
      </c>
      <c r="CB190" s="14">
        <f>($K$71*$L$43+$L$71*$L$44)*100*SQRT(3)*(BU190+BZ190)/2*BV190/(CA190*SQRT(3))</f>
        <v>9.6698668424972947E-2</v>
      </c>
      <c r="CC190" s="19">
        <f>CA190*(1-CB190/100)</f>
        <v>230.37284309924547</v>
      </c>
      <c r="CD190" t="s">
        <v>39</v>
      </c>
      <c r="CE190" s="14">
        <f>$C$91</f>
        <v>1.6199999999999999</v>
      </c>
      <c r="CF190" s="14">
        <f>CE190*$L$45</f>
        <v>0.40601027145261881</v>
      </c>
      <c r="CG190" s="14">
        <f>CE190/$L$43</f>
        <v>1.670103092783505</v>
      </c>
      <c r="CH190" s="14">
        <f t="shared" si="226"/>
        <v>30.98466730923893</v>
      </c>
      <c r="CI190" s="14">
        <f t="shared" si="227"/>
        <v>7.8083838349211225</v>
      </c>
      <c r="CJ190" s="14">
        <f>CH190/$L$43</f>
        <v>31.942955988906114</v>
      </c>
      <c r="CK190" s="19">
        <f t="shared" ref="CK190:CK208" si="253">1000*CJ190/3/CQ$189</f>
        <v>46.128337807106746</v>
      </c>
      <c r="CL190" s="21">
        <f t="shared" si="228"/>
        <v>3.5000000000000003E-2</v>
      </c>
      <c r="CM190" s="14">
        <f>(3*CL190*$K$71*CK190^2)/1000+CH190</f>
        <v>31.012371571844913</v>
      </c>
      <c r="CN190" s="14">
        <f>(3*CL190*$L$71*CK190^2)/1000+CI190</f>
        <v>7.8246936024230314</v>
      </c>
      <c r="CO190" s="14">
        <f t="shared" ref="CO190:CO208" si="254">IF(CK190&lt;0,-SQRT(CM190^2+CN190^2),SQRT(CM190^2+CN190^2))</f>
        <v>31.984262074995172</v>
      </c>
      <c r="CP190" s="19">
        <f t="shared" ref="CP190:CP208" si="255">1000*CO190/3/CQ$189</f>
        <v>46.187987298946737</v>
      </c>
      <c r="CQ190" s="19">
        <f>CS189</f>
        <v>230.59184299862557</v>
      </c>
      <c r="CR190" s="14">
        <f>($K$71*$L$43+$L$71*$L$44)*100*SQRT(3)*(CK190+CP190)/2*CL190/(CQ190*SQRT(3))</f>
        <v>9.6702030106356807E-2</v>
      </c>
      <c r="CS190" s="19">
        <f>CQ190*(1-CR190/100)</f>
        <v>230.36885600518625</v>
      </c>
      <c r="CT190" t="s">
        <v>39</v>
      </c>
      <c r="CU190" s="14">
        <f>$C$91</f>
        <v>1.6199999999999999</v>
      </c>
      <c r="CV190" s="14">
        <f>CU190*$L$45</f>
        <v>0.40601027145261881</v>
      </c>
      <c r="CW190" s="14">
        <f>CU190/$L$43</f>
        <v>1.670103092783505</v>
      </c>
      <c r="CX190" s="14">
        <f t="shared" si="229"/>
        <v>30.984689096308955</v>
      </c>
      <c r="CY190" s="14">
        <f t="shared" si="230"/>
        <v>7.8083938723339719</v>
      </c>
      <c r="CZ190" s="14">
        <f>CX190/$L$43</f>
        <v>31.942978449803046</v>
      </c>
      <c r="DA190" s="19">
        <f t="shared" ref="DA190:DA208" si="256">1000*CZ190/3/DG$189</f>
        <v>46.130805493567621</v>
      </c>
      <c r="DB190" s="21">
        <f t="shared" si="231"/>
        <v>3.5000000000000003E-2</v>
      </c>
      <c r="DC190" s="14">
        <f>(3*DB190*$K$71*DA190^2)/1000+CX190</f>
        <v>31.012396323134574</v>
      </c>
      <c r="DD190" s="14">
        <f>(3*DB190*$L$71*DA190^2)/1000+CY190</f>
        <v>7.8247053849006676</v>
      </c>
      <c r="DE190" s="14">
        <f t="shared" ref="DE190:DE208" si="257">IF(DA190&lt;0,-SQRT(DC190^2+DD190^2),SQRT(DC190^2+DD190^2))</f>
        <v>31.984288956668465</v>
      </c>
      <c r="DF190" s="19">
        <f t="shared" ref="DF190:DF208" si="258">1000*DE190/3/DG$189</f>
        <v>46.190464518791089</v>
      </c>
      <c r="DG190" s="19">
        <f>DI189</f>
        <v>230.57964503375067</v>
      </c>
      <c r="DH190" s="14">
        <f>($K$71*$L$43+$L$71*$L$44)*100*SQRT(3)*(DA190+DF190)/2*DB190/(DG190*SQRT(3))</f>
        <v>9.6712325870033186E-2</v>
      </c>
      <c r="DI190" s="19">
        <f>DG190*(1-DH190/100)</f>
        <v>230.35664609605567</v>
      </c>
      <c r="DJ190" t="s">
        <v>39</v>
      </c>
      <c r="DK190" s="14">
        <f>$C$91</f>
        <v>1.6199999999999999</v>
      </c>
      <c r="DL190" s="14">
        <f>DK190*$L$45</f>
        <v>0.40601027145261881</v>
      </c>
      <c r="DM190" s="14">
        <f>DK190/$L$43</f>
        <v>1.670103092783505</v>
      </c>
      <c r="DN190" s="14">
        <f t="shared" si="232"/>
        <v>30.984703659968559</v>
      </c>
      <c r="DO190" s="14">
        <f t="shared" si="233"/>
        <v>7.8084005818865618</v>
      </c>
      <c r="DP190" s="14">
        <f>DN190/$L$43</f>
        <v>31.942993463885113</v>
      </c>
      <c r="DQ190" s="19">
        <f t="shared" ref="DQ190:DQ208" si="259">1000*DP190/3/DW$189</f>
        <v>46.132454956956394</v>
      </c>
      <c r="DR190" s="21">
        <f t="shared" si="234"/>
        <v>3.5000000000000003E-2</v>
      </c>
      <c r="DS190" s="14">
        <f>(3*DR190*$K$71*DQ190^2)/1000+DN190</f>
        <v>31.012412868241189</v>
      </c>
      <c r="DT190" s="14">
        <f>(3*DR190*$L$71*DQ190^2)/1000+DO190</f>
        <v>7.8247132609502872</v>
      </c>
      <c r="DU190" s="14">
        <f t="shared" ref="DU190:DU208" si="260">IF(DQ190&lt;0,-SQRT(DS190^2+DT190^2),SQRT(DS190^2+DT190^2))</f>
        <v>31.984306925840098</v>
      </c>
      <c r="DV190" s="19">
        <f t="shared" ref="DV190:DV208" si="261">1000*DU190/3/DW$189</f>
        <v>46.192120355094772</v>
      </c>
      <c r="DW190" s="19">
        <f>DY189</f>
        <v>230.57149234040403</v>
      </c>
      <c r="DX190" s="14">
        <f>($K$71*$L$43+$L$71*$L$44)*100*SQRT(3)*(DQ190+DV190)/2*DR190/(DW190*SQRT(3))</f>
        <v>9.6719208117258662E-2</v>
      </c>
      <c r="DY190" s="19">
        <f>DW190*(1-DX190/100)</f>
        <v>230.34848541886825</v>
      </c>
      <c r="DZ190" t="s">
        <v>39</v>
      </c>
      <c r="EA190" s="14">
        <f>$C$91</f>
        <v>1.6199999999999999</v>
      </c>
      <c r="EB190" s="14">
        <f>EA190*$L$45</f>
        <v>0.40601027145261881</v>
      </c>
      <c r="EC190" s="14">
        <f>EA190/$L$43</f>
        <v>1.670103092783505</v>
      </c>
      <c r="ED190" s="14">
        <f t="shared" si="235"/>
        <v>30.984710998152153</v>
      </c>
      <c r="EE190" s="14">
        <f t="shared" si="236"/>
        <v>7.808403962625734</v>
      </c>
      <c r="EF190" s="14">
        <f>ED190/$L$43</f>
        <v>31.943001029022838</v>
      </c>
      <c r="EG190" s="19">
        <f t="shared" ref="EG190:EG208" si="262">1000*EF190/3/EM$189</f>
        <v>46.133286049325612</v>
      </c>
      <c r="EH190" s="21">
        <f t="shared" si="237"/>
        <v>3.5000000000000003E-2</v>
      </c>
      <c r="EI190" s="14">
        <f>(3*EH190*$K$71*EG190^2)/1000+ED190</f>
        <v>31.012421204816004</v>
      </c>
      <c r="EJ190" s="14">
        <f>(3*EH190*$L$71*EG190^2)/1000+EE190</f>
        <v>7.8247172294520331</v>
      </c>
      <c r="EK190" s="14">
        <f t="shared" ref="EK190:EK208" si="263">IF(EG190&lt;0,-SQRT(EI190^2+EJ190^2),SQRT(EI190^2+EJ190^2))</f>
        <v>31.984315979958129</v>
      </c>
      <c r="EL190" s="19">
        <f t="shared" ref="EL190:EL208" si="264">1000*EK190/3/EM$189</f>
        <v>46.192954658667603</v>
      </c>
      <c r="EM190" s="19">
        <f>EO189</f>
        <v>230.56738477732858</v>
      </c>
      <c r="EN190" s="14">
        <f>($K$71*$L$43+$L$71*$L$44)*100*SQRT(3)*(EG190+EL190)/2*EH190/(EM190*SQRT(3))</f>
        <v>9.6722675871661085E-2</v>
      </c>
      <c r="EO190" s="19">
        <f>EM190*(1-EN190/100)</f>
        <v>230.34437383308463</v>
      </c>
    </row>
    <row r="191" spans="2:145" hidden="1" outlineLevel="1">
      <c r="B191" t="s">
        <v>40</v>
      </c>
      <c r="C191" s="14">
        <f>$C$91</f>
        <v>1.6199999999999999</v>
      </c>
      <c r="D191" s="14">
        <f>C191*$L$45</f>
        <v>0.40601027145261881</v>
      </c>
      <c r="E191" s="14">
        <f>C191/$L$43</f>
        <v>1.670103092783505</v>
      </c>
      <c r="F191" s="14">
        <f t="shared" si="211"/>
        <v>29.339705592873777</v>
      </c>
      <c r="G191" s="14">
        <f t="shared" si="212"/>
        <v>7.3876959653860172</v>
      </c>
      <c r="H191" s="14">
        <f>F191/$L$43</f>
        <v>30.247119167911112</v>
      </c>
      <c r="I191" s="19">
        <f t="shared" si="238"/>
        <v>43.664845260775138</v>
      </c>
      <c r="J191" s="21">
        <f t="shared" si="213"/>
        <v>3.5000000000000003E-2</v>
      </c>
      <c r="K191" s="14">
        <f>(3*J191*$K$71*I191^2)/1000+F191</f>
        <v>29.364529768499427</v>
      </c>
      <c r="L191" s="14">
        <f>(3*J191*$L$71*I191^2)/1000+G191</f>
        <v>7.4023101978107952</v>
      </c>
      <c r="M191" s="14">
        <f t="shared" si="239"/>
        <v>30.283160416140561</v>
      </c>
      <c r="N191" s="19">
        <f t="shared" si="240"/>
        <v>43.716874530677103</v>
      </c>
      <c r="O191" s="19">
        <f t="shared" ref="O191:O208" si="265">Q190</f>
        <v>230.44598167128567</v>
      </c>
      <c r="P191" s="14">
        <f>($K$71*$L$43+$L$71*$L$44)*100*SQRT(3)*(I191+N191)/2*J191/(O191*SQRT(3))</f>
        <v>9.1590930739537432E-2</v>
      </c>
      <c r="Q191" s="19">
        <f>O191*(1-P191/100)</f>
        <v>230.23491405182108</v>
      </c>
      <c r="R191" t="s">
        <v>40</v>
      </c>
      <c r="S191" s="14">
        <f>$C$91</f>
        <v>1.6199999999999999</v>
      </c>
      <c r="T191" s="14">
        <f>S191*$L$45</f>
        <v>0.40601027145261881</v>
      </c>
      <c r="U191" s="14">
        <f>S191/$L$43</f>
        <v>1.670103092783505</v>
      </c>
      <c r="V191" s="14">
        <f t="shared" si="214"/>
        <v>29.339756407880401</v>
      </c>
      <c r="W191" s="14">
        <f t="shared" si="215"/>
        <v>7.3877184733109154</v>
      </c>
      <c r="X191" s="14">
        <f>V191/$L$43</f>
        <v>30.247171554515877</v>
      </c>
      <c r="Y191" s="19">
        <f t="shared" si="241"/>
        <v>43.671047492811525</v>
      </c>
      <c r="Z191" s="21">
        <f t="shared" si="216"/>
        <v>3.5000000000000003E-2</v>
      </c>
      <c r="AA191" s="14">
        <f>(3*Z191*$K$71*Y191^2)/1000+V191</f>
        <v>29.364587636146737</v>
      </c>
      <c r="AB191" s="14">
        <f>(3*Z191*$L$71*Y191^2)/1000+W191</f>
        <v>7.4023368576935153</v>
      </c>
      <c r="AC191" s="14">
        <f t="shared" si="242"/>
        <v>30.283223045041122</v>
      </c>
      <c r="AD191" s="19">
        <f t="shared" si="243"/>
        <v>43.723098850806338</v>
      </c>
      <c r="AE191" s="19">
        <f t="shared" ref="AE191:AE208" si="266">AG190</f>
        <v>230.4135230256054</v>
      </c>
      <c r="AF191" s="14">
        <f>($K$71*$L$43+$L$71*$L$44)*100*SQRT(3)*(Y191+AD191)/2*Z191/(AE191*SQRT(3))</f>
        <v>9.161686024911446E-2</v>
      </c>
      <c r="AG191" s="19">
        <f>AE191*(1-AF191/100)</f>
        <v>230.20242539021999</v>
      </c>
      <c r="AH191" t="s">
        <v>40</v>
      </c>
      <c r="AI191" s="14">
        <f>$C$91</f>
        <v>1.6199999999999999</v>
      </c>
      <c r="AJ191" s="14">
        <f>AI191*$L$45</f>
        <v>0.40601027145261881</v>
      </c>
      <c r="AK191" s="14">
        <f>AI191/$L$43</f>
        <v>1.670103092783505</v>
      </c>
      <c r="AL191" s="14">
        <f t="shared" si="217"/>
        <v>29.339800898668205</v>
      </c>
      <c r="AM191" s="14">
        <f t="shared" si="218"/>
        <v>7.3877381800070028</v>
      </c>
      <c r="AN191" s="14">
        <f>AL191/$L$43</f>
        <v>30.247217421307429</v>
      </c>
      <c r="AO191" s="19">
        <f t="shared" si="244"/>
        <v>43.676477111923973</v>
      </c>
      <c r="AP191" s="21">
        <f t="shared" si="219"/>
        <v>3.5000000000000003E-2</v>
      </c>
      <c r="AQ191" s="14">
        <f>(3*AP191*$K$71*AO191^2)/1000+AL191</f>
        <v>29.364638301849073</v>
      </c>
      <c r="AR191" s="14">
        <f>(3*AP191*$L$71*AO191^2)/1000+AM191</f>
        <v>7.4023601996215458</v>
      </c>
      <c r="AS191" s="14">
        <f t="shared" si="245"/>
        <v>30.283277879439716</v>
      </c>
      <c r="AT191" s="19">
        <f t="shared" si="246"/>
        <v>43.728547811596037</v>
      </c>
      <c r="AU191" s="19">
        <f t="shared" ref="AU191:AU208" si="267">AW190</f>
        <v>230.38511535600679</v>
      </c>
      <c r="AV191" s="14">
        <f>($K$71*$L$43+$L$71*$L$44)*100*SQRT(3)*(AO191+AT191)/2*AP191/(AU191*SQRT(3))</f>
        <v>9.1639562696935281E-2</v>
      </c>
      <c r="AW191" s="19">
        <f>AU191*(1-AV191/100)</f>
        <v>230.17399144377572</v>
      </c>
      <c r="AX191" t="s">
        <v>40</v>
      </c>
      <c r="AY191" s="14">
        <f>$C$91</f>
        <v>1.6199999999999999</v>
      </c>
      <c r="AZ191" s="14">
        <f>AY191*$L$45</f>
        <v>0.40601027145261881</v>
      </c>
      <c r="BA191" s="14">
        <f>AY191/$L$43</f>
        <v>1.670103092783505</v>
      </c>
      <c r="BB191" s="14">
        <f t="shared" si="220"/>
        <v>29.339813682597249</v>
      </c>
      <c r="BC191" s="14">
        <f t="shared" si="221"/>
        <v>7.3877438425071444</v>
      </c>
      <c r="BD191" s="14">
        <f>BB191/$L$43</f>
        <v>30.247230600615723</v>
      </c>
      <c r="BE191" s="19">
        <f t="shared" si="247"/>
        <v>43.678037129602529</v>
      </c>
      <c r="BF191" s="21">
        <f t="shared" si="222"/>
        <v>3.5000000000000003E-2</v>
      </c>
      <c r="BG191" s="14">
        <f>(3*BF191*$K$71*BE191^2)/1000+BB191</f>
        <v>29.364652860073232</v>
      </c>
      <c r="BH191" s="14">
        <f>(3*BF191*$L$71*BE191^2)/1000+BC191</f>
        <v>7.4023669066663933</v>
      </c>
      <c r="BI191" s="14">
        <f t="shared" si="248"/>
        <v>30.283293635493429</v>
      </c>
      <c r="BJ191" s="19">
        <f t="shared" si="249"/>
        <v>43.730113387333134</v>
      </c>
      <c r="BK191" s="19">
        <f t="shared" ref="BK191:BK208" si="268">BM190</f>
        <v>230.37695468294851</v>
      </c>
      <c r="BL191" s="14">
        <f>($K$71*$L$43+$L$71*$L$44)*100*SQRT(3)*(BE191+BJ191)/2*BF191/(BK191*SQRT(3))</f>
        <v>9.1646085993245599E-2</v>
      </c>
      <c r="BM191" s="19">
        <f>BK191*(1-BL191/100)</f>
        <v>230.16582322095115</v>
      </c>
      <c r="BN191" t="s">
        <v>40</v>
      </c>
      <c r="BO191" s="14">
        <f>$C$91</f>
        <v>1.6199999999999999</v>
      </c>
      <c r="BP191" s="14">
        <f>BO191*$L$45</f>
        <v>0.40601027145261881</v>
      </c>
      <c r="BQ191" s="14">
        <f>BO191/$L$43</f>
        <v>1.670103092783505</v>
      </c>
      <c r="BR191" s="14">
        <f t="shared" si="223"/>
        <v>29.339820124028481</v>
      </c>
      <c r="BS191" s="14">
        <f t="shared" si="224"/>
        <v>7.3877466956682802</v>
      </c>
      <c r="BT191" s="14">
        <f>BR191/$L$43</f>
        <v>30.247237241266475</v>
      </c>
      <c r="BU191" s="19">
        <f t="shared" si="250"/>
        <v>43.67882315412966</v>
      </c>
      <c r="BV191" s="21">
        <f t="shared" si="225"/>
        <v>3.5000000000000003E-2</v>
      </c>
      <c r="BW191" s="14">
        <f>(3*BV191*$K$71*BU191^2)/1000+BR191</f>
        <v>29.36466019551801</v>
      </c>
      <c r="BX191" s="14">
        <f>(3*BV191*$L$71*BU191^2)/1000+BS191</f>
        <v>7.4023702861419549</v>
      </c>
      <c r="BY191" s="14">
        <f t="shared" si="251"/>
        <v>30.28330157448816</v>
      </c>
      <c r="BZ191" s="19">
        <f t="shared" si="252"/>
        <v>43.730902212471307</v>
      </c>
      <c r="CA191" s="19">
        <f t="shared" ref="CA191:CA208" si="269">CC190</f>
        <v>230.37284309924547</v>
      </c>
      <c r="CB191" s="14">
        <f>($K$71*$L$43+$L$71*$L$44)*100*SQRT(3)*(BU191+BZ191)/2*BV191/(CA191*SQRT(3))</f>
        <v>9.1649372883353911E-2</v>
      </c>
      <c r="CC191" s="19">
        <f>CA191*(1-CB191/100)</f>
        <v>230.16170783325146</v>
      </c>
      <c r="CD191" t="s">
        <v>40</v>
      </c>
      <c r="CE191" s="14">
        <f>$C$91</f>
        <v>1.6199999999999999</v>
      </c>
      <c r="CF191" s="14">
        <f>CE191*$L$45</f>
        <v>0.40601027145261881</v>
      </c>
      <c r="CG191" s="14">
        <f>CE191/$L$43</f>
        <v>1.670103092783505</v>
      </c>
      <c r="CH191" s="14">
        <f t="shared" si="226"/>
        <v>29.339826370758384</v>
      </c>
      <c r="CI191" s="14">
        <f t="shared" si="227"/>
        <v>7.3877494625888271</v>
      </c>
      <c r="CJ191" s="14">
        <f>CH191/$L$43</f>
        <v>30.247243681194213</v>
      </c>
      <c r="CK191" s="19">
        <f t="shared" si="253"/>
        <v>43.679585406703687</v>
      </c>
      <c r="CL191" s="21">
        <f t="shared" si="228"/>
        <v>3.5000000000000003E-2</v>
      </c>
      <c r="CM191" s="14">
        <f>(3*CL191*$K$71*CK191^2)/1000+CH191</f>
        <v>29.364667309238929</v>
      </c>
      <c r="CN191" s="14">
        <f>(3*CL191*$L$71*CK191^2)/1000+CI191</f>
        <v>7.4023735634685037</v>
      </c>
      <c r="CO191" s="14">
        <f t="shared" si="254"/>
        <v>30.283309273516046</v>
      </c>
      <c r="CP191" s="19">
        <f t="shared" si="255"/>
        <v>43.731667181052089</v>
      </c>
      <c r="CQ191" s="19">
        <f t="shared" ref="CQ191:CQ208" si="270">CS190</f>
        <v>230.36885600518625</v>
      </c>
      <c r="CR191" s="14">
        <f>($K$71*$L$43+$L$71*$L$44)*100*SQRT(3)*(CK191+CP191)/2*CL191/(CQ191*SQRT(3))</f>
        <v>9.1652560422855467E-2</v>
      </c>
      <c r="CS191" s="19">
        <f>CQ191*(1-CR191/100)</f>
        <v>230.15771705024068</v>
      </c>
      <c r="CT191" t="s">
        <v>40</v>
      </c>
      <c r="CU191" s="14">
        <f>$C$91</f>
        <v>1.6199999999999999</v>
      </c>
      <c r="CV191" s="14">
        <f>CU191*$L$45</f>
        <v>0.40601027145261881</v>
      </c>
      <c r="CW191" s="14">
        <f>CU191/$L$43</f>
        <v>1.670103092783505</v>
      </c>
      <c r="CX191" s="14">
        <f t="shared" si="229"/>
        <v>29.339845502508471</v>
      </c>
      <c r="CY191" s="14">
        <f t="shared" si="230"/>
        <v>7.387757936789134</v>
      </c>
      <c r="CZ191" s="14">
        <f>CX191/$L$43</f>
        <v>30.24726340464791</v>
      </c>
      <c r="DA191" s="19">
        <f t="shared" si="256"/>
        <v>43.681919863084097</v>
      </c>
      <c r="DB191" s="21">
        <f t="shared" si="231"/>
        <v>3.5000000000000003E-2</v>
      </c>
      <c r="DC191" s="14">
        <f>(3*DB191*$K$71*DA191^2)/1000+CX191</f>
        <v>29.364689096308954</v>
      </c>
      <c r="DD191" s="14">
        <f>(3*DB191*$L$71*DA191^2)/1000+CY191</f>
        <v>7.4023836008813531</v>
      </c>
      <c r="DE191" s="14">
        <f t="shared" si="257"/>
        <v>30.283332853196381</v>
      </c>
      <c r="DF191" s="19">
        <f t="shared" si="258"/>
        <v>43.734009955993386</v>
      </c>
      <c r="DG191" s="19">
        <f t="shared" ref="DG191:DG208" si="271">DI190</f>
        <v>230.35664609605567</v>
      </c>
      <c r="DH191" s="14">
        <f>($K$71*$L$43+$L$71*$L$44)*100*SQRT(3)*(DA191+DF191)/2*DB191/(DG191*SQRT(3))</f>
        <v>9.1662322845791344E-2</v>
      </c>
      <c r="DI191" s="19">
        <f>DG191*(1-DH191/100)</f>
        <v>230.14549584341438</v>
      </c>
      <c r="DJ191" t="s">
        <v>40</v>
      </c>
      <c r="DK191" s="14">
        <f>$C$91</f>
        <v>1.6199999999999999</v>
      </c>
      <c r="DL191" s="14">
        <f>DK191*$L$45</f>
        <v>0.40601027145261881</v>
      </c>
      <c r="DM191" s="14">
        <f>DK191/$L$43</f>
        <v>1.670103092783505</v>
      </c>
      <c r="DN191" s="14">
        <f t="shared" si="232"/>
        <v>29.339858291206873</v>
      </c>
      <c r="DO191" s="14">
        <f t="shared" si="233"/>
        <v>7.3877636014048855</v>
      </c>
      <c r="DP191" s="14">
        <f>DN191/$L$43</f>
        <v>30.247276588873067</v>
      </c>
      <c r="DQ191" s="19">
        <f t="shared" si="259"/>
        <v>43.683480271954238</v>
      </c>
      <c r="DR191" s="21">
        <f t="shared" si="234"/>
        <v>3.5000000000000003E-2</v>
      </c>
      <c r="DS191" s="14">
        <f>(3*DR191*$K$71*DQ191^2)/1000+DN191</f>
        <v>29.364703659968558</v>
      </c>
      <c r="DT191" s="14">
        <f>(3*DR191*$L$71*DQ191^2)/1000+DO191</f>
        <v>7.402390310433943</v>
      </c>
      <c r="DU191" s="14">
        <f t="shared" si="260"/>
        <v>30.283348615134638</v>
      </c>
      <c r="DV191" s="19">
        <f t="shared" si="261"/>
        <v>43.735575925688117</v>
      </c>
      <c r="DW191" s="19">
        <f t="shared" ref="DW191:DW208" si="272">DY190</f>
        <v>230.34848541886825</v>
      </c>
      <c r="DX191" s="14">
        <f>($K$71*$L$43+$L$71*$L$44)*100*SQRT(3)*(DQ191+DV191)/2*DR191/(DW191*SQRT(3))</f>
        <v>9.1668848579626844E-2</v>
      </c>
      <c r="DY191" s="19">
        <f>DW191*(1-DX191/100)</f>
        <v>230.13732761456416</v>
      </c>
      <c r="DZ191" t="s">
        <v>40</v>
      </c>
      <c r="EA191" s="14">
        <f>$C$91</f>
        <v>1.6199999999999999</v>
      </c>
      <c r="EB191" s="14">
        <f>EA191*$L$45</f>
        <v>0.40601027145261881</v>
      </c>
      <c r="EC191" s="14">
        <f>EA191/$L$43</f>
        <v>1.670103092783505</v>
      </c>
      <c r="ED191" s="14">
        <f t="shared" si="235"/>
        <v>29.339864735041289</v>
      </c>
      <c r="EE191" s="14">
        <f t="shared" si="236"/>
        <v>7.3877664556320433</v>
      </c>
      <c r="EF191" s="14">
        <f>ED191/$L$43</f>
        <v>30.24728323200133</v>
      </c>
      <c r="EG191" s="19">
        <f t="shared" si="262"/>
        <v>43.684266493591068</v>
      </c>
      <c r="EH191" s="21">
        <f t="shared" si="237"/>
        <v>3.5000000000000003E-2</v>
      </c>
      <c r="EI191" s="14">
        <f>(3*EH191*$K$71*EG191^2)/1000+ED191</f>
        <v>29.364710998152152</v>
      </c>
      <c r="EJ191" s="14">
        <f>(3*EH191*$L$71*EG191^2)/1000+EE191</f>
        <v>7.4023936911731152</v>
      </c>
      <c r="EK191" s="14">
        <f t="shared" si="263"/>
        <v>30.283356557094482</v>
      </c>
      <c r="EL191" s="19">
        <f t="shared" si="264"/>
        <v>43.736364949329797</v>
      </c>
      <c r="EM191" s="19">
        <f t="shared" ref="EM191:EM208" si="273">EO190</f>
        <v>230.34437383308463</v>
      </c>
      <c r="EN191" s="14">
        <f>($K$71*$L$43+$L$71*$L$44)*100*SQRT(3)*(EG191+EL191)/2*EH191/(EM191*SQRT(3))</f>
        <v>9.1672136697963105E-2</v>
      </c>
      <c r="EO191" s="19">
        <f>EM191*(1-EN191/100)</f>
        <v>230.13321222382831</v>
      </c>
    </row>
    <row r="192" spans="2:145" hidden="1" outlineLevel="1">
      <c r="B192" t="s">
        <v>41</v>
      </c>
      <c r="C192" s="14">
        <f>$C$91</f>
        <v>1.6199999999999999</v>
      </c>
      <c r="D192" s="14">
        <f>C192*$L$45</f>
        <v>0.40601027145261881</v>
      </c>
      <c r="E192" s="14">
        <f>C192/$L$43</f>
        <v>1.670103092783505</v>
      </c>
      <c r="F192" s="14">
        <f t="shared" si="211"/>
        <v>27.697582438023147</v>
      </c>
      <c r="G192" s="14">
        <f t="shared" si="212"/>
        <v>6.9686615785777857</v>
      </c>
      <c r="H192" s="14">
        <f t="shared" ref="H192:H208" si="274">F192/$L$43</f>
        <v>28.554208698992937</v>
      </c>
      <c r="I192" s="19">
        <f t="shared" si="238"/>
        <v>41.220953885358462</v>
      </c>
      <c r="J192" s="21">
        <f t="shared" si="213"/>
        <v>3.5000000000000003E-2</v>
      </c>
      <c r="K192" s="14">
        <f>(3*J192*$K$71*I192^2)/1000+F192</f>
        <v>27.719705592873776</v>
      </c>
      <c r="L192" s="14">
        <f>(3*J192*$L$71*I192^2)/1000+G192</f>
        <v>6.9816856939333984</v>
      </c>
      <c r="M192" s="14">
        <f t="shared" si="239"/>
        <v>28.585416094303611</v>
      </c>
      <c r="N192" s="19">
        <f t="shared" si="240"/>
        <v>41.26600498856164</v>
      </c>
      <c r="O192" s="19">
        <f t="shared" si="265"/>
        <v>230.23491405182108</v>
      </c>
      <c r="P192" s="14">
        <f>($K$71*$L$43+$L$71*$L$44)*100*SQRT(3)*(I192+N192)/2*J192/(O192*SQRT(3))</f>
        <v>8.6539649782450406E-2</v>
      </c>
      <c r="Q192" s="19">
        <f>O192*(1-P192/100)</f>
        <v>230.03566956352373</v>
      </c>
      <c r="R192" t="s">
        <v>41</v>
      </c>
      <c r="S192" s="14">
        <f>$C$91</f>
        <v>1.6199999999999999</v>
      </c>
      <c r="T192" s="14">
        <f>S192*$L$45</f>
        <v>0.40601027145261881</v>
      </c>
      <c r="U192" s="14">
        <f>S192/$L$43</f>
        <v>1.670103092783505</v>
      </c>
      <c r="V192" s="14">
        <f t="shared" si="214"/>
        <v>27.697626973249147</v>
      </c>
      <c r="W192" s="14">
        <f t="shared" si="215"/>
        <v>6.9686803895350593</v>
      </c>
      <c r="X192" s="14">
        <f t="shared" ref="X192:X208" si="275">V192/$L$43</f>
        <v>28.554254611597059</v>
      </c>
      <c r="Y192" s="19">
        <f t="shared" si="241"/>
        <v>41.22680386883026</v>
      </c>
      <c r="Z192" s="21">
        <f t="shared" si="216"/>
        <v>3.5000000000000003E-2</v>
      </c>
      <c r="AA192" s="14">
        <f>(3*Z192*$K$71*Y192^2)/1000+V192</f>
        <v>27.7197564078804</v>
      </c>
      <c r="AB192" s="14">
        <f>(3*Z192*$L$71*Y192^2)/1000+W192</f>
        <v>6.9817082018582965</v>
      </c>
      <c r="AC192" s="14">
        <f t="shared" si="242"/>
        <v>28.585470867699939</v>
      </c>
      <c r="AD192" s="19">
        <f t="shared" si="243"/>
        <v>41.271874086399521</v>
      </c>
      <c r="AE192" s="19">
        <f t="shared" si="266"/>
        <v>230.20242539021999</v>
      </c>
      <c r="AF192" s="14">
        <f>($K$71*$L$43+$L$71*$L$44)*100*SQRT(3)*(Y192+AD192)/2*Z192/(AE192*SQRT(3))</f>
        <v>8.6564159785998532E-2</v>
      </c>
      <c r="AG192" s="19">
        <f>AE192*(1-AF192/100)</f>
        <v>230.00315259487397</v>
      </c>
      <c r="AH192" t="s">
        <v>41</v>
      </c>
      <c r="AI192" s="14">
        <f>$C$91</f>
        <v>1.6199999999999999</v>
      </c>
      <c r="AJ192" s="14">
        <f>AI192*$L$45</f>
        <v>0.40601027145261881</v>
      </c>
      <c r="AK192" s="14">
        <f>AI192/$L$43</f>
        <v>1.670103092783505</v>
      </c>
      <c r="AL192" s="14">
        <f t="shared" si="217"/>
        <v>27.697665965799857</v>
      </c>
      <c r="AM192" s="14">
        <f t="shared" si="218"/>
        <v>6.9686968593657594</v>
      </c>
      <c r="AN192" s="14">
        <f t="shared" ref="AN192:AN208" si="276">AL192/$L$43</f>
        <v>28.554294810102945</v>
      </c>
      <c r="AO192" s="19">
        <f t="shared" si="244"/>
        <v>41.231925117252096</v>
      </c>
      <c r="AP192" s="21">
        <f t="shared" si="219"/>
        <v>3.5000000000000003E-2</v>
      </c>
      <c r="AQ192" s="14">
        <f>(3*AP192*$K$71*AO192^2)/1000+AL192</f>
        <v>27.719800898668204</v>
      </c>
      <c r="AR192" s="14">
        <f>(3*AP192*$L$71*AO192^2)/1000+AM192</f>
        <v>6.981727908554384</v>
      </c>
      <c r="AS192" s="14">
        <f t="shared" si="245"/>
        <v>28.585518824238502</v>
      </c>
      <c r="AT192" s="19">
        <f t="shared" si="246"/>
        <v>41.277012072516058</v>
      </c>
      <c r="AU192" s="19">
        <f t="shared" si="267"/>
        <v>230.17399144377572</v>
      </c>
      <c r="AV192" s="14">
        <f>($K$71*$L$43+$L$71*$L$44)*100*SQRT(3)*(AO192+AT192)/2*AP192/(AU192*SQRT(3))</f>
        <v>8.6585619397560862E-2</v>
      </c>
      <c r="AW192" s="19">
        <f>AU192*(1-AV192/100)</f>
        <v>229.97469386759204</v>
      </c>
      <c r="AX192" t="s">
        <v>41</v>
      </c>
      <c r="AY192" s="14">
        <f>$C$91</f>
        <v>1.6199999999999999</v>
      </c>
      <c r="AZ192" s="14">
        <f>AY192*$L$45</f>
        <v>0.40601027145261881</v>
      </c>
      <c r="BA192" s="14">
        <f>AY192/$L$43</f>
        <v>1.670103092783505</v>
      </c>
      <c r="BB192" s="14">
        <f t="shared" si="220"/>
        <v>27.69767716987019</v>
      </c>
      <c r="BC192" s="14">
        <f t="shared" si="221"/>
        <v>6.9687015917877897</v>
      </c>
      <c r="BD192" s="14">
        <f t="shared" ref="BD192:BD208" si="277">BB192/$L$43</f>
        <v>28.554306360690919</v>
      </c>
      <c r="BE192" s="19">
        <f t="shared" si="247"/>
        <v>41.233396534719958</v>
      </c>
      <c r="BF192" s="21">
        <f t="shared" si="222"/>
        <v>3.5000000000000003E-2</v>
      </c>
      <c r="BG192" s="14">
        <f>(3*BF192*$K$71*BE192^2)/1000+BB192</f>
        <v>27.719813682597248</v>
      </c>
      <c r="BH192" s="14">
        <f>(3*BF192*$L$71*BE192^2)/1000+BC192</f>
        <v>6.9817335710545256</v>
      </c>
      <c r="BI192" s="14">
        <f t="shared" si="248"/>
        <v>28.585532604013093</v>
      </c>
      <c r="BJ192" s="19">
        <f t="shared" si="249"/>
        <v>41.278488299756333</v>
      </c>
      <c r="BK192" s="19">
        <f t="shared" si="268"/>
        <v>230.16582322095115</v>
      </c>
      <c r="BL192" s="14">
        <f>($K$71*$L$43+$L$71*$L$44)*100*SQRT(3)*(BE192+BJ192)/2*BF192/(BK192*SQRT(3))</f>
        <v>8.6591785579516883E-2</v>
      </c>
      <c r="BM192" s="19">
        <f>BK192*(1-BL192/100)</f>
        <v>229.96651852483035</v>
      </c>
      <c r="BN192" t="s">
        <v>41</v>
      </c>
      <c r="BO192" s="14">
        <f>$C$91</f>
        <v>1.6199999999999999</v>
      </c>
      <c r="BP192" s="14">
        <f>BO192*$L$45</f>
        <v>0.40601027145261881</v>
      </c>
      <c r="BQ192" s="14">
        <f>BO192/$L$43</f>
        <v>1.670103092783505</v>
      </c>
      <c r="BR192" s="14">
        <f t="shared" si="223"/>
        <v>27.697682815258563</v>
      </c>
      <c r="BS192" s="14">
        <f t="shared" si="224"/>
        <v>6.9687039763107919</v>
      </c>
      <c r="BT192" s="14">
        <f t="shared" ref="BT192:BT208" si="278">BR192/$L$43</f>
        <v>28.554312180678931</v>
      </c>
      <c r="BU192" s="19">
        <f t="shared" si="250"/>
        <v>41.234137917432605</v>
      </c>
      <c r="BV192" s="21">
        <f t="shared" si="225"/>
        <v>3.5000000000000003E-2</v>
      </c>
      <c r="BW192" s="14">
        <f>(3*BV192*$K$71*BU192^2)/1000+BR192</f>
        <v>27.71982012402848</v>
      </c>
      <c r="BX192" s="14">
        <f>(3*BV192*$L$71*BU192^2)/1000+BS192</f>
        <v>6.9817364242156614</v>
      </c>
      <c r="BY192" s="14">
        <f t="shared" si="251"/>
        <v>28.58553954722062</v>
      </c>
      <c r="BZ192" s="19">
        <f t="shared" si="252"/>
        <v>41.279232106031174</v>
      </c>
      <c r="CA192" s="19">
        <f t="shared" si="269"/>
        <v>230.16170783325146</v>
      </c>
      <c r="CB192" s="14">
        <f>($K$71*$L$43+$L$71*$L$44)*100*SQRT(3)*(BU192+BZ192)/2*BV192/(CA192*SQRT(3))</f>
        <v>8.6594892530733727E-2</v>
      </c>
      <c r="CC192" s="19">
        <f>CA192*(1-CB192/100)</f>
        <v>229.96239954970636</v>
      </c>
      <c r="CD192" t="s">
        <v>41</v>
      </c>
      <c r="CE192" s="14">
        <f>$C$91</f>
        <v>1.6199999999999999</v>
      </c>
      <c r="CF192" s="14">
        <f>CE192*$L$45</f>
        <v>0.40601027145261881</v>
      </c>
      <c r="CG192" s="14">
        <f>CE192/$L$43</f>
        <v>1.670103092783505</v>
      </c>
      <c r="CH192" s="14">
        <f t="shared" si="226"/>
        <v>27.697688290006916</v>
      </c>
      <c r="CI192" s="14">
        <f t="shared" si="227"/>
        <v>6.9687062887583284</v>
      </c>
      <c r="CJ192" s="14">
        <f t="shared" ref="CJ192:CJ208" si="279">CH192/$L$43</f>
        <v>28.554317824749397</v>
      </c>
      <c r="CK192" s="19">
        <f t="shared" si="253"/>
        <v>41.234856878273398</v>
      </c>
      <c r="CL192" s="21">
        <f t="shared" si="228"/>
        <v>3.5000000000000003E-2</v>
      </c>
      <c r="CM192" s="14">
        <f>(3*CL192*$K$71*CK192^2)/1000+CH192</f>
        <v>27.719826370758383</v>
      </c>
      <c r="CN192" s="14">
        <f>(3*CL192*$L$71*CK192^2)/1000+CI192</f>
        <v>6.9817391911362083</v>
      </c>
      <c r="CO192" s="14">
        <f t="shared" si="254"/>
        <v>28.585546280560028</v>
      </c>
      <c r="CP192" s="19">
        <f t="shared" si="255"/>
        <v>41.279953417220121</v>
      </c>
      <c r="CQ192" s="19">
        <f t="shared" si="270"/>
        <v>230.15771705024068</v>
      </c>
      <c r="CR192" s="14">
        <f>($K$71*$L$43+$L$71*$L$44)*100*SQRT(3)*(CK192+CP192)/2*CL192/(CQ192*SQRT(3))</f>
        <v>8.659790557032665E-2</v>
      </c>
      <c r="CS192" s="19">
        <f>CQ192*(1-CR192/100)</f>
        <v>229.95840528776668</v>
      </c>
      <c r="CT192" t="s">
        <v>41</v>
      </c>
      <c r="CU192" s="14">
        <f>$C$91</f>
        <v>1.6199999999999999</v>
      </c>
      <c r="CV192" s="14">
        <f>CU192*$L$45</f>
        <v>0.40601027145261881</v>
      </c>
      <c r="CW192" s="14">
        <f>CU192/$L$43</f>
        <v>1.670103092783505</v>
      </c>
      <c r="CX192" s="14">
        <f t="shared" si="229"/>
        <v>27.697705057421373</v>
      </c>
      <c r="CY192" s="14">
        <f t="shared" si="230"/>
        <v>6.9687133710513693</v>
      </c>
      <c r="CZ192" s="14">
        <f t="shared" ref="CZ192:CZ208" si="280">CX192/$L$43</f>
        <v>28.554335110743686</v>
      </c>
      <c r="DA192" s="19">
        <f t="shared" si="256"/>
        <v>41.237058750230212</v>
      </c>
      <c r="DB192" s="21">
        <f t="shared" si="231"/>
        <v>3.5000000000000003E-2</v>
      </c>
      <c r="DC192" s="14">
        <f>(3*DB192*$K$71*DA192^2)/1000+CX192</f>
        <v>27.71984550250847</v>
      </c>
      <c r="DD192" s="14">
        <f>(3*DB192*$L$71*DA192^2)/1000+CY192</f>
        <v>6.9817476653365151</v>
      </c>
      <c r="DE192" s="14">
        <f t="shared" si="257"/>
        <v>28.585566902641112</v>
      </c>
      <c r="DF192" s="19">
        <f t="shared" si="258"/>
        <v>41.282162487801202</v>
      </c>
      <c r="DG192" s="19">
        <f t="shared" si="271"/>
        <v>230.14549584341438</v>
      </c>
      <c r="DH192" s="14">
        <f>($K$71*$L$43+$L$71*$L$44)*100*SQRT(3)*(DA192+DF192)/2*DB192/(DG192*SQRT(3))</f>
        <v>8.6607133555925017E-2</v>
      </c>
      <c r="DI192" s="19">
        <f>DG192*(1-DH192/100)</f>
        <v>229.94617342645631</v>
      </c>
      <c r="DJ192" t="s">
        <v>41</v>
      </c>
      <c r="DK192" s="14">
        <f>$C$91</f>
        <v>1.6199999999999999</v>
      </c>
      <c r="DL192" s="14">
        <f>DK192*$L$45</f>
        <v>0.40601027145261881</v>
      </c>
      <c r="DM192" s="14">
        <f>DK192/$L$43</f>
        <v>1.670103092783505</v>
      </c>
      <c r="DN192" s="14">
        <f t="shared" si="232"/>
        <v>27.697716265668657</v>
      </c>
      <c r="DO192" s="14">
        <f t="shared" si="233"/>
        <v>6.9687181052402529</v>
      </c>
      <c r="DP192" s="14">
        <f t="shared" ref="DP192:DP208" si="281">DN192/$L$43</f>
        <v>28.554346665637791</v>
      </c>
      <c r="DQ192" s="19">
        <f t="shared" si="259"/>
        <v>41.23853053619343</v>
      </c>
      <c r="DR192" s="21">
        <f t="shared" si="234"/>
        <v>3.5000000000000003E-2</v>
      </c>
      <c r="DS192" s="14">
        <f>(3*DR192*$K$71*DQ192^2)/1000+DN192</f>
        <v>27.719858291206872</v>
      </c>
      <c r="DT192" s="14">
        <f>(3*DR192*$L$71*DQ192^2)/1000+DO192</f>
        <v>6.9817533299522667</v>
      </c>
      <c r="DU192" s="14">
        <f t="shared" si="260"/>
        <v>28.585580687558018</v>
      </c>
      <c r="DV192" s="19">
        <f t="shared" si="261"/>
        <v>41.283639085928712</v>
      </c>
      <c r="DW192" s="19">
        <f t="shared" si="272"/>
        <v>230.13732761456416</v>
      </c>
      <c r="DX192" s="14">
        <f>($K$71*$L$43+$L$71*$L$44)*100*SQRT(3)*(DQ192+DV192)/2*DR192/(DW192*SQRT(3))</f>
        <v>8.6613302043281881E-2</v>
      </c>
      <c r="DY192" s="19">
        <f>DW192*(1-DX192/100)</f>
        <v>229.93799807588303</v>
      </c>
      <c r="DZ192" t="s">
        <v>41</v>
      </c>
      <c r="EA192" s="14">
        <f>$C$91</f>
        <v>1.6199999999999999</v>
      </c>
      <c r="EB192" s="14">
        <f>EA192*$L$45</f>
        <v>0.40601027145261881</v>
      </c>
      <c r="EC192" s="14">
        <f>EA192/$L$43</f>
        <v>1.670103092783505</v>
      </c>
      <c r="ED192" s="14">
        <f t="shared" si="235"/>
        <v>27.697721913161711</v>
      </c>
      <c r="EE192" s="14">
        <f t="shared" si="236"/>
        <v>6.9687204906535447</v>
      </c>
      <c r="EF192" s="14">
        <f t="shared" ref="EF192:EF208" si="282">ED192/$L$43</f>
        <v>28.55435248779558</v>
      </c>
      <c r="EG192" s="19">
        <f t="shared" si="262"/>
        <v>41.239272104579811</v>
      </c>
      <c r="EH192" s="21">
        <f t="shared" si="237"/>
        <v>3.5000000000000003E-2</v>
      </c>
      <c r="EI192" s="14">
        <f>(3*EH192*$K$71*EG192^2)/1000+ED192</f>
        <v>27.719864735041288</v>
      </c>
      <c r="EJ192" s="14">
        <f>(3*EH192*$L$71*EG192^2)/1000+EE192</f>
        <v>6.9817561841794245</v>
      </c>
      <c r="EK192" s="14">
        <f t="shared" si="263"/>
        <v>28.58558763335666</v>
      </c>
      <c r="EL192" s="19">
        <f t="shared" si="264"/>
        <v>41.284383079082566</v>
      </c>
      <c r="EM192" s="19">
        <f t="shared" si="273"/>
        <v>230.13321222382831</v>
      </c>
      <c r="EN192" s="14">
        <f>($K$71*$L$43+$L$71*$L$44)*100*SQRT(3)*(EG192+EL192)/2*EH192/(EM192*SQRT(3))</f>
        <v>8.6616410156151583E-2</v>
      </c>
      <c r="EO192" s="19">
        <f>EM192*(1-EN192/100)</f>
        <v>229.93387909682301</v>
      </c>
    </row>
    <row r="193" spans="2:145" hidden="1" outlineLevel="1">
      <c r="B193" t="s">
        <v>42</v>
      </c>
      <c r="C193" s="14">
        <f>$C$91</f>
        <v>1.6199999999999999</v>
      </c>
      <c r="D193" s="14">
        <f>C193*$L$45</f>
        <v>0.40601027145261881</v>
      </c>
      <c r="E193" s="14">
        <f>C193/$L$43</f>
        <v>1.670103092783505</v>
      </c>
      <c r="F193" s="14">
        <f t="shared" si="211"/>
        <v>26.05800095757758</v>
      </c>
      <c r="G193" s="14">
        <f t="shared" si="212"/>
        <v>6.5511235000886634</v>
      </c>
      <c r="H193" s="14">
        <f t="shared" si="274"/>
        <v>26.863918512966578</v>
      </c>
      <c r="I193" s="19">
        <f t="shared" si="238"/>
        <v>38.780845159336444</v>
      </c>
      <c r="J193" s="21">
        <f t="shared" si="213"/>
        <v>3.5000000000000003E-2</v>
      </c>
      <c r="K193" s="14">
        <f>(3*J193*$K$71*I193^2)/1000+F193</f>
        <v>26.077582438023146</v>
      </c>
      <c r="L193" s="14">
        <f>(3*J193*$L$71*I193^2)/1000+G193</f>
        <v>6.5626513071251669</v>
      </c>
      <c r="M193" s="14">
        <f t="shared" si="239"/>
        <v>26.890680504420203</v>
      </c>
      <c r="N193" s="19">
        <f t="shared" si="240"/>
        <v>38.819478862242349</v>
      </c>
      <c r="O193" s="19">
        <f t="shared" si="265"/>
        <v>230.03566956352373</v>
      </c>
      <c r="P193" s="14">
        <f>($K$71*$L$43+$L$71*$L$44)*100*SQRT(3)*(I193+N193)/2*J193/(O193*SQRT(3))</f>
        <v>8.1483443730396871E-2</v>
      </c>
      <c r="Q193" s="19">
        <f>O193*(1-P193/100)</f>
        <v>229.84822857815507</v>
      </c>
      <c r="R193" t="s">
        <v>42</v>
      </c>
      <c r="S193" s="14">
        <f>$C$91</f>
        <v>1.6199999999999999</v>
      </c>
      <c r="T193" s="14">
        <f>S193*$L$45</f>
        <v>0.40601027145261881</v>
      </c>
      <c r="U193" s="14">
        <f>S193/$L$43</f>
        <v>1.670103092783505</v>
      </c>
      <c r="V193" s="14">
        <f t="shared" si="214"/>
        <v>26.058039938877563</v>
      </c>
      <c r="W193" s="14">
        <f t="shared" si="215"/>
        <v>6.5511390413959436</v>
      </c>
      <c r="X193" s="14">
        <f t="shared" si="275"/>
        <v>26.863958699873777</v>
      </c>
      <c r="Y193" s="19">
        <f t="shared" si="241"/>
        <v>38.786344505390979</v>
      </c>
      <c r="Z193" s="21">
        <f t="shared" si="216"/>
        <v>3.5000000000000003E-2</v>
      </c>
      <c r="AA193" s="14">
        <f>(3*Z193*$K$71*Y193^2)/1000+V193</f>
        <v>26.077626973249146</v>
      </c>
      <c r="AB193" s="14">
        <f>(3*Z193*$L$71*Y193^2)/1000+W193</f>
        <v>6.5626701180824405</v>
      </c>
      <c r="AC193" s="14">
        <f t="shared" si="242"/>
        <v>26.890728283828679</v>
      </c>
      <c r="AD193" s="19">
        <f t="shared" si="243"/>
        <v>38.824994591074201</v>
      </c>
      <c r="AE193" s="19">
        <f t="shared" si="266"/>
        <v>230.00315259487397</v>
      </c>
      <c r="AF193" s="14">
        <f>($K$71*$L$43+$L$71*$L$44)*100*SQRT(3)*(Y193+AD193)/2*Z193/(AE193*SQRT(3))</f>
        <v>8.1506531453310133E-2</v>
      </c>
      <c r="AG193" s="19">
        <f>AE193*(1-AF193/100)</f>
        <v>229.81568500296061</v>
      </c>
      <c r="AH193" t="s">
        <v>42</v>
      </c>
      <c r="AI193" s="14">
        <f>$C$91</f>
        <v>1.6199999999999999</v>
      </c>
      <c r="AJ193" s="14">
        <f>AI193*$L$45</f>
        <v>0.40601027145261881</v>
      </c>
      <c r="AK193" s="14">
        <f>AI193/$L$43</f>
        <v>1.670103092783505</v>
      </c>
      <c r="AL193" s="14">
        <f t="shared" si="217"/>
        <v>26.058074068712344</v>
      </c>
      <c r="AM193" s="14">
        <f t="shared" si="218"/>
        <v>6.5511526484987179</v>
      </c>
      <c r="AN193" s="14">
        <f t="shared" si="276"/>
        <v>26.863993885270457</v>
      </c>
      <c r="AO193" s="19">
        <f t="shared" si="244"/>
        <v>38.791158793943836</v>
      </c>
      <c r="AP193" s="21">
        <f t="shared" si="219"/>
        <v>3.5000000000000003E-2</v>
      </c>
      <c r="AQ193" s="14">
        <f>(3*AP193*$K$71*AO193^2)/1000+AL193</f>
        <v>26.077665965799856</v>
      </c>
      <c r="AR193" s="14">
        <f>(3*AP193*$L$71*AO193^2)/1000+AM193</f>
        <v>6.5626865879131406</v>
      </c>
      <c r="AS193" s="14">
        <f t="shared" si="245"/>
        <v>26.890770116807943</v>
      </c>
      <c r="AT193" s="19">
        <f t="shared" si="246"/>
        <v>38.82982322537238</v>
      </c>
      <c r="AU193" s="19">
        <f t="shared" si="267"/>
        <v>229.97469386759204</v>
      </c>
      <c r="AV193" s="14">
        <f>($K$71*$L$43+$L$71*$L$44)*100*SQRT(3)*(AO193+AT193)/2*AP193/(AU193*SQRT(3))</f>
        <v>8.1526745798687308E-2</v>
      </c>
      <c r="AW193" s="19">
        <f>AU193*(1-AV193/100)</f>
        <v>229.7872029835213</v>
      </c>
      <c r="AX193" t="s">
        <v>42</v>
      </c>
      <c r="AY193" s="14">
        <f>$C$91</f>
        <v>1.6199999999999999</v>
      </c>
      <c r="AZ193" s="14">
        <f>AY193*$L$45</f>
        <v>0.40601027145261881</v>
      </c>
      <c r="BA193" s="14">
        <f>AY193/$L$43</f>
        <v>1.670103092783505</v>
      </c>
      <c r="BB193" s="14">
        <f t="shared" si="220"/>
        <v>26.058083875534422</v>
      </c>
      <c r="BC193" s="14">
        <f t="shared" si="221"/>
        <v>6.5511565583471798</v>
      </c>
      <c r="BD193" s="14">
        <f t="shared" si="277"/>
        <v>26.864003995396313</v>
      </c>
      <c r="BE193" s="19">
        <f t="shared" si="247"/>
        <v>38.79254201661773</v>
      </c>
      <c r="BF193" s="21">
        <f t="shared" si="222"/>
        <v>3.5000000000000003E-2</v>
      </c>
      <c r="BG193" s="14">
        <f>(3*BF193*$K$71*BE193^2)/1000+BB193</f>
        <v>26.077677169870189</v>
      </c>
      <c r="BH193" s="14">
        <f>(3*BF193*$L$71*BE193^2)/1000+BC193</f>
        <v>6.5626913203351709</v>
      </c>
      <c r="BI193" s="14">
        <f t="shared" si="248"/>
        <v>26.890782137044123</v>
      </c>
      <c r="BJ193" s="19">
        <f t="shared" si="249"/>
        <v>38.831210570463156</v>
      </c>
      <c r="BK193" s="19">
        <f t="shared" si="268"/>
        <v>229.96651852483035</v>
      </c>
      <c r="BL193" s="14">
        <f>($K$71*$L$43+$L$71*$L$44)*100*SQRT(3)*(BE193+BJ193)/2*BF193/(BK193*SQRT(3))</f>
        <v>8.1532554167966897E-2</v>
      </c>
      <c r="BM193" s="19">
        <f>BK193*(1-BL193/100)</f>
        <v>229.77902094854591</v>
      </c>
      <c r="BN193" t="s">
        <v>42</v>
      </c>
      <c r="BO193" s="14">
        <f>$C$91</f>
        <v>1.6199999999999999</v>
      </c>
      <c r="BP193" s="14">
        <f>BO193*$L$45</f>
        <v>0.40601027145261881</v>
      </c>
      <c r="BQ193" s="14">
        <f>BO193/$L$43</f>
        <v>1.670103092783505</v>
      </c>
      <c r="BR193" s="14">
        <f t="shared" si="223"/>
        <v>26.058088816891864</v>
      </c>
      <c r="BS193" s="14">
        <f t="shared" si="224"/>
        <v>6.5511585284003599</v>
      </c>
      <c r="BT193" s="14">
        <f t="shared" si="278"/>
        <v>26.864009089579241</v>
      </c>
      <c r="BU193" s="19">
        <f t="shared" si="250"/>
        <v>38.793238961798579</v>
      </c>
      <c r="BV193" s="21">
        <f t="shared" si="225"/>
        <v>3.5000000000000003E-2</v>
      </c>
      <c r="BW193" s="14">
        <f>(3*BV193*$K$71*BU193^2)/1000+BR193</f>
        <v>26.077682815258562</v>
      </c>
      <c r="BX193" s="14">
        <f>(3*BV193*$L$71*BU193^2)/1000+BS193</f>
        <v>6.562693704858173</v>
      </c>
      <c r="BY193" s="14">
        <f t="shared" si="251"/>
        <v>26.890788193673625</v>
      </c>
      <c r="BZ193" s="19">
        <f t="shared" si="252"/>
        <v>38.831909592859347</v>
      </c>
      <c r="CA193" s="19">
        <f t="shared" si="269"/>
        <v>229.96239954970636</v>
      </c>
      <c r="CB193" s="14">
        <f>($K$71*$L$43+$L$71*$L$44)*100*SQRT(3)*(BU193+BZ193)/2*BV193/(CA193*SQRT(3))</f>
        <v>8.1535480828410611E-2</v>
      </c>
      <c r="CC193" s="19">
        <f>CA193*(1-CB193/100)</f>
        <v>229.77489860150897</v>
      </c>
      <c r="CD193" t="s">
        <v>42</v>
      </c>
      <c r="CE193" s="14">
        <f>$C$91</f>
        <v>1.6199999999999999</v>
      </c>
      <c r="CF193" s="14">
        <f>CE193*$L$45</f>
        <v>0.40601027145261881</v>
      </c>
      <c r="CG193" s="14">
        <f>CE193/$L$43</f>
        <v>1.670103092783505</v>
      </c>
      <c r="CH193" s="14">
        <f t="shared" si="226"/>
        <v>26.058093608889465</v>
      </c>
      <c r="CI193" s="14">
        <f t="shared" si="227"/>
        <v>6.5511604389059208</v>
      </c>
      <c r="CJ193" s="14">
        <f t="shared" si="279"/>
        <v>26.864014029782954</v>
      </c>
      <c r="CK193" s="19">
        <f t="shared" si="253"/>
        <v>38.793914829017652</v>
      </c>
      <c r="CL193" s="21">
        <f t="shared" si="228"/>
        <v>3.5000000000000003E-2</v>
      </c>
      <c r="CM193" s="14">
        <f>(3*CL193*$K$71*CK193^2)/1000+CH193</f>
        <v>26.077688290006915</v>
      </c>
      <c r="CN193" s="14">
        <f>(3*CL193*$L$71*CK193^2)/1000+CI193</f>
        <v>6.5626960173057096</v>
      </c>
      <c r="CO193" s="14">
        <f t="shared" si="254"/>
        <v>26.890794067232822</v>
      </c>
      <c r="CP193" s="19">
        <f t="shared" si="255"/>
        <v>38.832587474542493</v>
      </c>
      <c r="CQ193" s="19">
        <f t="shared" si="270"/>
        <v>229.95840528776668</v>
      </c>
      <c r="CR193" s="14">
        <f>($K$71*$L$43+$L$71*$L$44)*100*SQRT(3)*(CK193+CP193)/2*CL193/(CQ193*SQRT(3))</f>
        <v>8.1538319026837336E-2</v>
      </c>
      <c r="CS193" s="19">
        <f>CQ193*(1-CR193/100)</f>
        <v>229.77090106963411</v>
      </c>
      <c r="CT193" t="s">
        <v>42</v>
      </c>
      <c r="CU193" s="14">
        <f>$C$91</f>
        <v>1.6199999999999999</v>
      </c>
      <c r="CV193" s="14">
        <f>CU193*$L$45</f>
        <v>0.40601027145261881</v>
      </c>
      <c r="CW193" s="14">
        <f>CU193/$L$43</f>
        <v>1.670103092783505</v>
      </c>
      <c r="CX193" s="14">
        <f t="shared" si="229"/>
        <v>26.058108285254278</v>
      </c>
      <c r="CY193" s="14">
        <f t="shared" si="230"/>
        <v>6.5511662901777994</v>
      </c>
      <c r="CZ193" s="14">
        <f t="shared" si="280"/>
        <v>26.864029160055956</v>
      </c>
      <c r="DA193" s="19">
        <f t="shared" si="256"/>
        <v>38.795984723325361</v>
      </c>
      <c r="DB193" s="21">
        <f t="shared" si="231"/>
        <v>3.5000000000000003E-2</v>
      </c>
      <c r="DC193" s="14">
        <f>(3*DB193*$K$71*DA193^2)/1000+CX193</f>
        <v>26.077705057421372</v>
      </c>
      <c r="DD193" s="14">
        <f>(3*DB193*$L$71*DA193^2)/1000+CY193</f>
        <v>6.5627030995987505</v>
      </c>
      <c r="DE193" s="14">
        <f t="shared" si="257"/>
        <v>26.890812056078619</v>
      </c>
      <c r="DF193" s="19">
        <f t="shared" si="258"/>
        <v>38.834663538731299</v>
      </c>
      <c r="DG193" s="19">
        <f t="shared" si="271"/>
        <v>229.94617342645631</v>
      </c>
      <c r="DH193" s="14">
        <f>($K$71*$L$43+$L$71*$L$44)*100*SQRT(3)*(DA193+DF193)/2*DB193/(DG193*SQRT(3))</f>
        <v>8.1547011529861962E-2</v>
      </c>
      <c r="DI193" s="19">
        <f>DG193*(1-DH193/100)</f>
        <v>229.75865919389977</v>
      </c>
      <c r="DJ193" t="s">
        <v>42</v>
      </c>
      <c r="DK193" s="14">
        <f>$C$91</f>
        <v>1.6199999999999999</v>
      </c>
      <c r="DL193" s="14">
        <f>DK193*$L$45</f>
        <v>0.40601027145261881</v>
      </c>
      <c r="DM193" s="14">
        <f>DK193/$L$43</f>
        <v>1.670103092783505</v>
      </c>
      <c r="DN193" s="14">
        <f t="shared" si="232"/>
        <v>26.05811809572992</v>
      </c>
      <c r="DO193" s="14">
        <f t="shared" si="233"/>
        <v>6.5511702014849922</v>
      </c>
      <c r="DP193" s="14">
        <f t="shared" si="281"/>
        <v>26.864039273948372</v>
      </c>
      <c r="DQ193" s="19">
        <f t="shared" si="259"/>
        <v>38.797368292000982</v>
      </c>
      <c r="DR193" s="21">
        <f t="shared" si="234"/>
        <v>3.5000000000000003E-2</v>
      </c>
      <c r="DS193" s="14">
        <f>(3*DR193*$K$71*DQ193^2)/1000+DN193</f>
        <v>26.077716265668656</v>
      </c>
      <c r="DT193" s="14">
        <f>(3*DR193*$L$71*DQ193^2)/1000+DO193</f>
        <v>6.5627078337876341</v>
      </c>
      <c r="DU193" s="14">
        <f t="shared" si="260"/>
        <v>26.890824080797099</v>
      </c>
      <c r="DV193" s="19">
        <f t="shared" si="261"/>
        <v>38.836051231872503</v>
      </c>
      <c r="DW193" s="19">
        <f t="shared" si="272"/>
        <v>229.93799807588303</v>
      </c>
      <c r="DX193" s="14">
        <f>($K$71*$L$43+$L$71*$L$44)*100*SQRT(3)*(DQ193+DV193)/2*DR193/(DW193*SQRT(3))</f>
        <v>8.1552822071986331E-2</v>
      </c>
      <c r="DY193" s="19">
        <f>DW193*(1-DX193/100)</f>
        <v>229.75047714943634</v>
      </c>
      <c r="DZ193" t="s">
        <v>42</v>
      </c>
      <c r="EA193" s="14">
        <f>$C$91</f>
        <v>1.6199999999999999</v>
      </c>
      <c r="EB193" s="14">
        <f>EA193*$L$45</f>
        <v>0.40601027145261881</v>
      </c>
      <c r="EC193" s="14">
        <f>EA193/$L$43</f>
        <v>1.670103092783505</v>
      </c>
      <c r="ED193" s="14">
        <f t="shared" si="235"/>
        <v>26.058123038928318</v>
      </c>
      <c r="EE193" s="14">
        <f t="shared" si="236"/>
        <v>6.5511721722732039</v>
      </c>
      <c r="EF193" s="14">
        <f t="shared" si="282"/>
        <v>26.864044370029195</v>
      </c>
      <c r="EG193" s="19">
        <f t="shared" si="262"/>
        <v>38.798065411521669</v>
      </c>
      <c r="EH193" s="21">
        <f t="shared" si="237"/>
        <v>3.5000000000000003E-2</v>
      </c>
      <c r="EI193" s="14">
        <f>(3*EH193*$K$71*EG193^2)/1000+ED193</f>
        <v>26.07772191316171</v>
      </c>
      <c r="EJ193" s="14">
        <f>(3*EH193*$L$71*EG193^2)/1000+EE193</f>
        <v>6.5627102192009259</v>
      </c>
      <c r="EK193" s="14">
        <f t="shared" si="263"/>
        <v>26.890830139685139</v>
      </c>
      <c r="EL193" s="19">
        <f t="shared" si="264"/>
        <v>38.836750429640858</v>
      </c>
      <c r="EM193" s="19">
        <f t="shared" si="273"/>
        <v>229.93387909682301</v>
      </c>
      <c r="EN193" s="14">
        <f>($K$71*$L$43+$L$71*$L$44)*100*SQRT(3)*(EG193+EL193)/2*EH193/(EM193*SQRT(3))</f>
        <v>8.1555749827290164E-2</v>
      </c>
      <c r="EO193" s="19">
        <f>EM193*(1-EN193/100)</f>
        <v>229.74635479761861</v>
      </c>
    </row>
    <row r="194" spans="2:145" hidden="1" outlineLevel="1">
      <c r="B194" t="s">
        <v>235</v>
      </c>
      <c r="C194" s="14">
        <f t="shared" ref="C194:C208" si="283">$C$91</f>
        <v>1.6199999999999999</v>
      </c>
      <c r="D194" s="14">
        <f t="shared" ref="D194:D208" si="284">C194*$L$45</f>
        <v>0.40601027145261881</v>
      </c>
      <c r="E194" s="14">
        <f t="shared" ref="E194:E208" si="285">C194/$L$43</f>
        <v>1.670103092783505</v>
      </c>
      <c r="F194" s="14">
        <f t="shared" si="211"/>
        <v>24.420802749329027</v>
      </c>
      <c r="G194" s="14">
        <f t="shared" si="212"/>
        <v>6.1349884770058489</v>
      </c>
      <c r="H194" s="14">
        <f t="shared" si="274"/>
        <v>25.176085308586625</v>
      </c>
      <c r="I194" s="19">
        <f t="shared" si="238"/>
        <v>36.344283340469559</v>
      </c>
      <c r="J194" s="21">
        <f t="shared" si="213"/>
        <v>3.5000000000000003E-2</v>
      </c>
      <c r="K194" s="14">
        <f t="shared" ref="K194:K198" si="286">(3*J194*$K$71*I194^2)/1000+F194</f>
        <v>24.438000957577579</v>
      </c>
      <c r="L194" s="14">
        <f t="shared" ref="L194:L198" si="287">(3*J194*$L$71*I194^2)/1000+G194</f>
        <v>6.1451132286360446</v>
      </c>
      <c r="M194" s="14">
        <f t="shared" si="239"/>
        <v>25.198775910653286</v>
      </c>
      <c r="N194" s="19">
        <f t="shared" si="240"/>
        <v>36.377039571653569</v>
      </c>
      <c r="O194" s="19">
        <f t="shared" si="265"/>
        <v>229.84822857815507</v>
      </c>
      <c r="P194" s="14">
        <f t="shared" ref="P194:P198" si="288">($K$71*$L$43+$L$71*$L$44)*100*SQRT(3)*(I194+N194)/2*J194/(O194*SQRT(3))</f>
        <v>7.6422569178342864E-2</v>
      </c>
      <c r="Q194" s="19">
        <f t="shared" ref="Q194:Q208" si="289">O194*(1-P194/100)</f>
        <v>229.67257265666473</v>
      </c>
      <c r="R194" t="s">
        <v>235</v>
      </c>
      <c r="S194" s="14">
        <f t="shared" ref="S194:S208" si="290">$C$91</f>
        <v>1.6199999999999999</v>
      </c>
      <c r="T194" s="14">
        <f t="shared" ref="T194:T208" si="291">S194*$L$45</f>
        <v>0.40601027145261881</v>
      </c>
      <c r="U194" s="14">
        <f t="shared" ref="U194:U208" si="292">S194/$L$43</f>
        <v>1.670103092783505</v>
      </c>
      <c r="V194" s="14">
        <f t="shared" si="214"/>
        <v>24.420836856091313</v>
      </c>
      <c r="W194" s="14">
        <f t="shared" si="215"/>
        <v>6.1350011486256131</v>
      </c>
      <c r="X194" s="14">
        <f t="shared" si="275"/>
        <v>25.17612047019723</v>
      </c>
      <c r="Y194" s="19">
        <f t="shared" si="241"/>
        <v>36.349433558014056</v>
      </c>
      <c r="Z194" s="21">
        <f t="shared" si="216"/>
        <v>3.5000000000000003E-2</v>
      </c>
      <c r="AA194" s="14">
        <f t="shared" ref="AA194:AA198" si="293">(3*Z194*$K$71*Y194^2)/1000+V194</f>
        <v>24.438039938877562</v>
      </c>
      <c r="AB194" s="14">
        <f t="shared" ref="AB194:AB198" si="294">(3*Z194*$L$71*Y194^2)/1000+W194</f>
        <v>6.1451287699433248</v>
      </c>
      <c r="AC194" s="14">
        <f t="shared" si="242"/>
        <v>25.198817505060827</v>
      </c>
      <c r="AD194" s="19">
        <f t="shared" si="243"/>
        <v>36.382203672921747</v>
      </c>
      <c r="AE194" s="19">
        <f t="shared" si="266"/>
        <v>229.81568500296061</v>
      </c>
      <c r="AF194" s="14">
        <f t="shared" ref="AF194:AF198" si="295">($K$71*$L$43+$L$71*$L$44)*100*SQRT(3)*(Y194+AD194)/2*Z194/(AE194*SQRT(3))</f>
        <v>7.6444231985271907E-2</v>
      </c>
      <c r="AG194" s="19">
        <f t="shared" ref="AG194:AG208" si="296">AE194*(1-AF194/100)</f>
        <v>229.64000416757841</v>
      </c>
      <c r="AH194" t="s">
        <v>235</v>
      </c>
      <c r="AI194" s="14">
        <f t="shared" ref="AI194:AI208" si="297">$C$91</f>
        <v>1.6199999999999999</v>
      </c>
      <c r="AJ194" s="14">
        <f t="shared" ref="AJ194:AJ208" si="298">AI194*$L$45</f>
        <v>0.40601027145261881</v>
      </c>
      <c r="AK194" s="14">
        <f t="shared" ref="AK194:AK208" si="299">AI194/$L$43</f>
        <v>1.670103092783505</v>
      </c>
      <c r="AL194" s="14">
        <f t="shared" si="217"/>
        <v>24.420866718047257</v>
      </c>
      <c r="AM194" s="14">
        <f t="shared" si="218"/>
        <v>6.1350122431868144</v>
      </c>
      <c r="AN194" s="14">
        <f t="shared" si="276"/>
        <v>25.176151255718821</v>
      </c>
      <c r="AO194" s="19">
        <f t="shared" si="244"/>
        <v>36.353942207990677</v>
      </c>
      <c r="AP194" s="21">
        <f t="shared" si="219"/>
        <v>3.5000000000000003E-2</v>
      </c>
      <c r="AQ194" s="14">
        <f t="shared" ref="AQ194:AQ198" si="300">(3*AP194*$K$71*AO194^2)/1000+AL194</f>
        <v>24.438074068712343</v>
      </c>
      <c r="AR194" s="14">
        <f t="shared" ref="AR194:AR198" si="301">(3*AP194*$L$71*AO194^2)/1000+AM194</f>
        <v>6.1451423770460991</v>
      </c>
      <c r="AS194" s="14">
        <f t="shared" si="245"/>
        <v>25.198853922788597</v>
      </c>
      <c r="AT194" s="19">
        <f t="shared" si="246"/>
        <v>36.386724480318115</v>
      </c>
      <c r="AU194" s="19">
        <f t="shared" si="267"/>
        <v>229.7872029835213</v>
      </c>
      <c r="AV194" s="14">
        <f t="shared" ref="AV194:AV198" si="302">($K$71*$L$43+$L$71*$L$44)*100*SQRT(3)*(AO194+AT194)/2*AP194/(AU194*SQRT(3))</f>
        <v>7.6463198756490783E-2</v>
      </c>
      <c r="AW194" s="19">
        <f t="shared" ref="AW194:AW208" si="303">AU194*(1-AV194/100)</f>
        <v>229.61150033778702</v>
      </c>
      <c r="AX194" t="s">
        <v>235</v>
      </c>
      <c r="AY194" s="14">
        <f t="shared" ref="AY194:AY208" si="304">$C$91</f>
        <v>1.6199999999999999</v>
      </c>
      <c r="AZ194" s="14">
        <f t="shared" ref="AZ194:AZ208" si="305">AY194*$L$45</f>
        <v>0.40601027145261881</v>
      </c>
      <c r="BA194" s="14">
        <f t="shared" ref="BA194:BA208" si="306">AY194/$L$43</f>
        <v>1.670103092783505</v>
      </c>
      <c r="BB194" s="14">
        <f t="shared" si="220"/>
        <v>24.42087529854129</v>
      </c>
      <c r="BC194" s="14">
        <f t="shared" si="221"/>
        <v>6.1350154310840885</v>
      </c>
      <c r="BD194" s="14">
        <f t="shared" si="277"/>
        <v>25.176160101588959</v>
      </c>
      <c r="BE194" s="19">
        <f t="shared" si="247"/>
        <v>36.355237615559936</v>
      </c>
      <c r="BF194" s="21">
        <f t="shared" si="222"/>
        <v>3.5000000000000003E-2</v>
      </c>
      <c r="BG194" s="14">
        <f t="shared" ref="BG194:BG198" si="307">(3*BF194*$K$71*BE194^2)/1000+BB194</f>
        <v>24.438083875534421</v>
      </c>
      <c r="BH194" s="14">
        <f t="shared" ref="BH194:BH198" si="308">(3*BF194*$L$71*BE194^2)/1000+BC194</f>
        <v>6.145146286894561</v>
      </c>
      <c r="BI194" s="14">
        <f t="shared" si="248"/>
        <v>25.198864387011362</v>
      </c>
      <c r="BJ194" s="19">
        <f t="shared" si="249"/>
        <v>36.38802338146278</v>
      </c>
      <c r="BK194" s="19">
        <f t="shared" si="268"/>
        <v>229.77902094854591</v>
      </c>
      <c r="BL194" s="14">
        <f t="shared" ref="BL194:BL198" si="309">($K$71*$L$43+$L$71*$L$44)*100*SQRT(3)*(BE194+BJ194)/2*BF194/(BK194*SQRT(3))</f>
        <v>7.6468648649818768E-2</v>
      </c>
      <c r="BM194" s="19">
        <f t="shared" ref="BM194:BM208" si="310">BK194*(1-BL194/100)</f>
        <v>229.60331203634576</v>
      </c>
      <c r="BN194" t="s">
        <v>235</v>
      </c>
      <c r="BO194" s="14">
        <f t="shared" ref="BO194:BO208" si="311">$C$91</f>
        <v>1.6199999999999999</v>
      </c>
      <c r="BP194" s="14">
        <f t="shared" ref="BP194:BP208" si="312">BO194*$L$45</f>
        <v>0.40601027145261881</v>
      </c>
      <c r="BQ194" s="14">
        <f t="shared" ref="BQ194:BQ208" si="313">BO194/$L$43</f>
        <v>1.670103092783505</v>
      </c>
      <c r="BR194" s="14">
        <f t="shared" si="223"/>
        <v>24.420879621989346</v>
      </c>
      <c r="BS194" s="14">
        <f t="shared" si="224"/>
        <v>6.1350170373680335</v>
      </c>
      <c r="BT194" s="14">
        <f t="shared" si="278"/>
        <v>25.176164558751903</v>
      </c>
      <c r="BU194" s="19">
        <f t="shared" si="250"/>
        <v>36.355890314528025</v>
      </c>
      <c r="BV194" s="21">
        <f t="shared" si="225"/>
        <v>3.5000000000000003E-2</v>
      </c>
      <c r="BW194" s="14">
        <f t="shared" ref="BW194:BW198" si="314">(3*BV194*$K$71*BU194^2)/1000+BR194</f>
        <v>24.438088816891863</v>
      </c>
      <c r="BX194" s="14">
        <f t="shared" ref="BX194:BX198" si="315">(3*BV194*$L$71*BU194^2)/1000+BS194</f>
        <v>6.1451482569477411</v>
      </c>
      <c r="BY194" s="14">
        <f t="shared" si="251"/>
        <v>25.198869659612967</v>
      </c>
      <c r="BZ194" s="19">
        <f t="shared" si="252"/>
        <v>36.388677840783615</v>
      </c>
      <c r="CA194" s="19">
        <f t="shared" si="269"/>
        <v>229.77489860150897</v>
      </c>
      <c r="CB194" s="14">
        <f t="shared" ref="CB194:CB198" si="316">($K$71*$L$43+$L$71*$L$44)*100*SQRT(3)*(BU194+BZ194)/2*BV194/(CA194*SQRT(3))</f>
        <v>7.6471394685267438E-2</v>
      </c>
      <c r="CC194" s="19">
        <f t="shared" ref="CC194:CC208" si="317">CA194*(1-CB194/100)</f>
        <v>229.59918653191176</v>
      </c>
      <c r="CD194" t="s">
        <v>235</v>
      </c>
      <c r="CE194" s="14">
        <f t="shared" ref="CE194:CE208" si="318">$C$91</f>
        <v>1.6199999999999999</v>
      </c>
      <c r="CF194" s="14">
        <f t="shared" ref="CF194:CF208" si="319">CE194*$L$45</f>
        <v>0.40601027145261881</v>
      </c>
      <c r="CG194" s="14">
        <f t="shared" ref="CG194:CG208" si="320">CE194/$L$43</f>
        <v>1.670103092783505</v>
      </c>
      <c r="CH194" s="14">
        <f t="shared" si="226"/>
        <v>24.420883814754642</v>
      </c>
      <c r="CI194" s="14">
        <f t="shared" si="227"/>
        <v>6.1350185950997371</v>
      </c>
      <c r="CJ194" s="14">
        <f t="shared" si="279"/>
        <v>25.176168881190353</v>
      </c>
      <c r="CK194" s="19">
        <f t="shared" si="253"/>
        <v>36.356523273664862</v>
      </c>
      <c r="CL194" s="21">
        <f t="shared" si="228"/>
        <v>3.5000000000000003E-2</v>
      </c>
      <c r="CM194" s="14">
        <f t="shared" ref="CM194:CM198" si="321">(3*CL194*$K$71*CK194^2)/1000+CH194</f>
        <v>24.438093608889464</v>
      </c>
      <c r="CN194" s="14">
        <f t="shared" ref="CN194:CN198" si="322">(3*CL194*$L$71*CK194^2)/1000+CI194</f>
        <v>6.145150167453302</v>
      </c>
      <c r="CO194" s="14">
        <f t="shared" si="254"/>
        <v>25.198874772842444</v>
      </c>
      <c r="CP194" s="19">
        <f t="shared" si="255"/>
        <v>36.389312507094068</v>
      </c>
      <c r="CQ194" s="19">
        <f t="shared" si="270"/>
        <v>229.77090106963411</v>
      </c>
      <c r="CR194" s="14">
        <f t="shared" ref="CR194:CR198" si="323">($K$71*$L$43+$L$71*$L$44)*100*SQRT(3)*(CK194+CP194)/2*CL194/(CQ194*SQRT(3))</f>
        <v>7.6474057718397104E-2</v>
      </c>
      <c r="CS194" s="19">
        <f t="shared" ref="CS194:CS208" si="324">CQ194*(1-CR194/100)</f>
        <v>229.59518593813002</v>
      </c>
      <c r="CT194" t="s">
        <v>235</v>
      </c>
      <c r="CU194" s="14">
        <f t="shared" ref="CU194:CU208" si="325">$C$91</f>
        <v>1.6199999999999999</v>
      </c>
      <c r="CV194" s="14">
        <f t="shared" ref="CV194:CV208" si="326">CU194*$L$45</f>
        <v>0.40601027145261881</v>
      </c>
      <c r="CW194" s="14">
        <f t="shared" ref="CW194:CW208" si="327">CU194/$L$43</f>
        <v>1.670103092783505</v>
      </c>
      <c r="CX194" s="14">
        <f t="shared" si="229"/>
        <v>24.420896655860584</v>
      </c>
      <c r="CY194" s="14">
        <f t="shared" si="230"/>
        <v>6.1350233659369584</v>
      </c>
      <c r="CZ194" s="14">
        <f t="shared" si="280"/>
        <v>25.176182119443901</v>
      </c>
      <c r="DA194" s="19">
        <f t="shared" si="256"/>
        <v>36.358461758592284</v>
      </c>
      <c r="DB194" s="21">
        <f t="shared" si="231"/>
        <v>3.5000000000000003E-2</v>
      </c>
      <c r="DC194" s="14">
        <f t="shared" ref="DC194:DC198" si="328">(3*DB194*$K$71*DA194^2)/1000+CX194</f>
        <v>24.438108285254277</v>
      </c>
      <c r="DD194" s="14">
        <f t="shared" ref="DD194:DD198" si="329">(3*DB194*$L$71*DA194^2)/1000+CY194</f>
        <v>6.1451560187251806</v>
      </c>
      <c r="DE194" s="14">
        <f t="shared" si="257"/>
        <v>25.198890433038674</v>
      </c>
      <c r="DF194" s="19">
        <f t="shared" si="258"/>
        <v>36.391256220735933</v>
      </c>
      <c r="DG194" s="19">
        <f t="shared" si="271"/>
        <v>229.75865919389977</v>
      </c>
      <c r="DH194" s="14">
        <f t="shared" ref="DH194:DH198" si="330">($K$71*$L$43+$L$71*$L$44)*100*SQRT(3)*(DA194+DF194)/2*DB194/(DG194*SQRT(3))</f>
        <v>7.6482213746068228E-2</v>
      </c>
      <c r="DI194" s="19">
        <f t="shared" ref="DI194:DI208" si="331">DG194*(1-DH194/100)</f>
        <v>229.582934685075</v>
      </c>
      <c r="DJ194" t="s">
        <v>235</v>
      </c>
      <c r="DK194" s="14">
        <f t="shared" ref="DK194:DK208" si="332">$C$91</f>
        <v>1.6199999999999999</v>
      </c>
      <c r="DL194" s="14">
        <f t="shared" ref="DL194:DL208" si="333">DK194*$L$45</f>
        <v>0.40601027145261881</v>
      </c>
      <c r="DM194" s="14">
        <f t="shared" ref="DM194:DM208" si="334">DK194/$L$43</f>
        <v>1.670103092783505</v>
      </c>
      <c r="DN194" s="14">
        <f t="shared" si="232"/>
        <v>24.420905239549246</v>
      </c>
      <c r="DO194" s="14">
        <f t="shared" si="233"/>
        <v>6.135026555022784</v>
      </c>
      <c r="DP194" s="14">
        <f t="shared" si="281"/>
        <v>25.176190968607472</v>
      </c>
      <c r="DQ194" s="19">
        <f t="shared" si="259"/>
        <v>36.359757489859085</v>
      </c>
      <c r="DR194" s="21">
        <f t="shared" si="234"/>
        <v>3.5000000000000003E-2</v>
      </c>
      <c r="DS194" s="14">
        <f t="shared" ref="DS194:DS198" si="335">(3*DR194*$K$71*DQ194^2)/1000+DN194</f>
        <v>24.438118095729919</v>
      </c>
      <c r="DT194" s="14">
        <f t="shared" ref="DT194:DT198" si="336">(3*DR194*$L$71*DQ194^2)/1000+DO194</f>
        <v>6.1451599300323734</v>
      </c>
      <c r="DU194" s="14">
        <f t="shared" si="260"/>
        <v>25.198900901160702</v>
      </c>
      <c r="DV194" s="19">
        <f t="shared" si="261"/>
        <v>36.392555447313264</v>
      </c>
      <c r="DW194" s="19">
        <f t="shared" si="272"/>
        <v>229.75047714943634</v>
      </c>
      <c r="DX194" s="14">
        <f t="shared" ref="DX194:DX198" si="337">($K$71*$L$43+$L$71*$L$44)*100*SQRT(3)*(DQ194+DV194)/2*DR194/(DW194*SQRT(3))</f>
        <v>7.6487665679273883E-2</v>
      </c>
      <c r="DY194" s="19">
        <f t="shared" ref="DY194:DY208" si="338">DW194*(1-DX194/100)</f>
        <v>229.57474637257775</v>
      </c>
      <c r="DZ194" t="s">
        <v>235</v>
      </c>
      <c r="EA194" s="14">
        <f t="shared" ref="EA194:EA208" si="339">$C$91</f>
        <v>1.6199999999999999</v>
      </c>
      <c r="EB194" s="14">
        <f t="shared" ref="EB194:EB208" si="340">EA194*$L$45</f>
        <v>0.40601027145261881</v>
      </c>
      <c r="EC194" s="14">
        <f t="shared" ref="EC194:EC208" si="341">EA194/$L$43</f>
        <v>1.670103092783505</v>
      </c>
      <c r="ED194" s="14">
        <f t="shared" si="235"/>
        <v>24.420909564607012</v>
      </c>
      <c r="EE194" s="14">
        <f t="shared" si="236"/>
        <v>6.1350281619056215</v>
      </c>
      <c r="EF194" s="14">
        <f t="shared" si="282"/>
        <v>25.17619542742991</v>
      </c>
      <c r="EG194" s="19">
        <f t="shared" si="262"/>
        <v>36.360410351928586</v>
      </c>
      <c r="EH194" s="21">
        <f t="shared" si="237"/>
        <v>3.5000000000000003E-2</v>
      </c>
      <c r="EI194" s="14">
        <f t="shared" ref="EI194:EI198" si="342">(3*EH194*$K$71*EG194^2)/1000+ED194</f>
        <v>24.438123038928317</v>
      </c>
      <c r="EJ194" s="14">
        <f t="shared" ref="EJ194:EJ198" si="343">(3*EH194*$L$71*EG194^2)/1000+EE194</f>
        <v>6.1451619008205851</v>
      </c>
      <c r="EK194" s="14">
        <f t="shared" si="263"/>
        <v>25.198906175727071</v>
      </c>
      <c r="EL194" s="19">
        <f t="shared" si="264"/>
        <v>36.393210070609847</v>
      </c>
      <c r="EM194" s="19">
        <f t="shared" si="273"/>
        <v>229.74635479761861</v>
      </c>
      <c r="EN194" s="14">
        <f t="shared" ref="EN194:EN198" si="344">($K$71*$L$43+$L$71*$L$44)*100*SQRT(3)*(EG194+EL194)/2*EH194/(EM194*SQRT(3))</f>
        <v>7.6490412742582836E-2</v>
      </c>
      <c r="EO194" s="19">
        <f t="shared" ref="EO194:EO208" si="345">EM194*(1-EN194/100)</f>
        <v>229.57062086257287</v>
      </c>
    </row>
    <row r="195" spans="2:145" hidden="1" outlineLevel="1">
      <c r="B195" t="s">
        <v>236</v>
      </c>
      <c r="C195" s="14">
        <f t="shared" si="283"/>
        <v>1.6199999999999999</v>
      </c>
      <c r="D195" s="14">
        <f t="shared" si="284"/>
        <v>0.40601027145261881</v>
      </c>
      <c r="E195" s="14">
        <f t="shared" si="285"/>
        <v>1.670103092783505</v>
      </c>
      <c r="F195" s="14">
        <f t="shared" si="211"/>
        <v>22.785830293214705</v>
      </c>
      <c r="G195" s="14">
        <f t="shared" si="212"/>
        <v>5.7201637757439912</v>
      </c>
      <c r="H195" s="14">
        <f t="shared" si="274"/>
        <v>23.490546694035778</v>
      </c>
      <c r="I195" s="19">
        <f t="shared" si="238"/>
        <v>33.911033999371838</v>
      </c>
      <c r="J195" s="21">
        <f t="shared" si="213"/>
        <v>3.5000000000000003E-2</v>
      </c>
      <c r="K195" s="14">
        <f t="shared" si="286"/>
        <v>22.800802749329026</v>
      </c>
      <c r="L195" s="14">
        <f t="shared" si="287"/>
        <v>5.7289782055532301</v>
      </c>
      <c r="M195" s="14">
        <f t="shared" si="239"/>
        <v>23.509525671385077</v>
      </c>
      <c r="N195" s="19">
        <f t="shared" si="240"/>
        <v>33.938432116348345</v>
      </c>
      <c r="O195" s="19">
        <f t="shared" si="265"/>
        <v>229.67257265666473</v>
      </c>
      <c r="P195" s="14">
        <f t="shared" si="288"/>
        <v>7.1357285968180514E-2</v>
      </c>
      <c r="Q195" s="19">
        <f t="shared" si="289"/>
        <v>229.50868454220364</v>
      </c>
      <c r="R195" t="s">
        <v>236</v>
      </c>
      <c r="S195" s="14">
        <f t="shared" si="290"/>
        <v>1.6199999999999999</v>
      </c>
      <c r="T195" s="14">
        <f t="shared" si="291"/>
        <v>0.40601027145261881</v>
      </c>
      <c r="U195" s="14">
        <f t="shared" si="292"/>
        <v>1.670103092783505</v>
      </c>
      <c r="V195" s="14">
        <f t="shared" si="214"/>
        <v>22.785860158864097</v>
      </c>
      <c r="W195" s="14">
        <f t="shared" si="215"/>
        <v>5.7201739505795537</v>
      </c>
      <c r="X195" s="14">
        <f t="shared" si="275"/>
        <v>23.490577483365048</v>
      </c>
      <c r="Y195" s="19">
        <f t="shared" si="241"/>
        <v>33.915836496005994</v>
      </c>
      <c r="Z195" s="21">
        <f t="shared" si="216"/>
        <v>3.5000000000000003E-2</v>
      </c>
      <c r="AA195" s="14">
        <f t="shared" si="293"/>
        <v>22.800836856091312</v>
      </c>
      <c r="AB195" s="14">
        <f t="shared" si="294"/>
        <v>5.7289908771729943</v>
      </c>
      <c r="AC195" s="14">
        <f t="shared" si="242"/>
        <v>23.509561837874038</v>
      </c>
      <c r="AD195" s="19">
        <f t="shared" si="243"/>
        <v>33.943246220776075</v>
      </c>
      <c r="AE195" s="19">
        <f t="shared" si="266"/>
        <v>229.64000416757841</v>
      </c>
      <c r="AF195" s="14">
        <f t="shared" si="295"/>
        <v>7.1377521365778518E-2</v>
      </c>
      <c r="AG195" s="19">
        <f t="shared" si="296"/>
        <v>229.47609282453934</v>
      </c>
      <c r="AH195" t="s">
        <v>236</v>
      </c>
      <c r="AI195" s="14">
        <f t="shared" si="297"/>
        <v>1.6199999999999999</v>
      </c>
      <c r="AJ195" s="14">
        <f t="shared" si="298"/>
        <v>0.40601027145261881</v>
      </c>
      <c r="AK195" s="14">
        <f t="shared" si="299"/>
        <v>1.670103092783505</v>
      </c>
      <c r="AL195" s="14">
        <f t="shared" si="217"/>
        <v>22.78588630753455</v>
      </c>
      <c r="AM195" s="14">
        <f t="shared" si="218"/>
        <v>5.7201828590936499</v>
      </c>
      <c r="AN195" s="14">
        <f t="shared" si="276"/>
        <v>23.49060444075727</v>
      </c>
      <c r="AO195" s="19">
        <f t="shared" si="244"/>
        <v>33.920040739987066</v>
      </c>
      <c r="AP195" s="21">
        <f t="shared" si="219"/>
        <v>3.5000000000000003E-2</v>
      </c>
      <c r="AQ195" s="14">
        <f t="shared" si="300"/>
        <v>22.800866718047256</v>
      </c>
      <c r="AR195" s="14">
        <f t="shared" si="301"/>
        <v>5.7290019717341956</v>
      </c>
      <c r="AS195" s="14">
        <f t="shared" si="245"/>
        <v>23.509593503212457</v>
      </c>
      <c r="AT195" s="19">
        <f t="shared" si="246"/>
        <v>33.947460629233362</v>
      </c>
      <c r="AU195" s="19">
        <f t="shared" si="267"/>
        <v>229.61150033778702</v>
      </c>
      <c r="AV195" s="14">
        <f t="shared" si="302"/>
        <v>7.1395238379225012E-2</v>
      </c>
      <c r="AW195" s="19">
        <f t="shared" si="303"/>
        <v>229.44756865977476</v>
      </c>
      <c r="AX195" t="s">
        <v>236</v>
      </c>
      <c r="AY195" s="14">
        <f t="shared" si="304"/>
        <v>1.6199999999999999</v>
      </c>
      <c r="AZ195" s="14">
        <f t="shared" si="305"/>
        <v>0.40601027145261881</v>
      </c>
      <c r="BA195" s="14">
        <f t="shared" si="306"/>
        <v>1.670103092783505</v>
      </c>
      <c r="BB195" s="14">
        <f t="shared" si="220"/>
        <v>22.785893821057041</v>
      </c>
      <c r="BC195" s="14">
        <f t="shared" si="221"/>
        <v>5.7201854188544523</v>
      </c>
      <c r="BD195" s="14">
        <f t="shared" si="277"/>
        <v>23.490612186656744</v>
      </c>
      <c r="BE195" s="19">
        <f t="shared" si="247"/>
        <v>33.92124868664839</v>
      </c>
      <c r="BF195" s="21">
        <f t="shared" si="222"/>
        <v>3.5000000000000003E-2</v>
      </c>
      <c r="BG195" s="14">
        <f t="shared" si="307"/>
        <v>22.800875298541289</v>
      </c>
      <c r="BH195" s="14">
        <f t="shared" si="308"/>
        <v>5.7290051596314697</v>
      </c>
      <c r="BI195" s="14">
        <f t="shared" si="248"/>
        <v>23.509602601888325</v>
      </c>
      <c r="BJ195" s="19">
        <f t="shared" si="249"/>
        <v>33.948671496774175</v>
      </c>
      <c r="BK195" s="19">
        <f t="shared" si="268"/>
        <v>229.60331203634576</v>
      </c>
      <c r="BL195" s="14">
        <f t="shared" si="309"/>
        <v>7.1400329169064372E-2</v>
      </c>
      <c r="BM195" s="19">
        <f t="shared" si="310"/>
        <v>229.43937451576872</v>
      </c>
      <c r="BN195" t="s">
        <v>236</v>
      </c>
      <c r="BO195" s="14">
        <f t="shared" si="311"/>
        <v>1.6199999999999999</v>
      </c>
      <c r="BP195" s="14">
        <f t="shared" si="312"/>
        <v>0.40601027145261881</v>
      </c>
      <c r="BQ195" s="14">
        <f t="shared" si="313"/>
        <v>1.670103092783505</v>
      </c>
      <c r="BR195" s="14">
        <f t="shared" si="223"/>
        <v>22.785897606890639</v>
      </c>
      <c r="BS195" s="14">
        <f t="shared" si="224"/>
        <v>5.7201867086395639</v>
      </c>
      <c r="BT195" s="14">
        <f t="shared" si="278"/>
        <v>23.49061608957798</v>
      </c>
      <c r="BU195" s="19">
        <f t="shared" si="250"/>
        <v>33.921857317877418</v>
      </c>
      <c r="BV195" s="21">
        <f t="shared" si="225"/>
        <v>3.5000000000000003E-2</v>
      </c>
      <c r="BW195" s="14">
        <f t="shared" si="314"/>
        <v>22.800879621989345</v>
      </c>
      <c r="BX195" s="14">
        <f t="shared" si="315"/>
        <v>5.7290067659154147</v>
      </c>
      <c r="BY195" s="14">
        <f t="shared" si="251"/>
        <v>23.509607186432394</v>
      </c>
      <c r="BZ195" s="19">
        <f t="shared" si="252"/>
        <v>33.949281599784229</v>
      </c>
      <c r="CA195" s="19">
        <f t="shared" si="269"/>
        <v>229.59918653191176</v>
      </c>
      <c r="CB195" s="14">
        <f t="shared" si="316"/>
        <v>7.1402894263304414E-2</v>
      </c>
      <c r="CC195" s="19">
        <f t="shared" si="317"/>
        <v>229.43524606752297</v>
      </c>
      <c r="CD195" t="s">
        <v>236</v>
      </c>
      <c r="CE195" s="14">
        <f t="shared" si="318"/>
        <v>1.6199999999999999</v>
      </c>
      <c r="CF195" s="14">
        <f t="shared" si="319"/>
        <v>0.40601027145261881</v>
      </c>
      <c r="CG195" s="14">
        <f t="shared" si="320"/>
        <v>1.670103092783505</v>
      </c>
      <c r="CH195" s="14">
        <f t="shared" si="226"/>
        <v>22.785901278291568</v>
      </c>
      <c r="CI195" s="14">
        <f t="shared" si="227"/>
        <v>5.7201879594390181</v>
      </c>
      <c r="CJ195" s="14">
        <f t="shared" si="279"/>
        <v>23.49061987452739</v>
      </c>
      <c r="CK195" s="19">
        <f t="shared" si="253"/>
        <v>33.922447542014169</v>
      </c>
      <c r="CL195" s="21">
        <f t="shared" si="228"/>
        <v>3.5000000000000003E-2</v>
      </c>
      <c r="CM195" s="14">
        <f t="shared" si="321"/>
        <v>22.800883814754641</v>
      </c>
      <c r="CN195" s="14">
        <f t="shared" si="322"/>
        <v>5.7290083236471183</v>
      </c>
      <c r="CO195" s="14">
        <f t="shared" si="254"/>
        <v>23.509611632401718</v>
      </c>
      <c r="CP195" s="19">
        <f t="shared" si="255"/>
        <v>33.94987325124039</v>
      </c>
      <c r="CQ195" s="19">
        <f t="shared" si="270"/>
        <v>229.59518593813002</v>
      </c>
      <c r="CR195" s="14">
        <f t="shared" si="323"/>
        <v>7.1405381824470607E-2</v>
      </c>
      <c r="CS195" s="19">
        <f t="shared" si="324"/>
        <v>229.43124261896028</v>
      </c>
      <c r="CT195" t="s">
        <v>236</v>
      </c>
      <c r="CU195" s="14">
        <f t="shared" si="325"/>
        <v>1.6199999999999999</v>
      </c>
      <c r="CV195" s="14">
        <f t="shared" si="326"/>
        <v>0.40601027145261881</v>
      </c>
      <c r="CW195" s="14">
        <f t="shared" si="327"/>
        <v>1.670103092783505</v>
      </c>
      <c r="CX195" s="14">
        <f t="shared" si="229"/>
        <v>22.785912522623615</v>
      </c>
      <c r="CY195" s="14">
        <f t="shared" si="230"/>
        <v>5.7201917902399968</v>
      </c>
      <c r="CZ195" s="14">
        <f t="shared" si="280"/>
        <v>23.490631466622283</v>
      </c>
      <c r="DA195" s="19">
        <f t="shared" si="256"/>
        <v>33.924255147675915</v>
      </c>
      <c r="DB195" s="21">
        <f t="shared" si="231"/>
        <v>3.5000000000000003E-2</v>
      </c>
      <c r="DC195" s="14">
        <f t="shared" si="328"/>
        <v>22.800896655860583</v>
      </c>
      <c r="DD195" s="14">
        <f t="shared" si="329"/>
        <v>5.7290130944843396</v>
      </c>
      <c r="DE195" s="14">
        <f t="shared" si="257"/>
        <v>23.509625248991259</v>
      </c>
      <c r="DF195" s="19">
        <f t="shared" si="258"/>
        <v>33.951685228481537</v>
      </c>
      <c r="DG195" s="19">
        <f t="shared" si="271"/>
        <v>229.582934685075</v>
      </c>
      <c r="DH195" s="14">
        <f t="shared" si="330"/>
        <v>7.1413000437500207E-2</v>
      </c>
      <c r="DI195" s="19">
        <f t="shared" si="331"/>
        <v>229.41898262292392</v>
      </c>
      <c r="DJ195" t="s">
        <v>236</v>
      </c>
      <c r="DK195" s="14">
        <f t="shared" si="332"/>
        <v>1.6199999999999999</v>
      </c>
      <c r="DL195" s="14">
        <f t="shared" si="333"/>
        <v>0.40601027145261881</v>
      </c>
      <c r="DM195" s="14">
        <f t="shared" si="334"/>
        <v>1.670103092783505</v>
      </c>
      <c r="DN195" s="14">
        <f t="shared" si="232"/>
        <v>22.785920038941761</v>
      </c>
      <c r="DO195" s="14">
        <f t="shared" si="233"/>
        <v>5.7201943509544693</v>
      </c>
      <c r="DP195" s="14">
        <f t="shared" si="281"/>
        <v>23.490639215403878</v>
      </c>
      <c r="DQ195" s="19">
        <f t="shared" si="259"/>
        <v>33.925463395907059</v>
      </c>
      <c r="DR195" s="21">
        <f t="shared" si="234"/>
        <v>3.5000000000000003E-2</v>
      </c>
      <c r="DS195" s="14">
        <f t="shared" si="335"/>
        <v>22.800905239549245</v>
      </c>
      <c r="DT195" s="14">
        <f t="shared" si="336"/>
        <v>5.7290162835701652</v>
      </c>
      <c r="DU195" s="14">
        <f t="shared" si="260"/>
        <v>23.509634351055233</v>
      </c>
      <c r="DV195" s="19">
        <f t="shared" si="261"/>
        <v>33.952896399042103</v>
      </c>
      <c r="DW195" s="19">
        <f t="shared" si="272"/>
        <v>229.57474637257775</v>
      </c>
      <c r="DX195" s="14">
        <f t="shared" si="337"/>
        <v>7.1418093133860286E-2</v>
      </c>
      <c r="DY195" s="19">
        <f t="shared" si="338"/>
        <v>229.41078846640156</v>
      </c>
      <c r="DZ195" t="s">
        <v>236</v>
      </c>
      <c r="EA195" s="14">
        <f t="shared" si="339"/>
        <v>1.6199999999999999</v>
      </c>
      <c r="EB195" s="14">
        <f t="shared" si="340"/>
        <v>0.40601027145261881</v>
      </c>
      <c r="EC195" s="14">
        <f t="shared" si="341"/>
        <v>1.670103092783505</v>
      </c>
      <c r="ED195" s="14">
        <f t="shared" si="235"/>
        <v>22.785923826184032</v>
      </c>
      <c r="EE195" s="14">
        <f t="shared" si="236"/>
        <v>5.72019564122012</v>
      </c>
      <c r="EF195" s="14">
        <f t="shared" si="282"/>
        <v>23.490643119777353</v>
      </c>
      <c r="EG195" s="19">
        <f t="shared" si="262"/>
        <v>33.926072179088003</v>
      </c>
      <c r="EH195" s="21">
        <f t="shared" si="237"/>
        <v>3.5000000000000003E-2</v>
      </c>
      <c r="EI195" s="14">
        <f t="shared" si="342"/>
        <v>22.800909564607011</v>
      </c>
      <c r="EJ195" s="14">
        <f t="shared" si="343"/>
        <v>5.7290178904530027</v>
      </c>
      <c r="EK195" s="14">
        <f t="shared" si="263"/>
        <v>23.509638937306505</v>
      </c>
      <c r="EL195" s="19">
        <f t="shared" si="264"/>
        <v>33.953506654734703</v>
      </c>
      <c r="EM195" s="19">
        <f t="shared" si="273"/>
        <v>229.57062086257287</v>
      </c>
      <c r="EN195" s="14">
        <f t="shared" si="344"/>
        <v>7.1420659188764377E-2</v>
      </c>
      <c r="EO195" s="19">
        <f t="shared" si="345"/>
        <v>229.40666001184908</v>
      </c>
    </row>
    <row r="196" spans="2:145" hidden="1" outlineLevel="1">
      <c r="B196" t="s">
        <v>237</v>
      </c>
      <c r="C196" s="14">
        <f t="shared" si="283"/>
        <v>1.6199999999999999</v>
      </c>
      <c r="D196" s="14">
        <f t="shared" si="284"/>
        <v>0.40601027145261881</v>
      </c>
      <c r="E196" s="14">
        <f t="shared" si="285"/>
        <v>1.670103092783505</v>
      </c>
      <c r="F196" s="14">
        <f t="shared" si="211"/>
        <v>21.152926890001126</v>
      </c>
      <c r="G196" s="14">
        <f t="shared" si="212"/>
        <v>5.3065571459478962</v>
      </c>
      <c r="H196" s="14">
        <f t="shared" si="274"/>
        <v>21.807141123712501</v>
      </c>
      <c r="I196" s="19">
        <f t="shared" si="238"/>
        <v>31.480863928257286</v>
      </c>
      <c r="J196" s="21">
        <f t="shared" si="213"/>
        <v>3.5000000000000003E-2</v>
      </c>
      <c r="K196" s="14">
        <f t="shared" si="286"/>
        <v>21.165830293214704</v>
      </c>
      <c r="L196" s="14">
        <f t="shared" si="287"/>
        <v>5.3141535042913723</v>
      </c>
      <c r="M196" s="14">
        <f t="shared" si="239"/>
        <v>21.822754167802412</v>
      </c>
      <c r="N196" s="19">
        <f t="shared" si="240"/>
        <v>31.503402972403965</v>
      </c>
      <c r="O196" s="19">
        <f t="shared" si="265"/>
        <v>229.50868454220364</v>
      </c>
      <c r="P196" s="14">
        <f t="shared" si="288"/>
        <v>6.6287856993394081E-2</v>
      </c>
      <c r="Q196" s="19">
        <f t="shared" si="289"/>
        <v>229.35654815360687</v>
      </c>
      <c r="R196" t="s">
        <v>237</v>
      </c>
      <c r="S196" s="14">
        <f t="shared" si="290"/>
        <v>1.6199999999999999</v>
      </c>
      <c r="T196" s="14">
        <f t="shared" si="291"/>
        <v>0.40601027145261881</v>
      </c>
      <c r="U196" s="14">
        <f t="shared" si="292"/>
        <v>1.670103092783505</v>
      </c>
      <c r="V196" s="14">
        <f t="shared" si="214"/>
        <v>21.152953102465922</v>
      </c>
      <c r="W196" s="14">
        <f t="shared" si="215"/>
        <v>5.3065651701183318</v>
      </c>
      <c r="X196" s="14">
        <f t="shared" si="275"/>
        <v>21.807168146872087</v>
      </c>
      <c r="Y196" s="19">
        <f t="shared" si="241"/>
        <v>31.485320011139809</v>
      </c>
      <c r="Z196" s="21">
        <f t="shared" si="216"/>
        <v>3.5000000000000003E-2</v>
      </c>
      <c r="AA196" s="14">
        <f t="shared" si="293"/>
        <v>21.165860158864096</v>
      </c>
      <c r="AB196" s="14">
        <f t="shared" si="294"/>
        <v>5.3141636791269349</v>
      </c>
      <c r="AC196" s="14">
        <f t="shared" si="242"/>
        <v>21.822785612133533</v>
      </c>
      <c r="AD196" s="19">
        <f t="shared" si="243"/>
        <v>31.50786860104418</v>
      </c>
      <c r="AE196" s="19">
        <f t="shared" si="266"/>
        <v>229.47609282453934</v>
      </c>
      <c r="AF196" s="14">
        <f t="shared" si="295"/>
        <v>6.6306662632899568E-2</v>
      </c>
      <c r="AG196" s="19">
        <f t="shared" si="296"/>
        <v>229.32393488584702</v>
      </c>
      <c r="AH196" t="s">
        <v>237</v>
      </c>
      <c r="AI196" s="14">
        <f t="shared" si="297"/>
        <v>1.6199999999999999</v>
      </c>
      <c r="AJ196" s="14">
        <f t="shared" si="298"/>
        <v>0.40601027145261881</v>
      </c>
      <c r="AK196" s="14">
        <f t="shared" si="299"/>
        <v>1.670103092783505</v>
      </c>
      <c r="AL196" s="14">
        <f t="shared" si="217"/>
        <v>21.152976052609461</v>
      </c>
      <c r="AM196" s="14">
        <f t="shared" si="218"/>
        <v>5.3065721956286795</v>
      </c>
      <c r="AN196" s="14">
        <f t="shared" si="276"/>
        <v>21.807191806813876</v>
      </c>
      <c r="AO196" s="19">
        <f t="shared" si="244"/>
        <v>31.489220993752898</v>
      </c>
      <c r="AP196" s="21">
        <f t="shared" si="219"/>
        <v>3.5000000000000003E-2</v>
      </c>
      <c r="AQ196" s="14">
        <f t="shared" si="300"/>
        <v>21.165886307534549</v>
      </c>
      <c r="AR196" s="14">
        <f t="shared" si="301"/>
        <v>5.3141725876410311</v>
      </c>
      <c r="AS196" s="14">
        <f t="shared" si="245"/>
        <v>21.822813143009633</v>
      </c>
      <c r="AT196" s="19">
        <f t="shared" si="246"/>
        <v>31.511777942489974</v>
      </c>
      <c r="AU196" s="19">
        <f t="shared" si="267"/>
        <v>229.44756865977476</v>
      </c>
      <c r="AV196" s="14">
        <f t="shared" si="302"/>
        <v>6.6323127831581077E-2</v>
      </c>
      <c r="AW196" s="19">
        <f t="shared" si="303"/>
        <v>229.2953918555061</v>
      </c>
      <c r="AX196" t="s">
        <v>237</v>
      </c>
      <c r="AY196" s="14">
        <f t="shared" si="304"/>
        <v>1.6199999999999999</v>
      </c>
      <c r="AZ196" s="14">
        <f t="shared" si="305"/>
        <v>0.40601027145261881</v>
      </c>
      <c r="BA196" s="14">
        <f t="shared" si="306"/>
        <v>1.670103092783505</v>
      </c>
      <c r="BB196" s="14">
        <f t="shared" si="220"/>
        <v>21.152982647070743</v>
      </c>
      <c r="BC196" s="14">
        <f t="shared" si="221"/>
        <v>5.306574214329256</v>
      </c>
      <c r="BD196" s="14">
        <f t="shared" si="277"/>
        <v>21.807198605227573</v>
      </c>
      <c r="BE196" s="19">
        <f t="shared" si="247"/>
        <v>31.490341808428475</v>
      </c>
      <c r="BF196" s="21">
        <f t="shared" si="222"/>
        <v>3.5000000000000003E-2</v>
      </c>
      <c r="BG196" s="14">
        <f t="shared" si="307"/>
        <v>21.16589382105704</v>
      </c>
      <c r="BH196" s="14">
        <f t="shared" si="308"/>
        <v>5.3141751474018335</v>
      </c>
      <c r="BI196" s="14">
        <f t="shared" si="248"/>
        <v>21.822821053693399</v>
      </c>
      <c r="BJ196" s="19">
        <f t="shared" si="249"/>
        <v>31.512901159172202</v>
      </c>
      <c r="BK196" s="19">
        <f t="shared" si="268"/>
        <v>229.43937451576872</v>
      </c>
      <c r="BL196" s="14">
        <f t="shared" si="309"/>
        <v>6.6327858926783528E-2</v>
      </c>
      <c r="BM196" s="19">
        <f t="shared" si="310"/>
        <v>229.28719229111741</v>
      </c>
      <c r="BN196" t="s">
        <v>237</v>
      </c>
      <c r="BO196" s="14">
        <f t="shared" si="311"/>
        <v>1.6199999999999999</v>
      </c>
      <c r="BP196" s="14">
        <f t="shared" si="312"/>
        <v>0.40601027145261881</v>
      </c>
      <c r="BQ196" s="14">
        <f t="shared" si="313"/>
        <v>1.670103092783505</v>
      </c>
      <c r="BR196" s="14">
        <f t="shared" si="223"/>
        <v>21.152985969817422</v>
      </c>
      <c r="BS196" s="14">
        <f t="shared" si="224"/>
        <v>5.3065752314906165</v>
      </c>
      <c r="BT196" s="14">
        <f t="shared" si="278"/>
        <v>21.80720203073961</v>
      </c>
      <c r="BU196" s="19">
        <f t="shared" si="250"/>
        <v>31.490906537656731</v>
      </c>
      <c r="BV196" s="21">
        <f t="shared" si="225"/>
        <v>3.5000000000000003E-2</v>
      </c>
      <c r="BW196" s="14">
        <f t="shared" si="314"/>
        <v>21.165897606890638</v>
      </c>
      <c r="BX196" s="14">
        <f t="shared" si="315"/>
        <v>5.3141764371869451</v>
      </c>
      <c r="BY196" s="14">
        <f t="shared" si="251"/>
        <v>21.822825039644428</v>
      </c>
      <c r="BZ196" s="19">
        <f t="shared" si="252"/>
        <v>31.513467098730324</v>
      </c>
      <c r="CA196" s="19">
        <f t="shared" si="269"/>
        <v>229.43524606752297</v>
      </c>
      <c r="CB196" s="14">
        <f t="shared" si="316"/>
        <v>6.6330242781937318E-2</v>
      </c>
      <c r="CC196" s="19">
        <f t="shared" si="317"/>
        <v>229.28306111177903</v>
      </c>
      <c r="CD196" t="s">
        <v>237</v>
      </c>
      <c r="CE196" s="14">
        <f t="shared" si="318"/>
        <v>1.6199999999999999</v>
      </c>
      <c r="CF196" s="14">
        <f t="shared" si="319"/>
        <v>0.40601027145261881</v>
      </c>
      <c r="CG196" s="14">
        <f t="shared" si="320"/>
        <v>1.670103092783505</v>
      </c>
      <c r="CH196" s="14">
        <f t="shared" si="226"/>
        <v>21.152989192128846</v>
      </c>
      <c r="CI196" s="14">
        <f t="shared" si="227"/>
        <v>5.3065762179067324</v>
      </c>
      <c r="CJ196" s="14">
        <f t="shared" si="279"/>
        <v>21.807205352710152</v>
      </c>
      <c r="CK196" s="19">
        <f t="shared" si="253"/>
        <v>31.49145418752488</v>
      </c>
      <c r="CL196" s="21">
        <f t="shared" si="228"/>
        <v>3.5000000000000003E-2</v>
      </c>
      <c r="CM196" s="14">
        <f t="shared" si="321"/>
        <v>21.165901278291567</v>
      </c>
      <c r="CN196" s="14">
        <f t="shared" si="322"/>
        <v>5.3141776879863993</v>
      </c>
      <c r="CO196" s="14">
        <f t="shared" si="254"/>
        <v>21.822828905113955</v>
      </c>
      <c r="CP196" s="19">
        <f t="shared" si="255"/>
        <v>31.514015922364948</v>
      </c>
      <c r="CQ196" s="19">
        <f t="shared" si="270"/>
        <v>229.43124261896028</v>
      </c>
      <c r="CR196" s="14">
        <f t="shared" si="323"/>
        <v>6.6332554582255954E-2</v>
      </c>
      <c r="CS196" s="19">
        <f t="shared" si="324"/>
        <v>229.27905501472131</v>
      </c>
      <c r="CT196" t="s">
        <v>237</v>
      </c>
      <c r="CU196" s="14">
        <f t="shared" si="325"/>
        <v>1.6199999999999999</v>
      </c>
      <c r="CV196" s="14">
        <f t="shared" si="326"/>
        <v>0.40601027145261881</v>
      </c>
      <c r="CW196" s="14">
        <f t="shared" si="327"/>
        <v>1.670103092783505</v>
      </c>
      <c r="CX196" s="14">
        <f t="shared" si="229"/>
        <v>21.152999061042106</v>
      </c>
      <c r="CY196" s="14">
        <f t="shared" si="230"/>
        <v>5.3065792389853614</v>
      </c>
      <c r="CZ196" s="14">
        <f t="shared" si="280"/>
        <v>21.807215526847532</v>
      </c>
      <c r="DA196" s="19">
        <f t="shared" si="256"/>
        <v>31.493131406207805</v>
      </c>
      <c r="DB196" s="21">
        <f t="shared" si="231"/>
        <v>3.5000000000000003E-2</v>
      </c>
      <c r="DC196" s="14">
        <f t="shared" si="328"/>
        <v>21.165912522623614</v>
      </c>
      <c r="DD196" s="14">
        <f t="shared" si="329"/>
        <v>5.314181518787378</v>
      </c>
      <c r="DE196" s="14">
        <f t="shared" si="257"/>
        <v>21.822840743816474</v>
      </c>
      <c r="DF196" s="19">
        <f t="shared" si="258"/>
        <v>31.515696736047719</v>
      </c>
      <c r="DG196" s="19">
        <f t="shared" si="271"/>
        <v>229.41898262292392</v>
      </c>
      <c r="DH196" s="14">
        <f t="shared" si="330"/>
        <v>6.6339634895821079E-2</v>
      </c>
      <c r="DI196" s="19">
        <f t="shared" si="331"/>
        <v>229.26678690747016</v>
      </c>
      <c r="DJ196" t="s">
        <v>237</v>
      </c>
      <c r="DK196" s="14">
        <f t="shared" si="332"/>
        <v>1.6199999999999999</v>
      </c>
      <c r="DL196" s="14">
        <f t="shared" si="333"/>
        <v>0.40601027145261881</v>
      </c>
      <c r="DM196" s="14">
        <f t="shared" si="334"/>
        <v>1.670103092783505</v>
      </c>
      <c r="DN196" s="14">
        <f t="shared" si="232"/>
        <v>21.15300565795561</v>
      </c>
      <c r="DO196" s="14">
        <f t="shared" si="233"/>
        <v>5.306581258437423</v>
      </c>
      <c r="DP196" s="14">
        <f t="shared" si="281"/>
        <v>21.80722232778929</v>
      </c>
      <c r="DQ196" s="19">
        <f t="shared" si="259"/>
        <v>31.494252500489182</v>
      </c>
      <c r="DR196" s="21">
        <f t="shared" si="234"/>
        <v>3.5000000000000003E-2</v>
      </c>
      <c r="DS196" s="14">
        <f t="shared" si="335"/>
        <v>21.16592003894176</v>
      </c>
      <c r="DT196" s="14">
        <f t="shared" si="336"/>
        <v>5.3141840795018505</v>
      </c>
      <c r="DU196" s="14">
        <f t="shared" si="260"/>
        <v>21.822848657444041</v>
      </c>
      <c r="DV196" s="19">
        <f t="shared" si="261"/>
        <v>31.516820233527579</v>
      </c>
      <c r="DW196" s="19">
        <f t="shared" si="272"/>
        <v>229.41078846640156</v>
      </c>
      <c r="DX196" s="14">
        <f t="shared" si="337"/>
        <v>6.6344367763819329E-2</v>
      </c>
      <c r="DY196" s="19">
        <f t="shared" si="338"/>
        <v>229.25858732921154</v>
      </c>
      <c r="DZ196" t="s">
        <v>237</v>
      </c>
      <c r="EA196" s="14">
        <f t="shared" si="339"/>
        <v>1.6199999999999999</v>
      </c>
      <c r="EB196" s="14">
        <f t="shared" si="340"/>
        <v>0.40601027145261881</v>
      </c>
      <c r="EC196" s="14">
        <f t="shared" si="341"/>
        <v>1.670103092783505</v>
      </c>
      <c r="ED196" s="14">
        <f t="shared" si="235"/>
        <v>21.153008981937909</v>
      </c>
      <c r="EE196" s="14">
        <f t="shared" si="236"/>
        <v>5.306582275977445</v>
      </c>
      <c r="EF196" s="14">
        <f t="shared" si="282"/>
        <v>21.807225754575164</v>
      </c>
      <c r="EG196" s="19">
        <f t="shared" si="262"/>
        <v>31.494817370602327</v>
      </c>
      <c r="EH196" s="21">
        <f t="shared" si="237"/>
        <v>3.5000000000000003E-2</v>
      </c>
      <c r="EI196" s="14">
        <f t="shared" si="342"/>
        <v>21.165923826184031</v>
      </c>
      <c r="EJ196" s="14">
        <f t="shared" si="343"/>
        <v>5.3141853697675012</v>
      </c>
      <c r="EK196" s="14">
        <f t="shared" si="263"/>
        <v>21.822852644878392</v>
      </c>
      <c r="EL196" s="19">
        <f t="shared" si="264"/>
        <v>31.517386314571162</v>
      </c>
      <c r="EM196" s="19">
        <f t="shared" si="273"/>
        <v>229.40666001184908</v>
      </c>
      <c r="EN196" s="14">
        <f t="shared" si="344"/>
        <v>6.6346752512255483E-2</v>
      </c>
      <c r="EO196" s="19">
        <f t="shared" si="345"/>
        <v>229.25445614288438</v>
      </c>
    </row>
    <row r="197" spans="2:145" hidden="1" outlineLevel="1">
      <c r="B197" t="s">
        <v>238</v>
      </c>
      <c r="C197" s="14">
        <f t="shared" si="283"/>
        <v>1.6199999999999999</v>
      </c>
      <c r="D197" s="14">
        <f t="shared" si="284"/>
        <v>0.40601027145261881</v>
      </c>
      <c r="E197" s="14">
        <f t="shared" si="285"/>
        <v>1.670103092783505</v>
      </c>
      <c r="F197" s="14">
        <f t="shared" si="211"/>
        <v>19.521936600617607</v>
      </c>
      <c r="G197" s="14">
        <f t="shared" si="212"/>
        <v>4.8940767847775613</v>
      </c>
      <c r="H197" s="14">
        <f t="shared" si="274"/>
        <v>20.125707835688257</v>
      </c>
      <c r="I197" s="19">
        <f t="shared" si="238"/>
        <v>29.053541050652953</v>
      </c>
      <c r="J197" s="21">
        <f t="shared" si="213"/>
        <v>3.5000000000000003E-2</v>
      </c>
      <c r="K197" s="14">
        <f t="shared" si="286"/>
        <v>19.532926890001125</v>
      </c>
      <c r="L197" s="14">
        <f t="shared" si="287"/>
        <v>4.9005468744952774</v>
      </c>
      <c r="M197" s="14">
        <f t="shared" si="239"/>
        <v>20.138286733465051</v>
      </c>
      <c r="N197" s="19">
        <f t="shared" si="240"/>
        <v>29.071699990746581</v>
      </c>
      <c r="O197" s="19">
        <f t="shared" si="265"/>
        <v>229.35654815360687</v>
      </c>
      <c r="P197" s="14">
        <f t="shared" si="288"/>
        <v>6.1214548002655154E-2</v>
      </c>
      <c r="Q197" s="19">
        <f t="shared" si="289"/>
        <v>229.21614857934014</v>
      </c>
      <c r="R197" t="s">
        <v>238</v>
      </c>
      <c r="S197" s="14">
        <f t="shared" si="290"/>
        <v>1.6199999999999999</v>
      </c>
      <c r="T197" s="14">
        <f t="shared" si="291"/>
        <v>0.40601027145261881</v>
      </c>
      <c r="U197" s="14">
        <f t="shared" si="292"/>
        <v>1.670103092783505</v>
      </c>
      <c r="V197" s="14">
        <f t="shared" si="214"/>
        <v>19.521959702761343</v>
      </c>
      <c r="W197" s="14">
        <f t="shared" si="215"/>
        <v>4.8940829778718884</v>
      </c>
      <c r="X197" s="14">
        <f t="shared" si="275"/>
        <v>20.125731652331282</v>
      </c>
      <c r="Y197" s="19">
        <f t="shared" si="241"/>
        <v>29.057651927302899</v>
      </c>
      <c r="Z197" s="21">
        <f t="shared" si="216"/>
        <v>3.5000000000000003E-2</v>
      </c>
      <c r="AA197" s="14">
        <f t="shared" si="293"/>
        <v>19.532953102465921</v>
      </c>
      <c r="AB197" s="14">
        <f t="shared" si="294"/>
        <v>4.900554898665713</v>
      </c>
      <c r="AC197" s="14">
        <f t="shared" si="242"/>
        <v>20.13831411061933</v>
      </c>
      <c r="AD197" s="19">
        <f t="shared" si="243"/>
        <v>29.075818555957188</v>
      </c>
      <c r="AE197" s="19">
        <f t="shared" si="266"/>
        <v>229.32393488584702</v>
      </c>
      <c r="AF197" s="14">
        <f t="shared" si="295"/>
        <v>6.1231921682310626E-2</v>
      </c>
      <c r="AG197" s="19">
        <f t="shared" si="296"/>
        <v>229.18351543363892</v>
      </c>
      <c r="AH197" t="s">
        <v>238</v>
      </c>
      <c r="AI197" s="14">
        <f t="shared" si="297"/>
        <v>1.6199999999999999</v>
      </c>
      <c r="AJ197" s="14">
        <f t="shared" si="298"/>
        <v>0.40601027145261881</v>
      </c>
      <c r="AK197" s="14">
        <f t="shared" si="299"/>
        <v>1.670103092783505</v>
      </c>
      <c r="AL197" s="14">
        <f t="shared" si="217"/>
        <v>19.521979929679905</v>
      </c>
      <c r="AM197" s="14">
        <f t="shared" si="218"/>
        <v>4.8940884001933389</v>
      </c>
      <c r="AN197" s="14">
        <f t="shared" si="276"/>
        <v>20.125752504824643</v>
      </c>
      <c r="AO197" s="19">
        <f t="shared" si="244"/>
        <v>29.061250705924422</v>
      </c>
      <c r="AP197" s="21">
        <f t="shared" si="219"/>
        <v>3.5000000000000003E-2</v>
      </c>
      <c r="AQ197" s="14">
        <f t="shared" si="300"/>
        <v>19.53297605260946</v>
      </c>
      <c r="AR197" s="14">
        <f t="shared" si="301"/>
        <v>4.9005619241760607</v>
      </c>
      <c r="AS197" s="14">
        <f t="shared" si="245"/>
        <v>20.138338080499562</v>
      </c>
      <c r="AT197" s="19">
        <f t="shared" si="246"/>
        <v>29.079424067138103</v>
      </c>
      <c r="AU197" s="19">
        <f t="shared" si="267"/>
        <v>229.2953918555061</v>
      </c>
      <c r="AV197" s="14">
        <f t="shared" si="302"/>
        <v>6.124713313797487E-2</v>
      </c>
      <c r="AW197" s="19">
        <f t="shared" si="303"/>
        <v>229.15495500157712</v>
      </c>
      <c r="AX197" t="s">
        <v>238</v>
      </c>
      <c r="AY197" s="14">
        <f t="shared" si="304"/>
        <v>1.6199999999999999</v>
      </c>
      <c r="AZ197" s="14">
        <f t="shared" si="305"/>
        <v>0.40601027145261881</v>
      </c>
      <c r="BA197" s="14">
        <f t="shared" si="306"/>
        <v>1.670103092783505</v>
      </c>
      <c r="BB197" s="14">
        <f t="shared" si="220"/>
        <v>19.521985741652816</v>
      </c>
      <c r="BC197" s="14">
        <f t="shared" si="221"/>
        <v>4.8940899582354387</v>
      </c>
      <c r="BD197" s="14">
        <f t="shared" si="277"/>
        <v>20.125758496549295</v>
      </c>
      <c r="BE197" s="19">
        <f t="shared" si="247"/>
        <v>29.062284692463699</v>
      </c>
      <c r="BF197" s="21">
        <f t="shared" si="222"/>
        <v>3.5000000000000003E-2</v>
      </c>
      <c r="BG197" s="14">
        <f t="shared" si="307"/>
        <v>19.532982647070742</v>
      </c>
      <c r="BH197" s="14">
        <f t="shared" si="308"/>
        <v>4.9005639428766372</v>
      </c>
      <c r="BI197" s="14">
        <f t="shared" si="248"/>
        <v>20.138344967970664</v>
      </c>
      <c r="BJ197" s="19">
        <f t="shared" si="249"/>
        <v>29.080459988355479</v>
      </c>
      <c r="BK197" s="19">
        <f t="shared" si="268"/>
        <v>229.28719229111741</v>
      </c>
      <c r="BL197" s="14">
        <f t="shared" si="309"/>
        <v>6.1251503984389576E-2</v>
      </c>
      <c r="BM197" s="19">
        <f t="shared" si="310"/>
        <v>229.1467504373955</v>
      </c>
      <c r="BN197" t="s">
        <v>238</v>
      </c>
      <c r="BO197" s="14">
        <f t="shared" si="311"/>
        <v>1.6199999999999999</v>
      </c>
      <c r="BP197" s="14">
        <f t="shared" si="312"/>
        <v>0.40601027145261881</v>
      </c>
      <c r="BQ197" s="14">
        <f t="shared" si="313"/>
        <v>1.670103092783505</v>
      </c>
      <c r="BR197" s="14">
        <f t="shared" si="223"/>
        <v>19.521988670127477</v>
      </c>
      <c r="BS197" s="14">
        <f t="shared" si="224"/>
        <v>4.894090743285048</v>
      </c>
      <c r="BT197" s="14">
        <f t="shared" si="278"/>
        <v>20.12576151559534</v>
      </c>
      <c r="BU197" s="19">
        <f t="shared" si="250"/>
        <v>29.062805672795722</v>
      </c>
      <c r="BV197" s="21">
        <f t="shared" si="225"/>
        <v>3.5000000000000003E-2</v>
      </c>
      <c r="BW197" s="14">
        <f t="shared" si="314"/>
        <v>19.532985969817421</v>
      </c>
      <c r="BX197" s="14">
        <f t="shared" si="315"/>
        <v>4.9005649600379977</v>
      </c>
      <c r="BY197" s="14">
        <f t="shared" si="251"/>
        <v>20.138348438356022</v>
      </c>
      <c r="BZ197" s="19">
        <f t="shared" si="252"/>
        <v>29.080981943538507</v>
      </c>
      <c r="CA197" s="19">
        <f t="shared" si="269"/>
        <v>229.28306111177903</v>
      </c>
      <c r="CB197" s="14">
        <f t="shared" si="316"/>
        <v>6.1253706321222415E-2</v>
      </c>
      <c r="CC197" s="19">
        <f t="shared" si="317"/>
        <v>229.14261673888132</v>
      </c>
      <c r="CD197" t="s">
        <v>238</v>
      </c>
      <c r="CE197" s="14">
        <f t="shared" si="318"/>
        <v>1.6199999999999999</v>
      </c>
      <c r="CF197" s="14">
        <f t="shared" si="319"/>
        <v>0.40601027145261881</v>
      </c>
      <c r="CG197" s="14">
        <f t="shared" si="320"/>
        <v>1.670103092783505</v>
      </c>
      <c r="CH197" s="14">
        <f t="shared" si="226"/>
        <v>19.521991510084291</v>
      </c>
      <c r="CI197" s="14">
        <f t="shared" si="227"/>
        <v>4.8940915046053028</v>
      </c>
      <c r="CJ197" s="14">
        <f t="shared" si="279"/>
        <v>20.125764443385869</v>
      </c>
      <c r="CK197" s="19">
        <f t="shared" si="253"/>
        <v>29.063310896874608</v>
      </c>
      <c r="CL197" s="21">
        <f t="shared" si="228"/>
        <v>3.5000000000000003E-2</v>
      </c>
      <c r="CM197" s="14">
        <f t="shared" si="321"/>
        <v>19.532989192128845</v>
      </c>
      <c r="CN197" s="14">
        <f t="shared" si="322"/>
        <v>4.9005659464541136</v>
      </c>
      <c r="CO197" s="14">
        <f t="shared" si="254"/>
        <v>20.138351803843531</v>
      </c>
      <c r="CP197" s="19">
        <f t="shared" si="255"/>
        <v>29.081488113018679</v>
      </c>
      <c r="CQ197" s="19">
        <f t="shared" si="270"/>
        <v>229.27905501472131</v>
      </c>
      <c r="CR197" s="14">
        <f t="shared" si="323"/>
        <v>6.1255842089889385E-2</v>
      </c>
      <c r="CS197" s="19">
        <f t="shared" si="324"/>
        <v>229.13860819883629</v>
      </c>
      <c r="CT197" t="s">
        <v>238</v>
      </c>
      <c r="CU197" s="14">
        <f t="shared" si="325"/>
        <v>1.6199999999999999</v>
      </c>
      <c r="CV197" s="14">
        <f t="shared" si="326"/>
        <v>0.40601027145261881</v>
      </c>
      <c r="CW197" s="14">
        <f t="shared" si="327"/>
        <v>1.670103092783505</v>
      </c>
      <c r="CX197" s="14">
        <f t="shared" si="229"/>
        <v>19.522000207966652</v>
      </c>
      <c r="CY197" s="14">
        <f t="shared" si="230"/>
        <v>4.894093836286709</v>
      </c>
      <c r="CZ197" s="14">
        <f t="shared" si="280"/>
        <v>20.125773410274899</v>
      </c>
      <c r="DA197" s="19">
        <f t="shared" si="256"/>
        <v>29.064858183339847</v>
      </c>
      <c r="DB197" s="21">
        <f t="shared" si="231"/>
        <v>3.5000000000000003E-2</v>
      </c>
      <c r="DC197" s="14">
        <f t="shared" si="328"/>
        <v>19.532999061042105</v>
      </c>
      <c r="DD197" s="14">
        <f t="shared" si="329"/>
        <v>4.9005689675327426</v>
      </c>
      <c r="DE197" s="14">
        <f t="shared" si="257"/>
        <v>20.138362111259614</v>
      </c>
      <c r="DF197" s="19">
        <f t="shared" si="258"/>
        <v>29.083038295049072</v>
      </c>
      <c r="DG197" s="19">
        <f t="shared" si="271"/>
        <v>229.26678690747016</v>
      </c>
      <c r="DH197" s="14">
        <f t="shared" si="330"/>
        <v>6.1262383274543954E-2</v>
      </c>
      <c r="DI197" s="19">
        <f t="shared" si="331"/>
        <v>229.12633260975369</v>
      </c>
      <c r="DJ197" t="s">
        <v>238</v>
      </c>
      <c r="DK197" s="14">
        <f t="shared" si="332"/>
        <v>1.6199999999999999</v>
      </c>
      <c r="DL197" s="14">
        <f t="shared" si="333"/>
        <v>0.40601027145261881</v>
      </c>
      <c r="DM197" s="14">
        <f t="shared" si="334"/>
        <v>1.670103092783505</v>
      </c>
      <c r="DN197" s="14">
        <f t="shared" si="232"/>
        <v>19.522006022099536</v>
      </c>
      <c r="DO197" s="14">
        <f t="shared" si="233"/>
        <v>4.8940953949082449</v>
      </c>
      <c r="DP197" s="14">
        <f t="shared" si="281"/>
        <v>20.125779404226325</v>
      </c>
      <c r="DQ197" s="19">
        <f t="shared" si="259"/>
        <v>29.065892427671915</v>
      </c>
      <c r="DR197" s="21">
        <f t="shared" si="234"/>
        <v>3.5000000000000003E-2</v>
      </c>
      <c r="DS197" s="14">
        <f t="shared" si="335"/>
        <v>19.533005657955609</v>
      </c>
      <c r="DT197" s="14">
        <f t="shared" si="336"/>
        <v>4.9005709869848042</v>
      </c>
      <c r="DU197" s="14">
        <f t="shared" si="260"/>
        <v>20.138369001292112</v>
      </c>
      <c r="DV197" s="19">
        <f t="shared" si="261"/>
        <v>29.084074475018863</v>
      </c>
      <c r="DW197" s="19">
        <f t="shared" si="272"/>
        <v>229.25858732921154</v>
      </c>
      <c r="DX197" s="14">
        <f t="shared" si="337"/>
        <v>6.126675575968394E-2</v>
      </c>
      <c r="DY197" s="19">
        <f t="shared" si="338"/>
        <v>229.11812803045444</v>
      </c>
      <c r="DZ197" t="s">
        <v>238</v>
      </c>
      <c r="EA197" s="14">
        <f t="shared" si="339"/>
        <v>1.6199999999999999</v>
      </c>
      <c r="EB197" s="14">
        <f t="shared" si="340"/>
        <v>0.40601027145261881</v>
      </c>
      <c r="EC197" s="14">
        <f t="shared" si="341"/>
        <v>1.670103092783505</v>
      </c>
      <c r="ED197" s="14">
        <f t="shared" si="235"/>
        <v>19.52200895166256</v>
      </c>
      <c r="EE197" s="14">
        <f t="shared" si="236"/>
        <v>4.8940961802498224</v>
      </c>
      <c r="EF197" s="14">
        <f t="shared" si="282"/>
        <v>20.125782424394391</v>
      </c>
      <c r="EG197" s="19">
        <f t="shared" si="262"/>
        <v>29.066413537897912</v>
      </c>
      <c r="EH197" s="21">
        <f t="shared" si="237"/>
        <v>3.5000000000000003E-2</v>
      </c>
      <c r="EI197" s="14">
        <f t="shared" si="342"/>
        <v>19.533008981937908</v>
      </c>
      <c r="EJ197" s="14">
        <f t="shared" si="343"/>
        <v>4.9005720045248262</v>
      </c>
      <c r="EK197" s="14">
        <f t="shared" si="263"/>
        <v>20.138372472968104</v>
      </c>
      <c r="EL197" s="19">
        <f t="shared" si="264"/>
        <v>29.084596560579417</v>
      </c>
      <c r="EM197" s="19">
        <f t="shared" si="273"/>
        <v>229.25445614288438</v>
      </c>
      <c r="EN197" s="14">
        <f t="shared" si="344"/>
        <v>6.1268958922243301E-2</v>
      </c>
      <c r="EO197" s="19">
        <f t="shared" si="345"/>
        <v>229.11399432432279</v>
      </c>
    </row>
    <row r="198" spans="2:145" hidden="1" outlineLevel="1">
      <c r="B198" t="s">
        <v>239</v>
      </c>
      <c r="C198" s="14">
        <f t="shared" si="283"/>
        <v>1.6199999999999999</v>
      </c>
      <c r="D198" s="14">
        <f t="shared" si="284"/>
        <v>0.40601027145261881</v>
      </c>
      <c r="E198" s="14">
        <f t="shared" si="285"/>
        <v>1.670103092783505</v>
      </c>
      <c r="F198" s="14">
        <f t="shared" si="211"/>
        <v>17.892704186088793</v>
      </c>
      <c r="G198" s="14">
        <f t="shared" si="212"/>
        <v>4.4826313015458821</v>
      </c>
      <c r="H198" s="14">
        <f t="shared" si="274"/>
        <v>18.44608678978226</v>
      </c>
      <c r="I198" s="19">
        <f t="shared" si="238"/>
        <v>26.628834332003443</v>
      </c>
      <c r="J198" s="21">
        <f t="shared" si="213"/>
        <v>3.5000000000000003E-2</v>
      </c>
      <c r="K198" s="14">
        <f t="shared" si="286"/>
        <v>17.901936600617606</v>
      </c>
      <c r="L198" s="14">
        <f t="shared" si="287"/>
        <v>4.4880665133249424</v>
      </c>
      <c r="M198" s="14">
        <f t="shared" si="239"/>
        <v>18.455949584905159</v>
      </c>
      <c r="N198" s="19">
        <f t="shared" si="240"/>
        <v>26.643072296964316</v>
      </c>
      <c r="O198" s="19">
        <f t="shared" si="265"/>
        <v>229.21614857934014</v>
      </c>
      <c r="P198" s="14">
        <f t="shared" si="288"/>
        <v>5.6137627402579299E-2</v>
      </c>
      <c r="Q198" s="19">
        <f t="shared" si="289"/>
        <v>229.08747207190413</v>
      </c>
      <c r="R198" t="s">
        <v>239</v>
      </c>
      <c r="S198" s="14">
        <f t="shared" si="290"/>
        <v>1.6199999999999999</v>
      </c>
      <c r="T198" s="14">
        <f t="shared" si="291"/>
        <v>0.40601027145261881</v>
      </c>
      <c r="U198" s="14">
        <f t="shared" si="292"/>
        <v>1.670103092783505</v>
      </c>
      <c r="V198" s="14">
        <f t="shared" si="214"/>
        <v>17.892724676107289</v>
      </c>
      <c r="W198" s="14">
        <f t="shared" si="215"/>
        <v>4.4826359568568019</v>
      </c>
      <c r="X198" s="14">
        <f t="shared" si="275"/>
        <v>18.44610791351267</v>
      </c>
      <c r="Y198" s="19">
        <f t="shared" si="241"/>
        <v>26.632601111037399</v>
      </c>
      <c r="Z198" s="21">
        <f t="shared" si="216"/>
        <v>3.5000000000000003E-2</v>
      </c>
      <c r="AA198" s="14">
        <f t="shared" si="293"/>
        <v>17.901959702761342</v>
      </c>
      <c r="AB198" s="14">
        <f t="shared" si="294"/>
        <v>4.4880727064192696</v>
      </c>
      <c r="AC198" s="14">
        <f t="shared" si="242"/>
        <v>18.455973499585347</v>
      </c>
      <c r="AD198" s="19">
        <f t="shared" si="243"/>
        <v>26.646845103311115</v>
      </c>
      <c r="AE198" s="19">
        <f t="shared" si="266"/>
        <v>229.18351543363892</v>
      </c>
      <c r="AF198" s="14">
        <f t="shared" si="295"/>
        <v>5.6153567069884544E-2</v>
      </c>
      <c r="AG198" s="19">
        <f t="shared" si="296"/>
        <v>229.05482071458678</v>
      </c>
      <c r="AH198" t="s">
        <v>239</v>
      </c>
      <c r="AI198" s="14">
        <f t="shared" si="297"/>
        <v>1.6199999999999999</v>
      </c>
      <c r="AJ198" s="14">
        <f t="shared" si="298"/>
        <v>0.40601027145261881</v>
      </c>
      <c r="AK198" s="14">
        <f t="shared" si="299"/>
        <v>1.670103092783505</v>
      </c>
      <c r="AL198" s="14">
        <f t="shared" si="217"/>
        <v>17.892742615993889</v>
      </c>
      <c r="AM198" s="14">
        <f t="shared" si="218"/>
        <v>4.4826400327804059</v>
      </c>
      <c r="AN198" s="14">
        <f t="shared" si="276"/>
        <v>18.446126408241124</v>
      </c>
      <c r="AO198" s="19">
        <f t="shared" si="244"/>
        <v>26.635898656438307</v>
      </c>
      <c r="AP198" s="21">
        <f t="shared" si="219"/>
        <v>3.5000000000000003E-2</v>
      </c>
      <c r="AQ198" s="14">
        <f t="shared" si="300"/>
        <v>17.901979929679904</v>
      </c>
      <c r="AR198" s="14">
        <f t="shared" si="301"/>
        <v>4.4880781287407201</v>
      </c>
      <c r="AS198" s="14">
        <f t="shared" si="245"/>
        <v>18.455994437914821</v>
      </c>
      <c r="AT198" s="19">
        <f t="shared" si="246"/>
        <v>26.65014792658371</v>
      </c>
      <c r="AU198" s="19">
        <f t="shared" si="267"/>
        <v>229.15495500157712</v>
      </c>
      <c r="AV198" s="14">
        <f t="shared" si="302"/>
        <v>5.6167522984993445E-2</v>
      </c>
      <c r="AW198" s="19">
        <f t="shared" si="303"/>
        <v>229.02624433955535</v>
      </c>
      <c r="AX198" t="s">
        <v>239</v>
      </c>
      <c r="AY198" s="14">
        <f t="shared" si="304"/>
        <v>1.6199999999999999</v>
      </c>
      <c r="AZ198" s="14">
        <f t="shared" si="305"/>
        <v>0.40601027145261881</v>
      </c>
      <c r="BA198" s="14">
        <f t="shared" si="306"/>
        <v>1.670103092783505</v>
      </c>
      <c r="BB198" s="14">
        <f t="shared" si="220"/>
        <v>17.892747770813695</v>
      </c>
      <c r="BC198" s="14">
        <f t="shared" si="221"/>
        <v>4.4826412039501111</v>
      </c>
      <c r="BD198" s="14">
        <f t="shared" si="277"/>
        <v>18.446131722488346</v>
      </c>
      <c r="BE198" s="19">
        <f t="shared" si="247"/>
        <v>26.636846093803516</v>
      </c>
      <c r="BF198" s="21">
        <f t="shared" si="222"/>
        <v>3.5000000000000003E-2</v>
      </c>
      <c r="BG198" s="14">
        <f t="shared" si="307"/>
        <v>17.901985741652815</v>
      </c>
      <c r="BH198" s="14">
        <f t="shared" si="308"/>
        <v>4.4880796867828199</v>
      </c>
      <c r="BI198" s="14">
        <f t="shared" si="248"/>
        <v>18.456000454303563</v>
      </c>
      <c r="BJ198" s="19">
        <f t="shared" si="249"/>
        <v>26.651096880605746</v>
      </c>
      <c r="BK198" s="19">
        <f t="shared" si="268"/>
        <v>229.1467504373955</v>
      </c>
      <c r="BL198" s="14">
        <f t="shared" si="309"/>
        <v>5.6171533066034562E-2</v>
      </c>
      <c r="BM198" s="19">
        <f t="shared" si="310"/>
        <v>229.01803519470383</v>
      </c>
      <c r="BN198" t="s">
        <v>239</v>
      </c>
      <c r="BO198" s="14">
        <f t="shared" si="311"/>
        <v>1.6199999999999999</v>
      </c>
      <c r="BP198" s="14">
        <f t="shared" si="312"/>
        <v>0.40601027145261881</v>
      </c>
      <c r="BQ198" s="14">
        <f t="shared" si="313"/>
        <v>1.670103092783505</v>
      </c>
      <c r="BR198" s="14">
        <f t="shared" si="223"/>
        <v>17.892750368168965</v>
      </c>
      <c r="BS198" s="14">
        <f t="shared" si="224"/>
        <v>4.4826417940665308</v>
      </c>
      <c r="BT198" s="14">
        <f t="shared" si="278"/>
        <v>18.446134400174191</v>
      </c>
      <c r="BU198" s="19">
        <f t="shared" si="250"/>
        <v>26.637323465803604</v>
      </c>
      <c r="BV198" s="21">
        <f t="shared" si="225"/>
        <v>3.5000000000000003E-2</v>
      </c>
      <c r="BW198" s="14">
        <f t="shared" si="314"/>
        <v>17.901988670127476</v>
      </c>
      <c r="BX198" s="14">
        <f t="shared" si="315"/>
        <v>4.4880804718324292</v>
      </c>
      <c r="BY198" s="14">
        <f t="shared" si="251"/>
        <v>18.456003485777092</v>
      </c>
      <c r="BZ198" s="19">
        <f t="shared" si="252"/>
        <v>26.651575016823077</v>
      </c>
      <c r="CA198" s="19">
        <f t="shared" si="269"/>
        <v>229.14261673888132</v>
      </c>
      <c r="CB198" s="14">
        <f t="shared" si="316"/>
        <v>5.617355362424048E-2</v>
      </c>
      <c r="CC198" s="19">
        <f t="shared" si="317"/>
        <v>229.01389918819152</v>
      </c>
      <c r="CD198" t="s">
        <v>239</v>
      </c>
      <c r="CE198" s="14">
        <f t="shared" si="318"/>
        <v>1.6199999999999999</v>
      </c>
      <c r="CF198" s="14">
        <f t="shared" si="319"/>
        <v>0.40601027145261881</v>
      </c>
      <c r="CG198" s="14">
        <f t="shared" si="320"/>
        <v>1.670103092783505</v>
      </c>
      <c r="CH198" s="14">
        <f t="shared" si="226"/>
        <v>17.892752887014922</v>
      </c>
      <c r="CI198" s="14">
        <f t="shared" si="227"/>
        <v>4.4826423663457176</v>
      </c>
      <c r="CJ198" s="14">
        <f t="shared" si="279"/>
        <v>18.446136996922601</v>
      </c>
      <c r="CK198" s="19">
        <f t="shared" si="253"/>
        <v>26.637786400411152</v>
      </c>
      <c r="CL198" s="21">
        <f t="shared" si="228"/>
        <v>3.5000000000000003E-2</v>
      </c>
      <c r="CM198" s="14">
        <f t="shared" si="321"/>
        <v>17.90199151008429</v>
      </c>
      <c r="CN198" s="14">
        <f t="shared" si="322"/>
        <v>4.488081233152684</v>
      </c>
      <c r="CO198" s="14">
        <f t="shared" si="254"/>
        <v>18.456006425619474</v>
      </c>
      <c r="CP198" s="19">
        <f t="shared" si="255"/>
        <v>26.652038692561284</v>
      </c>
      <c r="CQ198" s="19">
        <f t="shared" si="270"/>
        <v>229.13860819883629</v>
      </c>
      <c r="CR198" s="14">
        <f t="shared" si="323"/>
        <v>5.6175513108808924E-2</v>
      </c>
      <c r="CS198" s="19">
        <f t="shared" si="324"/>
        <v>229.00988840995021</v>
      </c>
      <c r="CT198" t="s">
        <v>239</v>
      </c>
      <c r="CU198" s="14">
        <f t="shared" si="325"/>
        <v>1.6199999999999999</v>
      </c>
      <c r="CV198" s="14">
        <f t="shared" si="326"/>
        <v>0.40601027145261881</v>
      </c>
      <c r="CW198" s="14">
        <f t="shared" si="327"/>
        <v>1.670103092783505</v>
      </c>
      <c r="CX198" s="14">
        <f t="shared" si="229"/>
        <v>17.892760601436628</v>
      </c>
      <c r="CY198" s="14">
        <f t="shared" si="230"/>
        <v>4.4826441190543171</v>
      </c>
      <c r="CZ198" s="14">
        <f t="shared" si="280"/>
        <v>18.44614494993467</v>
      </c>
      <c r="DA198" s="19">
        <f t="shared" si="256"/>
        <v>26.639204172171919</v>
      </c>
      <c r="DB198" s="21">
        <f t="shared" si="231"/>
        <v>3.5000000000000003E-2</v>
      </c>
      <c r="DC198" s="14">
        <f t="shared" si="328"/>
        <v>17.902000207966651</v>
      </c>
      <c r="DD198" s="14">
        <f t="shared" si="329"/>
        <v>4.4880835648340902</v>
      </c>
      <c r="DE198" s="14">
        <f t="shared" si="257"/>
        <v>18.456015429419534</v>
      </c>
      <c r="DF198" s="19">
        <f t="shared" si="258"/>
        <v>26.653458734249156</v>
      </c>
      <c r="DG198" s="19">
        <f t="shared" si="271"/>
        <v>229.12633260975369</v>
      </c>
      <c r="DH198" s="14">
        <f t="shared" si="330"/>
        <v>5.618151439133303E-2</v>
      </c>
      <c r="DI198" s="19">
        <f t="shared" si="331"/>
        <v>228.99760596622423</v>
      </c>
      <c r="DJ198" t="s">
        <v>239</v>
      </c>
      <c r="DK198" s="14">
        <f t="shared" si="332"/>
        <v>1.6199999999999999</v>
      </c>
      <c r="DL198" s="14">
        <f t="shared" si="333"/>
        <v>0.40601027145261881</v>
      </c>
      <c r="DM198" s="14">
        <f t="shared" si="334"/>
        <v>1.670103092783505</v>
      </c>
      <c r="DN198" s="14">
        <f t="shared" si="232"/>
        <v>17.892765758171052</v>
      </c>
      <c r="DO198" s="14">
        <f t="shared" si="233"/>
        <v>4.4826452906590202</v>
      </c>
      <c r="DP198" s="14">
        <f t="shared" si="281"/>
        <v>18.446150266155723</v>
      </c>
      <c r="DQ198" s="19">
        <f t="shared" si="259"/>
        <v>26.640151845655428</v>
      </c>
      <c r="DR198" s="21">
        <f t="shared" si="234"/>
        <v>3.5000000000000003E-2</v>
      </c>
      <c r="DS198" s="14">
        <f t="shared" si="335"/>
        <v>17.902006022099535</v>
      </c>
      <c r="DT198" s="14">
        <f t="shared" si="336"/>
        <v>4.488085123455626</v>
      </c>
      <c r="DU198" s="14">
        <f t="shared" si="260"/>
        <v>18.456021448044314</v>
      </c>
      <c r="DV198" s="19">
        <f t="shared" si="261"/>
        <v>26.654407925141594</v>
      </c>
      <c r="DW198" s="19">
        <f t="shared" si="272"/>
        <v>229.11812803045444</v>
      </c>
      <c r="DX198" s="14">
        <f t="shared" si="337"/>
        <v>5.6185525976706167E-2</v>
      </c>
      <c r="DY198" s="19">
        <f t="shared" si="338"/>
        <v>228.98939680511256</v>
      </c>
      <c r="DZ198" t="s">
        <v>239</v>
      </c>
      <c r="EA198" s="14">
        <f t="shared" si="339"/>
        <v>1.6199999999999999</v>
      </c>
      <c r="EB198" s="14">
        <f t="shared" si="340"/>
        <v>0.40601027145261881</v>
      </c>
      <c r="EC198" s="14">
        <f t="shared" si="341"/>
        <v>1.670103092783505</v>
      </c>
      <c r="ED198" s="14">
        <f t="shared" si="235"/>
        <v>17.892768356491057</v>
      </c>
      <c r="EE198" s="14">
        <f t="shared" si="236"/>
        <v>4.4826458809946272</v>
      </c>
      <c r="EF198" s="14">
        <f t="shared" si="282"/>
        <v>18.446152944836143</v>
      </c>
      <c r="EG198" s="19">
        <f t="shared" si="262"/>
        <v>26.640629336628361</v>
      </c>
      <c r="EH198" s="21">
        <f t="shared" si="237"/>
        <v>3.5000000000000003E-2</v>
      </c>
      <c r="EI198" s="14">
        <f t="shared" si="342"/>
        <v>17.902008951662559</v>
      </c>
      <c r="EJ198" s="14">
        <f t="shared" si="343"/>
        <v>4.4880859087972036</v>
      </c>
      <c r="EK198" s="14">
        <f t="shared" si="263"/>
        <v>18.456024480644537</v>
      </c>
      <c r="EL198" s="19">
        <f t="shared" si="264"/>
        <v>26.654886180710765</v>
      </c>
      <c r="EM198" s="19">
        <f t="shared" si="273"/>
        <v>229.11399432432279</v>
      </c>
      <c r="EN198" s="14">
        <f t="shared" si="344"/>
        <v>5.6187547292920123E-2</v>
      </c>
      <c r="EO198" s="19">
        <f t="shared" si="345"/>
        <v>228.98526079040712</v>
      </c>
    </row>
    <row r="199" spans="2:145" hidden="1" outlineLevel="1">
      <c r="B199" t="s">
        <v>240</v>
      </c>
      <c r="C199" s="14">
        <f t="shared" si="283"/>
        <v>1.6199999999999999</v>
      </c>
      <c r="D199" s="14">
        <f t="shared" si="284"/>
        <v>0.40601027145261881</v>
      </c>
      <c r="E199" s="14">
        <f t="shared" si="285"/>
        <v>1.670103092783505</v>
      </c>
      <c r="F199" s="14">
        <f t="shared" si="211"/>
        <v>16.253774569869751</v>
      </c>
      <c r="G199" s="14">
        <f t="shared" si="212"/>
        <v>4.0723202409490478</v>
      </c>
      <c r="H199" s="14">
        <f t="shared" si="274"/>
        <v>16.756468628731703</v>
      </c>
      <c r="I199" s="19">
        <f t="shared" si="238"/>
        <v>24.189695743547805</v>
      </c>
      <c r="J199" s="21">
        <f t="shared" si="213"/>
        <v>3.5000000000000003E-2</v>
      </c>
      <c r="K199" s="14">
        <f>(3*J199*$K$72*I199^2)/1000+F199</f>
        <v>16.272704186088792</v>
      </c>
      <c r="L199" s="14">
        <f>(3*J199*$L$72*I199^2)/1000+G199</f>
        <v>4.0766210300932633</v>
      </c>
      <c r="M199" s="14">
        <f t="shared" si="239"/>
        <v>16.775569753392887</v>
      </c>
      <c r="N199" s="19">
        <f t="shared" si="240"/>
        <v>24.217270192803859</v>
      </c>
      <c r="O199" s="19">
        <f t="shared" si="265"/>
        <v>229.08747207190413</v>
      </c>
      <c r="P199" s="14">
        <f>($K$72*$L$43+$L$72*$L$44)*100*SQRT(3)*(I199+N199)/2*J199/(O199*SQRT(3))</f>
        <v>0.11680432515025262</v>
      </c>
      <c r="Q199" s="19">
        <f t="shared" si="289"/>
        <v>228.81988799614678</v>
      </c>
      <c r="R199" t="s">
        <v>240</v>
      </c>
      <c r="S199" s="14">
        <f t="shared" si="290"/>
        <v>1.6199999999999999</v>
      </c>
      <c r="T199" s="14">
        <f t="shared" si="291"/>
        <v>0.40601027145261881</v>
      </c>
      <c r="U199" s="14">
        <f t="shared" si="292"/>
        <v>1.670103092783505</v>
      </c>
      <c r="V199" s="14">
        <f t="shared" si="214"/>
        <v>16.253789712222357</v>
      </c>
      <c r="W199" s="14">
        <f t="shared" si="215"/>
        <v>4.0723236812758321</v>
      </c>
      <c r="X199" s="14">
        <f t="shared" si="275"/>
        <v>16.756484239404493</v>
      </c>
      <c r="Y199" s="19">
        <f t="shared" si="241"/>
        <v>24.193112328293992</v>
      </c>
      <c r="Z199" s="21">
        <f t="shared" si="216"/>
        <v>3.5000000000000003E-2</v>
      </c>
      <c r="AA199" s="14">
        <f>(3*Z199*$K$72*Y199^2)/1000+V199</f>
        <v>16.272724676107288</v>
      </c>
      <c r="AB199" s="14">
        <f>(3*Z199*$L$72*Y199^2)/1000+W199</f>
        <v>4.0766256854041831</v>
      </c>
      <c r="AC199" s="14">
        <f t="shared" si="242"/>
        <v>16.775590760485549</v>
      </c>
      <c r="AD199" s="19">
        <f t="shared" si="243"/>
        <v>24.220698437892683</v>
      </c>
      <c r="AE199" s="19">
        <f t="shared" si="266"/>
        <v>229.05482071458678</v>
      </c>
      <c r="AF199" s="14">
        <f>($K$72*$L$43+$L$72*$L$44)*100*SQRT(3)*(Y199+AD199)/2*Z199/(AE199*SQRT(3))</f>
        <v>0.1168374940897601</v>
      </c>
      <c r="AG199" s="19">
        <f t="shared" si="296"/>
        <v>228.78719880197207</v>
      </c>
      <c r="AH199" t="s">
        <v>240</v>
      </c>
      <c r="AI199" s="14">
        <f t="shared" si="297"/>
        <v>1.6199999999999999</v>
      </c>
      <c r="AJ199" s="14">
        <f t="shared" si="298"/>
        <v>0.40601027145261881</v>
      </c>
      <c r="AK199" s="14">
        <f t="shared" si="299"/>
        <v>1.670103092783505</v>
      </c>
      <c r="AL199" s="14">
        <f t="shared" si="217"/>
        <v>16.253802969993092</v>
      </c>
      <c r="AM199" s="14">
        <f t="shared" si="218"/>
        <v>4.0723266934275735</v>
      </c>
      <c r="AN199" s="14">
        <f t="shared" si="276"/>
        <v>16.756497907209376</v>
      </c>
      <c r="AO199" s="19">
        <f t="shared" si="244"/>
        <v>24.196103301875148</v>
      </c>
      <c r="AP199" s="21">
        <f t="shared" si="219"/>
        <v>3.5000000000000003E-2</v>
      </c>
      <c r="AQ199" s="14">
        <f>(3*AP199*$K$72*AO199^2)/1000+AL199</f>
        <v>16.272742615993888</v>
      </c>
      <c r="AR199" s="14">
        <f>(3*AP199*$L$72*AO199^2)/1000+AM199</f>
        <v>4.0766297613277871</v>
      </c>
      <c r="AS199" s="14">
        <f t="shared" si="245"/>
        <v>16.775609153092685</v>
      </c>
      <c r="AT199" s="19">
        <f t="shared" si="246"/>
        <v>24.223699621952342</v>
      </c>
      <c r="AU199" s="19">
        <f t="shared" si="267"/>
        <v>229.02624433955535</v>
      </c>
      <c r="AV199" s="14">
        <f>($K$72*$L$43+$L$72*$L$44)*100*SQRT(3)*(AO199+AT199)/2*AP199/(AU199*SQRT(3))</f>
        <v>0.11686653503037761</v>
      </c>
      <c r="AW199" s="19">
        <f t="shared" si="303"/>
        <v>228.75858930348551</v>
      </c>
      <c r="AX199" t="s">
        <v>240</v>
      </c>
      <c r="AY199" s="14">
        <f t="shared" si="304"/>
        <v>1.6199999999999999</v>
      </c>
      <c r="AZ199" s="14">
        <f t="shared" si="305"/>
        <v>0.40601027145261881</v>
      </c>
      <c r="BA199" s="14">
        <f t="shared" si="306"/>
        <v>1.670103092783505</v>
      </c>
      <c r="BB199" s="14">
        <f t="shared" si="220"/>
        <v>16.253806779459808</v>
      </c>
      <c r="BC199" s="14">
        <f t="shared" si="221"/>
        <v>4.0723275589344539</v>
      </c>
      <c r="BD199" s="14">
        <f t="shared" si="277"/>
        <v>16.756501834494646</v>
      </c>
      <c r="BE199" s="19">
        <f t="shared" si="247"/>
        <v>24.196962655960032</v>
      </c>
      <c r="BF199" s="21">
        <f t="shared" si="222"/>
        <v>3.5000000000000003E-2</v>
      </c>
      <c r="BG199" s="14">
        <f>(3*BF199*$K$72*BE199^2)/1000+BB199</f>
        <v>16.272747770813695</v>
      </c>
      <c r="BH199" s="14">
        <f>(3*BF199*$L$72*BE199^2)/1000+BC199</f>
        <v>4.0766309324974923</v>
      </c>
      <c r="BI199" s="14">
        <f t="shared" si="248"/>
        <v>16.775614437996524</v>
      </c>
      <c r="BJ199" s="19">
        <f t="shared" si="249"/>
        <v>24.224561910133776</v>
      </c>
      <c r="BK199" s="19">
        <f t="shared" si="268"/>
        <v>229.01803519470383</v>
      </c>
      <c r="BL199" s="14">
        <f>($K$72*$L$43+$L$72*$L$44)*100*SQRT(3)*(BE199+BJ199)/2*BF199/(BK199*SQRT(3))</f>
        <v>0.11687487963040266</v>
      </c>
      <c r="BM199" s="19">
        <f t="shared" si="310"/>
        <v>228.7503706417381</v>
      </c>
      <c r="BN199" t="s">
        <v>240</v>
      </c>
      <c r="BO199" s="14">
        <f t="shared" si="311"/>
        <v>1.6199999999999999</v>
      </c>
      <c r="BP199" s="14">
        <f t="shared" si="312"/>
        <v>0.40601027145261881</v>
      </c>
      <c r="BQ199" s="14">
        <f t="shared" si="313"/>
        <v>1.670103092783505</v>
      </c>
      <c r="BR199" s="14">
        <f t="shared" si="223"/>
        <v>16.253808698932829</v>
      </c>
      <c r="BS199" s="14">
        <f t="shared" si="224"/>
        <v>4.0723279950367317</v>
      </c>
      <c r="BT199" s="14">
        <f t="shared" si="278"/>
        <v>16.756503813332813</v>
      </c>
      <c r="BU199" s="19">
        <f t="shared" si="250"/>
        <v>24.197395646618659</v>
      </c>
      <c r="BV199" s="21">
        <f t="shared" si="225"/>
        <v>3.5000000000000003E-2</v>
      </c>
      <c r="BW199" s="14">
        <f>(3*BV199*$K$72*BU199^2)/1000+BR199</f>
        <v>16.272750368168964</v>
      </c>
      <c r="BX199" s="14">
        <f>(3*BV199*$L$72*BU199^2)/1000+BS199</f>
        <v>4.076631522613912</v>
      </c>
      <c r="BY199" s="14">
        <f t="shared" si="251"/>
        <v>16.77561710089714</v>
      </c>
      <c r="BZ199" s="19">
        <f t="shared" si="252"/>
        <v>24.224996379232916</v>
      </c>
      <c r="CA199" s="19">
        <f t="shared" si="269"/>
        <v>229.01389918819152</v>
      </c>
      <c r="CB199" s="14">
        <f>($K$72*$L$43+$L$72*$L$44)*100*SQRT(3)*(BU199+BZ199)/2*BV199/(CA199*SQRT(3))</f>
        <v>0.11687908422130398</v>
      </c>
      <c r="CC199" s="19">
        <f t="shared" si="317"/>
        <v>228.74622984008087</v>
      </c>
      <c r="CD199" t="s">
        <v>240</v>
      </c>
      <c r="CE199" s="14">
        <f t="shared" si="318"/>
        <v>1.6199999999999999</v>
      </c>
      <c r="CF199" s="14">
        <f t="shared" si="319"/>
        <v>0.40601027145261881</v>
      </c>
      <c r="CG199" s="14">
        <f t="shared" si="320"/>
        <v>1.670103092783505</v>
      </c>
      <c r="CH199" s="14">
        <f t="shared" si="226"/>
        <v>16.25381056038653</v>
      </c>
      <c r="CI199" s="14">
        <f t="shared" si="227"/>
        <v>4.0723284179570793</v>
      </c>
      <c r="CJ199" s="14">
        <f t="shared" si="279"/>
        <v>16.756505732357247</v>
      </c>
      <c r="CK199" s="19">
        <f t="shared" si="253"/>
        <v>24.197815542097718</v>
      </c>
      <c r="CL199" s="21">
        <f t="shared" si="228"/>
        <v>3.5000000000000003E-2</v>
      </c>
      <c r="CM199" s="14">
        <f>(3*CL199*$K$72*CK199^2)/1000+CH199</f>
        <v>16.272752887014921</v>
      </c>
      <c r="CN199" s="14">
        <f>(3*CL199*$L$72*CK199^2)/1000+CI199</f>
        <v>4.0766320948930987</v>
      </c>
      <c r="CO199" s="14">
        <f t="shared" si="254"/>
        <v>16.77561968330723</v>
      </c>
      <c r="CP199" s="19">
        <f t="shared" si="255"/>
        <v>24.225417708489442</v>
      </c>
      <c r="CQ199" s="19">
        <f t="shared" si="270"/>
        <v>229.00988840995021</v>
      </c>
      <c r="CR199" s="14">
        <f>($K$72*$L$43+$L$72*$L$44)*100*SQRT(3)*(CK199+CP199)/2*CL199/(CQ199*SQRT(3))</f>
        <v>0.11688316172376302</v>
      </c>
      <c r="CS199" s="19">
        <f t="shared" si="324"/>
        <v>228.74221441171662</v>
      </c>
      <c r="CT199" t="s">
        <v>240</v>
      </c>
      <c r="CU199" s="14">
        <f t="shared" si="325"/>
        <v>1.6199999999999999</v>
      </c>
      <c r="CV199" s="14">
        <f t="shared" si="326"/>
        <v>0.40601027145261881</v>
      </c>
      <c r="CW199" s="14">
        <f t="shared" si="327"/>
        <v>1.670103092783505</v>
      </c>
      <c r="CX199" s="14">
        <f t="shared" si="229"/>
        <v>16.25381626142477</v>
      </c>
      <c r="CY199" s="14">
        <f t="shared" si="230"/>
        <v>4.0723297132270471</v>
      </c>
      <c r="CZ199" s="14">
        <f t="shared" si="280"/>
        <v>16.756511609716259</v>
      </c>
      <c r="DA199" s="19">
        <f t="shared" si="256"/>
        <v>24.199101503112797</v>
      </c>
      <c r="DB199" s="21">
        <f t="shared" si="231"/>
        <v>3.5000000000000003E-2</v>
      </c>
      <c r="DC199" s="14">
        <f>(3*DB199*$K$72*DA199^2)/1000+CX199</f>
        <v>16.272760601436627</v>
      </c>
      <c r="DD199" s="14">
        <f>(3*DB199*$L$72*DA199^2)/1000+CY199</f>
        <v>4.0766338476016983</v>
      </c>
      <c r="DE199" s="14">
        <f t="shared" si="257"/>
        <v>16.775627592405595</v>
      </c>
      <c r="DF199" s="19">
        <f t="shared" si="258"/>
        <v>24.226708060862126</v>
      </c>
      <c r="DG199" s="19">
        <f t="shared" si="271"/>
        <v>228.99760596622423</v>
      </c>
      <c r="DH199" s="14">
        <f>($K$72*$L$43+$L$72*$L$44)*100*SQRT(3)*(DA199+DF199)/2*DB199/(DG199*SQRT(3))</f>
        <v>0.11689564982651857</v>
      </c>
      <c r="DI199" s="19">
        <f t="shared" si="331"/>
        <v>228.72991772664284</v>
      </c>
      <c r="DJ199" t="s">
        <v>240</v>
      </c>
      <c r="DK199" s="14">
        <f t="shared" si="332"/>
        <v>1.6199999999999999</v>
      </c>
      <c r="DL199" s="14">
        <f t="shared" si="333"/>
        <v>0.40601027145261881</v>
      </c>
      <c r="DM199" s="14">
        <f t="shared" si="334"/>
        <v>1.670103092783505</v>
      </c>
      <c r="DN199" s="14">
        <f t="shared" si="232"/>
        <v>16.253820072304819</v>
      </c>
      <c r="DO199" s="14">
        <f t="shared" si="233"/>
        <v>4.0723305790550341</v>
      </c>
      <c r="DP199" s="14">
        <f t="shared" si="281"/>
        <v>16.756515538458576</v>
      </c>
      <c r="DQ199" s="19">
        <f t="shared" si="259"/>
        <v>24.199961070882697</v>
      </c>
      <c r="DR199" s="21">
        <f t="shared" si="234"/>
        <v>3.5000000000000003E-2</v>
      </c>
      <c r="DS199" s="14">
        <f>(3*DR199*$K$72*DQ199^2)/1000+DN199</f>
        <v>16.272765758171051</v>
      </c>
      <c r="DT199" s="14">
        <f>(3*DR199*$L$72*DQ199^2)/1000+DO199</f>
        <v>4.0766350192064014</v>
      </c>
      <c r="DU199" s="14">
        <f t="shared" si="260"/>
        <v>16.775632879272372</v>
      </c>
      <c r="DV199" s="19">
        <f t="shared" si="261"/>
        <v>24.22757056418164</v>
      </c>
      <c r="DW199" s="19">
        <f t="shared" si="272"/>
        <v>228.98939680511256</v>
      </c>
      <c r="DX199" s="14">
        <f>($K$72*$L$43+$L$72*$L$44)*100*SQRT(3)*(DQ199+DV199)/2*DR199/(DW199*SQRT(3))</f>
        <v>0.11690399755738337</v>
      </c>
      <c r="DY199" s="19">
        <f t="shared" si="338"/>
        <v>228.72169904626486</v>
      </c>
      <c r="DZ199" t="s">
        <v>240</v>
      </c>
      <c r="EA199" s="14">
        <f t="shared" si="339"/>
        <v>1.6199999999999999</v>
      </c>
      <c r="EB199" s="14">
        <f t="shared" si="340"/>
        <v>0.40601027145261881</v>
      </c>
      <c r="EC199" s="14">
        <f t="shared" si="341"/>
        <v>1.670103092783505</v>
      </c>
      <c r="ED199" s="14">
        <f t="shared" si="235"/>
        <v>16.253821992489993</v>
      </c>
      <c r="EE199" s="14">
        <f t="shared" si="236"/>
        <v>4.0723310153191115</v>
      </c>
      <c r="EF199" s="14">
        <f t="shared" si="282"/>
        <v>16.756517518030922</v>
      </c>
      <c r="EG199" s="19">
        <f t="shared" si="262"/>
        <v>24.200394169210718</v>
      </c>
      <c r="EH199" s="21">
        <f t="shared" si="237"/>
        <v>3.5000000000000003E-2</v>
      </c>
      <c r="EI199" s="14">
        <f>(3*EH199*$K$72*EG199^2)/1000+ED199</f>
        <v>16.272768356491056</v>
      </c>
      <c r="EJ199" s="14">
        <f>(3*EH199*$L$72*EG199^2)/1000+EE199</f>
        <v>4.0766356095420084</v>
      </c>
      <c r="EK199" s="14">
        <f t="shared" si="263"/>
        <v>16.775635543162068</v>
      </c>
      <c r="EL199" s="19">
        <f t="shared" si="264"/>
        <v>24.228005141682338</v>
      </c>
      <c r="EM199" s="19">
        <f t="shared" si="273"/>
        <v>228.98526079040712</v>
      </c>
      <c r="EN199" s="14">
        <f>($K$72*$L$43+$L$72*$L$44)*100*SQRT(3)*(EG199+EL199)/2*EH199/(EM199*SQRT(3))</f>
        <v>0.11690820372586311</v>
      </c>
      <c r="EO199" s="19">
        <f t="shared" si="345"/>
        <v>228.71755823522008</v>
      </c>
    </row>
    <row r="200" spans="2:145" hidden="1" outlineLevel="1">
      <c r="B200" t="s">
        <v>241</v>
      </c>
      <c r="C200" s="14">
        <f t="shared" si="283"/>
        <v>1.6199999999999999</v>
      </c>
      <c r="D200" s="14">
        <f t="shared" si="284"/>
        <v>0.40601027145261881</v>
      </c>
      <c r="E200" s="14">
        <f t="shared" si="285"/>
        <v>1.670103092783505</v>
      </c>
      <c r="F200" s="14">
        <f t="shared" si="211"/>
        <v>14.618462400117464</v>
      </c>
      <c r="G200" s="14">
        <f t="shared" si="212"/>
        <v>3.6628310604322931</v>
      </c>
      <c r="H200" s="14">
        <f t="shared" si="274"/>
        <v>15.070579793935529</v>
      </c>
      <c r="I200" s="19">
        <f t="shared" si="238"/>
        <v>21.755940823299408</v>
      </c>
      <c r="J200" s="21">
        <f t="shared" si="213"/>
        <v>3.5000000000000003E-2</v>
      </c>
      <c r="K200" s="14">
        <f t="shared" ref="K200:K208" si="346">(3*J200*$K$72*I200^2)/1000+F200</f>
        <v>14.633774569869752</v>
      </c>
      <c r="L200" s="14">
        <f t="shared" ref="L200:L208" si="347">(3*J200*$L$72*I200^2)/1000+G200</f>
        <v>3.666309969496429</v>
      </c>
      <c r="M200" s="14">
        <f t="shared" si="239"/>
        <v>15.086059358036332</v>
      </c>
      <c r="N200" s="19">
        <f t="shared" si="240"/>
        <v>21.77828717527473</v>
      </c>
      <c r="O200" s="19">
        <f t="shared" si="265"/>
        <v>228.81988799614678</v>
      </c>
      <c r="P200" s="14">
        <f t="shared" ref="P200:P208" si="348">($K$72*$L$43+$L$72*$L$44)*100*SQRT(3)*(I200+N200)/2*J200/(O200*SQRT(3))</f>
        <v>0.10516942041803315</v>
      </c>
      <c r="Q200" s="19">
        <f t="shared" si="289"/>
        <v>228.57923944614004</v>
      </c>
      <c r="R200" t="s">
        <v>241</v>
      </c>
      <c r="S200" s="14">
        <f t="shared" si="290"/>
        <v>1.6199999999999999</v>
      </c>
      <c r="T200" s="14">
        <f t="shared" si="291"/>
        <v>0.40601027145261881</v>
      </c>
      <c r="U200" s="14">
        <f t="shared" si="292"/>
        <v>1.670103092783505</v>
      </c>
      <c r="V200" s="14">
        <f t="shared" si="214"/>
        <v>14.618473222602031</v>
      </c>
      <c r="W200" s="14">
        <f t="shared" si="215"/>
        <v>3.6628335192895465</v>
      </c>
      <c r="X200" s="14">
        <f t="shared" si="275"/>
        <v>15.070590951136115</v>
      </c>
      <c r="Y200" s="19">
        <f t="shared" si="241"/>
        <v>21.759009498973793</v>
      </c>
      <c r="Z200" s="21">
        <f t="shared" si="216"/>
        <v>3.5000000000000003E-2</v>
      </c>
      <c r="AA200" s="14">
        <f t="shared" ref="AA200:AA208" si="349">(3*Z200*$K$72*Y200^2)/1000+V200</f>
        <v>14.633789712222356</v>
      </c>
      <c r="AB200" s="14">
        <f t="shared" ref="AB200:AB208" si="350">(3*Z200*$L$72*Y200^2)/1000+W200</f>
        <v>3.6663134098232133</v>
      </c>
      <c r="AC200" s="14">
        <f t="shared" si="242"/>
        <v>15.086074882506528</v>
      </c>
      <c r="AD200" s="19">
        <f t="shared" si="243"/>
        <v>21.781365291846328</v>
      </c>
      <c r="AE200" s="19">
        <f t="shared" si="266"/>
        <v>228.78719880197207</v>
      </c>
      <c r="AF200" s="14">
        <f t="shared" ref="AF200:AF208" si="351">($K$72*$L$43+$L$72*$L$44)*100*SQRT(3)*(Y200+AD200)/2*Z200/(AE200*SQRT(3))</f>
        <v>0.10519929852348131</v>
      </c>
      <c r="AG200" s="19">
        <f t="shared" si="296"/>
        <v>228.54651627372087</v>
      </c>
      <c r="AH200" t="s">
        <v>241</v>
      </c>
      <c r="AI200" s="14">
        <f t="shared" si="297"/>
        <v>1.6199999999999999</v>
      </c>
      <c r="AJ200" s="14">
        <f t="shared" si="298"/>
        <v>0.40601027145261881</v>
      </c>
      <c r="AK200" s="14">
        <f t="shared" si="299"/>
        <v>1.670103092783505</v>
      </c>
      <c r="AL200" s="14">
        <f t="shared" si="217"/>
        <v>14.618482698141676</v>
      </c>
      <c r="AM200" s="14">
        <f t="shared" si="218"/>
        <v>3.6628356721223119</v>
      </c>
      <c r="AN200" s="14">
        <f t="shared" si="276"/>
        <v>15.070600719733687</v>
      </c>
      <c r="AO200" s="19">
        <f t="shared" si="244"/>
        <v>21.761695901809055</v>
      </c>
      <c r="AP200" s="21">
        <f t="shared" si="219"/>
        <v>3.5000000000000003E-2</v>
      </c>
      <c r="AQ200" s="14">
        <f t="shared" ref="AQ200:AQ208" si="352">(3*AP200*$K$72*AO200^2)/1000+AL200</f>
        <v>14.633802969993093</v>
      </c>
      <c r="AR200" s="14">
        <f t="shared" ref="AR200:AR208" si="353">(3*AP200*$L$72*AO200^2)/1000+AM200</f>
        <v>3.6663164219749547</v>
      </c>
      <c r="AS200" s="14">
        <f t="shared" si="245"/>
        <v>15.086088474837403</v>
      </c>
      <c r="AT200" s="19">
        <f t="shared" si="246"/>
        <v>21.784059961678775</v>
      </c>
      <c r="AU200" s="19">
        <f t="shared" si="267"/>
        <v>228.75858930348551</v>
      </c>
      <c r="AV200" s="14">
        <f t="shared" ref="AV200:AV208" si="354">($K$72*$L$43+$L$72*$L$44)*100*SQRT(3)*(AO200+AT200)/2*AP200/(AU200*SQRT(3))</f>
        <v>0.10522545819289142</v>
      </c>
      <c r="AW200" s="19">
        <f t="shared" si="303"/>
        <v>228.51787702973533</v>
      </c>
      <c r="AX200" t="s">
        <v>241</v>
      </c>
      <c r="AY200" s="14">
        <f t="shared" si="304"/>
        <v>1.6199999999999999</v>
      </c>
      <c r="AZ200" s="14">
        <f t="shared" si="305"/>
        <v>0.40601027145261881</v>
      </c>
      <c r="BA200" s="14">
        <f t="shared" si="306"/>
        <v>1.670103092783505</v>
      </c>
      <c r="BB200" s="14">
        <f t="shared" si="220"/>
        <v>14.61848542082749</v>
      </c>
      <c r="BC200" s="14">
        <f t="shared" si="221"/>
        <v>3.6628362907137002</v>
      </c>
      <c r="BD200" s="14">
        <f t="shared" si="277"/>
        <v>15.070603526626279</v>
      </c>
      <c r="BE200" s="19">
        <f t="shared" si="247"/>
        <v>21.762467747645694</v>
      </c>
      <c r="BF200" s="21">
        <f t="shared" si="222"/>
        <v>3.5000000000000003E-2</v>
      </c>
      <c r="BG200" s="14">
        <f t="shared" ref="BG200:BG208" si="355">(3*BF200*$K$72*BE200^2)/1000+BB200</f>
        <v>14.633806779459809</v>
      </c>
      <c r="BH200" s="14">
        <f t="shared" ref="BH200:BH208" si="356">(3*BF200*$L$72*BE200^2)/1000+BC200</f>
        <v>3.6663172874818351</v>
      </c>
      <c r="BI200" s="14">
        <f t="shared" si="248"/>
        <v>15.086092380436096</v>
      </c>
      <c r="BJ200" s="19">
        <f t="shared" si="249"/>
        <v>21.78483418312975</v>
      </c>
      <c r="BK200" s="19">
        <f t="shared" si="268"/>
        <v>228.7503706417381</v>
      </c>
      <c r="BL200" s="14">
        <f t="shared" ref="BL200:BL208" si="357">($K$72*$L$43+$L$72*$L$44)*100*SQRT(3)*(BE200+BJ200)/2*BF200/(BK200*SQRT(3))</f>
        <v>0.10523297489188729</v>
      </c>
      <c r="BM200" s="19">
        <f t="shared" si="310"/>
        <v>228.50964982163558</v>
      </c>
      <c r="BN200" t="s">
        <v>241</v>
      </c>
      <c r="BO200" s="14">
        <f t="shared" si="311"/>
        <v>1.6199999999999999</v>
      </c>
      <c r="BP200" s="14">
        <f t="shared" si="312"/>
        <v>0.40601027145261881</v>
      </c>
      <c r="BQ200" s="14">
        <f t="shared" si="313"/>
        <v>1.670103092783505</v>
      </c>
      <c r="BR200" s="14">
        <f t="shared" si="223"/>
        <v>14.618486792704955</v>
      </c>
      <c r="BS200" s="14">
        <f t="shared" si="224"/>
        <v>3.6628366024028365</v>
      </c>
      <c r="BT200" s="14">
        <f t="shared" si="278"/>
        <v>15.070604940932943</v>
      </c>
      <c r="BU200" s="19">
        <f t="shared" si="250"/>
        <v>21.762856646711732</v>
      </c>
      <c r="BV200" s="21">
        <f t="shared" si="225"/>
        <v>3.5000000000000003E-2</v>
      </c>
      <c r="BW200" s="14">
        <f t="shared" ref="BW200:BW208" si="358">(3*BV200*$K$72*BU200^2)/1000+BR200</f>
        <v>14.633808698932828</v>
      </c>
      <c r="BX200" s="14">
        <f t="shared" ref="BX200:BX208" si="359">(3*BV200*$L$72*BU200^2)/1000+BS200</f>
        <v>3.6663177235841125</v>
      </c>
      <c r="BY200" s="14">
        <f t="shared" si="251"/>
        <v>15.086094348347061</v>
      </c>
      <c r="BZ200" s="19">
        <f t="shared" si="252"/>
        <v>21.785224279226625</v>
      </c>
      <c r="CA200" s="19">
        <f t="shared" si="269"/>
        <v>228.74622984008087</v>
      </c>
      <c r="CB200" s="14">
        <f t="shared" ref="CB200:CB208" si="360">($K$72*$L$43+$L$72*$L$44)*100*SQRT(3)*(BU200+BZ200)/2*BV200/(CA200*SQRT(3))</f>
        <v>0.10523676232874765</v>
      </c>
      <c r="CC200" s="19">
        <f t="shared" si="317"/>
        <v>228.50550471384807</v>
      </c>
      <c r="CD200" t="s">
        <v>241</v>
      </c>
      <c r="CE200" s="14">
        <f t="shared" si="318"/>
        <v>1.6199999999999999</v>
      </c>
      <c r="CF200" s="14">
        <f t="shared" si="319"/>
        <v>0.40601027145261881</v>
      </c>
      <c r="CG200" s="14">
        <f t="shared" si="320"/>
        <v>1.670103092783505</v>
      </c>
      <c r="CH200" s="14">
        <f t="shared" si="226"/>
        <v>14.618488123115034</v>
      </c>
      <c r="CI200" s="14">
        <f t="shared" si="227"/>
        <v>3.6628369046706246</v>
      </c>
      <c r="CJ200" s="14">
        <f t="shared" si="279"/>
        <v>15.070606312489726</v>
      </c>
      <c r="CK200" s="19">
        <f t="shared" si="253"/>
        <v>21.763233784058066</v>
      </c>
      <c r="CL200" s="21">
        <f t="shared" si="228"/>
        <v>3.5000000000000003E-2</v>
      </c>
      <c r="CM200" s="14">
        <f t="shared" ref="CM200:CM208" si="361">(3*CL200*$K$72*CK200^2)/1000+CH200</f>
        <v>14.63381056038653</v>
      </c>
      <c r="CN200" s="14">
        <f t="shared" ref="CN200:CN208" si="362">(3*CL200*$L$72*CK200^2)/1000+CI200</f>
        <v>3.6663181465044605</v>
      </c>
      <c r="CO200" s="14">
        <f t="shared" si="254"/>
        <v>15.086096256774589</v>
      </c>
      <c r="CP200" s="19">
        <f t="shared" si="255"/>
        <v>21.785602577441917</v>
      </c>
      <c r="CQ200" s="19">
        <f t="shared" si="270"/>
        <v>228.74221441171662</v>
      </c>
      <c r="CR200" s="14">
        <f t="shared" ref="CR200:CR208" si="363">($K$72*$L$43+$L$72*$L$44)*100*SQRT(3)*(CK200+CP200)/2*CL200/(CQ200*SQRT(3))</f>
        <v>0.10524043528622738</v>
      </c>
      <c r="CS200" s="19">
        <f t="shared" si="324"/>
        <v>228.50148510958638</v>
      </c>
      <c r="CT200" t="s">
        <v>241</v>
      </c>
      <c r="CU200" s="14">
        <f t="shared" si="325"/>
        <v>1.6199999999999999</v>
      </c>
      <c r="CV200" s="14">
        <f t="shared" si="326"/>
        <v>0.40601027145261881</v>
      </c>
      <c r="CW200" s="14">
        <f t="shared" si="327"/>
        <v>1.670103092783505</v>
      </c>
      <c r="CX200" s="14">
        <f t="shared" si="229"/>
        <v>14.618492197735815</v>
      </c>
      <c r="CY200" s="14">
        <f t="shared" si="230"/>
        <v>3.6628378304202349</v>
      </c>
      <c r="CZ200" s="14">
        <f t="shared" si="280"/>
        <v>15.070610513129706</v>
      </c>
      <c r="DA200" s="19">
        <f t="shared" si="256"/>
        <v>21.764388794958737</v>
      </c>
      <c r="DB200" s="21">
        <f t="shared" si="231"/>
        <v>3.5000000000000003E-2</v>
      </c>
      <c r="DC200" s="14">
        <f t="shared" ref="DC200:DC208" si="364">(3*DB200*$K$72*DA200^2)/1000+CX200</f>
        <v>14.633816261424771</v>
      </c>
      <c r="DD200" s="14">
        <f t="shared" ref="DD200:DD208" si="365">(3*DB200*$L$72*DA200^2)/1000+CY200</f>
        <v>3.6663194417744283</v>
      </c>
      <c r="DE200" s="14">
        <f t="shared" si="257"/>
        <v>15.086102101678657</v>
      </c>
      <c r="DF200" s="19">
        <f t="shared" si="258"/>
        <v>21.786761143838511</v>
      </c>
      <c r="DG200" s="19">
        <f t="shared" si="271"/>
        <v>228.72991772664284</v>
      </c>
      <c r="DH200" s="14">
        <f t="shared" ref="DH200:DH208" si="366">($K$72*$L$43+$L$72*$L$44)*100*SQRT(3)*(DA200+DF200)/2*DB200/(DG200*SQRT(3))</f>
        <v>0.10525168439613858</v>
      </c>
      <c r="DI200" s="19">
        <f t="shared" si="331"/>
        <v>228.48917563551765</v>
      </c>
      <c r="DJ200" t="s">
        <v>241</v>
      </c>
      <c r="DK200" s="14">
        <f t="shared" si="332"/>
        <v>1.6199999999999999</v>
      </c>
      <c r="DL200" s="14">
        <f t="shared" si="333"/>
        <v>0.40601027145261881</v>
      </c>
      <c r="DM200" s="14">
        <f t="shared" si="334"/>
        <v>1.670103092783505</v>
      </c>
      <c r="DN200" s="14">
        <f t="shared" si="232"/>
        <v>14.618494921430752</v>
      </c>
      <c r="DO200" s="14">
        <f t="shared" si="233"/>
        <v>3.6628384492408945</v>
      </c>
      <c r="DP200" s="14">
        <f t="shared" si="281"/>
        <v>15.070613321062632</v>
      </c>
      <c r="DQ200" s="19">
        <f t="shared" si="259"/>
        <v>21.76516083233324</v>
      </c>
      <c r="DR200" s="21">
        <f t="shared" si="234"/>
        <v>3.5000000000000003E-2</v>
      </c>
      <c r="DS200" s="14">
        <f t="shared" ref="DS200:DS208" si="367">(3*DR200*$K$72*DQ200^2)/1000+DN200</f>
        <v>14.63382007230482</v>
      </c>
      <c r="DT200" s="14">
        <f t="shared" ref="DT200:DT208" si="368">(3*DR200*$L$72*DQ200^2)/1000+DO200</f>
        <v>3.6663203076024158</v>
      </c>
      <c r="DU200" s="14">
        <f t="shared" si="260"/>
        <v>15.086106008726352</v>
      </c>
      <c r="DV200" s="19">
        <f t="shared" si="261"/>
        <v>21.787535558002482</v>
      </c>
      <c r="DW200" s="19">
        <f t="shared" si="272"/>
        <v>228.72169904626486</v>
      </c>
      <c r="DX200" s="14">
        <f t="shared" ref="DX200:DX208" si="369">($K$72*$L$43+$L$72*$L$44)*100*SQRT(3)*(DQ200+DV200)/2*DR200/(DW200*SQRT(3))</f>
        <v>0.10525920391702312</v>
      </c>
      <c r="DY200" s="19">
        <f t="shared" si="338"/>
        <v>228.48094840666329</v>
      </c>
      <c r="DZ200" t="s">
        <v>241</v>
      </c>
      <c r="EA200" s="14">
        <f t="shared" si="339"/>
        <v>1.6199999999999999</v>
      </c>
      <c r="EB200" s="14">
        <f t="shared" si="340"/>
        <v>0.40601027145261881</v>
      </c>
      <c r="EC200" s="14">
        <f t="shared" si="341"/>
        <v>1.670103092783505</v>
      </c>
      <c r="ED200" s="14">
        <f t="shared" si="235"/>
        <v>14.618496293816696</v>
      </c>
      <c r="EE200" s="14">
        <f t="shared" si="236"/>
        <v>3.6628387610455553</v>
      </c>
      <c r="EF200" s="14">
        <f t="shared" si="282"/>
        <v>15.070614735893502</v>
      </c>
      <c r="EG200" s="19">
        <f t="shared" si="262"/>
        <v>21.765549827909364</v>
      </c>
      <c r="EH200" s="21">
        <f t="shared" si="237"/>
        <v>3.5000000000000003E-2</v>
      </c>
      <c r="EI200" s="14">
        <f t="shared" ref="EI200:EI208" si="370">(3*EH200*$K$72*EG200^2)/1000+ED200</f>
        <v>14.633821992489993</v>
      </c>
      <c r="EJ200" s="14">
        <f t="shared" ref="EJ200:EJ208" si="371">(3*EH200*$L$72*EG200^2)/1000+EE200</f>
        <v>3.6663207438664926</v>
      </c>
      <c r="EK200" s="14">
        <f t="shared" si="263"/>
        <v>15.08610797736744</v>
      </c>
      <c r="EL200" s="19">
        <f t="shared" si="264"/>
        <v>21.787925751201577</v>
      </c>
      <c r="EM200" s="19">
        <f t="shared" si="273"/>
        <v>228.71755823522008</v>
      </c>
      <c r="EN200" s="14">
        <f t="shared" ref="EN200:EN208" si="372">($K$72*$L$43+$L$72*$L$44)*100*SQRT(3)*(EG200+EL200)/2*EH200/(EM200*SQRT(3))</f>
        <v>0.10526299277578674</v>
      </c>
      <c r="EO200" s="19">
        <f t="shared" si="345"/>
        <v>228.47680328841798</v>
      </c>
    </row>
    <row r="201" spans="2:145" hidden="1" outlineLevel="1">
      <c r="B201" t="s">
        <v>242</v>
      </c>
      <c r="C201" s="14">
        <f t="shared" si="283"/>
        <v>1.6199999999999999</v>
      </c>
      <c r="D201" s="14">
        <f t="shared" si="284"/>
        <v>0.40601027145261881</v>
      </c>
      <c r="E201" s="14">
        <f t="shared" si="285"/>
        <v>1.670103092783505</v>
      </c>
      <c r="F201" s="14">
        <f t="shared" si="211"/>
        <v>12.986378435249854</v>
      </c>
      <c r="G201" s="14">
        <f t="shared" si="212"/>
        <v>3.254075324712447</v>
      </c>
      <c r="H201" s="14">
        <f t="shared" si="274"/>
        <v>13.388019005412222</v>
      </c>
      <c r="I201" s="19">
        <f t="shared" si="238"/>
        <v>19.326990282096776</v>
      </c>
      <c r="J201" s="21">
        <f t="shared" si="213"/>
        <v>3.5000000000000003E-2</v>
      </c>
      <c r="K201" s="14">
        <f t="shared" si="346"/>
        <v>12.998462400117464</v>
      </c>
      <c r="L201" s="14">
        <f t="shared" si="347"/>
        <v>3.2568207889796743</v>
      </c>
      <c r="M201" s="14">
        <f t="shared" si="239"/>
        <v>13.40025769971599</v>
      </c>
      <c r="N201" s="19">
        <f t="shared" si="240"/>
        <v>19.344658103286672</v>
      </c>
      <c r="O201" s="19">
        <f t="shared" si="265"/>
        <v>228.57923944614004</v>
      </c>
      <c r="P201" s="14">
        <f t="shared" si="348"/>
        <v>9.3520819288367057E-2</v>
      </c>
      <c r="Q201" s="19">
        <f t="shared" si="289"/>
        <v>228.36547026868689</v>
      </c>
      <c r="R201" t="s">
        <v>242</v>
      </c>
      <c r="S201" s="14">
        <f t="shared" si="290"/>
        <v>1.6199999999999999</v>
      </c>
      <c r="T201" s="14">
        <f t="shared" si="291"/>
        <v>0.40601027145261881</v>
      </c>
      <c r="U201" s="14">
        <f t="shared" si="292"/>
        <v>1.670103092783505</v>
      </c>
      <c r="V201" s="14">
        <f t="shared" si="214"/>
        <v>12.986385852696637</v>
      </c>
      <c r="W201" s="14">
        <f t="shared" si="215"/>
        <v>3.2540770099486522</v>
      </c>
      <c r="X201" s="14">
        <f t="shared" si="275"/>
        <v>13.388026652264575</v>
      </c>
      <c r="Y201" s="19">
        <f t="shared" si="241"/>
        <v>19.329713084487796</v>
      </c>
      <c r="Z201" s="21">
        <f t="shared" si="216"/>
        <v>3.5000000000000003E-2</v>
      </c>
      <c r="AA201" s="14">
        <f t="shared" si="349"/>
        <v>12.998473222602032</v>
      </c>
      <c r="AB201" s="14">
        <f t="shared" si="350"/>
        <v>3.2568232478369277</v>
      </c>
      <c r="AC201" s="14">
        <f t="shared" si="242"/>
        <v>13.400268795302322</v>
      </c>
      <c r="AD201" s="19">
        <f t="shared" si="243"/>
        <v>19.347388363944976</v>
      </c>
      <c r="AE201" s="19">
        <f t="shared" si="266"/>
        <v>228.54651627372087</v>
      </c>
      <c r="AF201" s="14">
        <f t="shared" si="351"/>
        <v>9.3547398746863783E-2</v>
      </c>
      <c r="AG201" s="19">
        <f t="shared" si="296"/>
        <v>228.33271695282022</v>
      </c>
      <c r="AH201" t="s">
        <v>242</v>
      </c>
      <c r="AI201" s="14">
        <f t="shared" si="297"/>
        <v>1.6199999999999999</v>
      </c>
      <c r="AJ201" s="14">
        <f t="shared" si="298"/>
        <v>0.40601027145261881</v>
      </c>
      <c r="AK201" s="14">
        <f t="shared" si="299"/>
        <v>1.670103092783505</v>
      </c>
      <c r="AL201" s="14">
        <f t="shared" si="217"/>
        <v>12.986392346980486</v>
      </c>
      <c r="AM201" s="14">
        <f t="shared" si="218"/>
        <v>3.254078485443197</v>
      </c>
      <c r="AN201" s="14">
        <f t="shared" si="276"/>
        <v>13.388033347402564</v>
      </c>
      <c r="AO201" s="19">
        <f t="shared" si="244"/>
        <v>19.332096699235073</v>
      </c>
      <c r="AP201" s="21">
        <f t="shared" si="219"/>
        <v>3.5000000000000003E-2</v>
      </c>
      <c r="AQ201" s="14">
        <f t="shared" si="352"/>
        <v>12.998482698141677</v>
      </c>
      <c r="AR201" s="14">
        <f t="shared" si="353"/>
        <v>3.2568254006696931</v>
      </c>
      <c r="AS201" s="14">
        <f t="shared" si="245"/>
        <v>13.400278509954031</v>
      </c>
      <c r="AT201" s="19">
        <f t="shared" si="246"/>
        <v>19.349778509580187</v>
      </c>
      <c r="AU201" s="19">
        <f t="shared" si="267"/>
        <v>228.51787702973533</v>
      </c>
      <c r="AV201" s="14">
        <f t="shared" si="354"/>
        <v>9.35706703026737E-2</v>
      </c>
      <c r="AW201" s="19">
        <f t="shared" si="303"/>
        <v>228.30405132043717</v>
      </c>
      <c r="AX201" t="s">
        <v>242</v>
      </c>
      <c r="AY201" s="14">
        <f t="shared" si="304"/>
        <v>1.6199999999999999</v>
      </c>
      <c r="AZ201" s="14">
        <f t="shared" si="305"/>
        <v>0.40601027145261881</v>
      </c>
      <c r="BA201" s="14">
        <f t="shared" si="306"/>
        <v>1.670103092783505</v>
      </c>
      <c r="BB201" s="14">
        <f t="shared" si="220"/>
        <v>12.986394213036824</v>
      </c>
      <c r="BC201" s="14">
        <f t="shared" si="221"/>
        <v>3.2540789094092588</v>
      </c>
      <c r="BD201" s="14">
        <f t="shared" si="277"/>
        <v>13.388035271171985</v>
      </c>
      <c r="BE201" s="19">
        <f t="shared" si="247"/>
        <v>19.332781549090797</v>
      </c>
      <c r="BF201" s="21">
        <f t="shared" si="222"/>
        <v>3.5000000000000003E-2</v>
      </c>
      <c r="BG201" s="14">
        <f t="shared" si="355"/>
        <v>12.998485420827491</v>
      </c>
      <c r="BH201" s="14">
        <f t="shared" si="356"/>
        <v>3.2568260192610814</v>
      </c>
      <c r="BI201" s="14">
        <f t="shared" si="248"/>
        <v>13.40028130134591</v>
      </c>
      <c r="BJ201" s="19">
        <f t="shared" si="249"/>
        <v>19.350465236159195</v>
      </c>
      <c r="BK201" s="19">
        <f t="shared" si="268"/>
        <v>228.50964982163558</v>
      </c>
      <c r="BL201" s="14">
        <f t="shared" si="357"/>
        <v>9.3577357134234332E-2</v>
      </c>
      <c r="BM201" s="19">
        <f t="shared" si="310"/>
        <v>228.2958165305358</v>
      </c>
      <c r="BN201" t="s">
        <v>242</v>
      </c>
      <c r="BO201" s="14">
        <f t="shared" si="311"/>
        <v>1.6199999999999999</v>
      </c>
      <c r="BP201" s="14">
        <f t="shared" si="312"/>
        <v>0.40601027145261881</v>
      </c>
      <c r="BQ201" s="14">
        <f t="shared" si="313"/>
        <v>1.670103092783505</v>
      </c>
      <c r="BR201" s="14">
        <f t="shared" si="223"/>
        <v>12.986395153285034</v>
      </c>
      <c r="BS201" s="14">
        <f t="shared" si="224"/>
        <v>3.2540791230326764</v>
      </c>
      <c r="BT201" s="14">
        <f t="shared" si="278"/>
        <v>13.388036240500035</v>
      </c>
      <c r="BU201" s="19">
        <f t="shared" si="250"/>
        <v>19.333126614686975</v>
      </c>
      <c r="BV201" s="21">
        <f t="shared" si="225"/>
        <v>3.5000000000000003E-2</v>
      </c>
      <c r="BW201" s="14">
        <f t="shared" si="358"/>
        <v>12.998486792704956</v>
      </c>
      <c r="BX201" s="14">
        <f t="shared" si="359"/>
        <v>3.2568263309502177</v>
      </c>
      <c r="BY201" s="14">
        <f t="shared" si="251"/>
        <v>13.400282707842242</v>
      </c>
      <c r="BZ201" s="19">
        <f t="shared" si="252"/>
        <v>19.350811247403556</v>
      </c>
      <c r="CA201" s="19">
        <f t="shared" si="269"/>
        <v>228.50550471384807</v>
      </c>
      <c r="CB201" s="14">
        <f t="shared" si="360"/>
        <v>9.358072642618756E-2</v>
      </c>
      <c r="CC201" s="19">
        <f t="shared" si="317"/>
        <v>228.29166760261302</v>
      </c>
      <c r="CD201" t="s">
        <v>242</v>
      </c>
      <c r="CE201" s="14">
        <f t="shared" si="318"/>
        <v>1.6199999999999999</v>
      </c>
      <c r="CF201" s="14">
        <f t="shared" si="319"/>
        <v>0.40601027145261881</v>
      </c>
      <c r="CG201" s="14">
        <f t="shared" si="320"/>
        <v>1.670103092783505</v>
      </c>
      <c r="CH201" s="14">
        <f t="shared" si="226"/>
        <v>12.986396065112562</v>
      </c>
      <c r="CI201" s="14">
        <f t="shared" si="227"/>
        <v>3.2540793301989432</v>
      </c>
      <c r="CJ201" s="14">
        <f t="shared" si="279"/>
        <v>13.388037180528414</v>
      </c>
      <c r="CK201" s="19">
        <f t="shared" si="253"/>
        <v>19.333461244225578</v>
      </c>
      <c r="CL201" s="21">
        <f t="shared" si="228"/>
        <v>3.5000000000000003E-2</v>
      </c>
      <c r="CM201" s="14">
        <f t="shared" si="361"/>
        <v>12.998488123115035</v>
      </c>
      <c r="CN201" s="14">
        <f t="shared" si="362"/>
        <v>3.2568266332180058</v>
      </c>
      <c r="CO201" s="14">
        <f t="shared" si="254"/>
        <v>13.400284071824773</v>
      </c>
      <c r="CP201" s="19">
        <f t="shared" si="255"/>
        <v>19.351146794022583</v>
      </c>
      <c r="CQ201" s="19">
        <f t="shared" si="270"/>
        <v>228.50148510958638</v>
      </c>
      <c r="CR201" s="14">
        <f t="shared" si="363"/>
        <v>9.358399387773729E-2</v>
      </c>
      <c r="CS201" s="19">
        <f t="shared" si="324"/>
        <v>228.2876442937509</v>
      </c>
      <c r="CT201" t="s">
        <v>242</v>
      </c>
      <c r="CU201" s="14">
        <f t="shared" si="325"/>
        <v>1.6199999999999999</v>
      </c>
      <c r="CV201" s="14">
        <f t="shared" si="326"/>
        <v>0.40601027145261881</v>
      </c>
      <c r="CW201" s="14">
        <f t="shared" si="327"/>
        <v>1.670103092783505</v>
      </c>
      <c r="CX201" s="14">
        <f t="shared" si="229"/>
        <v>12.986398857748538</v>
      </c>
      <c r="CY201" s="14">
        <f t="shared" si="230"/>
        <v>3.2540799646829375</v>
      </c>
      <c r="CZ201" s="14">
        <f t="shared" si="280"/>
        <v>13.388040059534577</v>
      </c>
      <c r="DA201" s="19">
        <f t="shared" si="256"/>
        <v>19.334486071704724</v>
      </c>
      <c r="DB201" s="21">
        <f t="shared" si="231"/>
        <v>3.5000000000000003E-2</v>
      </c>
      <c r="DC201" s="14">
        <f t="shared" si="364"/>
        <v>12.998492197735816</v>
      </c>
      <c r="DD201" s="14">
        <f t="shared" si="365"/>
        <v>3.2568275589676161</v>
      </c>
      <c r="DE201" s="14">
        <f t="shared" si="257"/>
        <v>13.400288249267247</v>
      </c>
      <c r="DF201" s="19">
        <f t="shared" si="258"/>
        <v>19.352174430324567</v>
      </c>
      <c r="DG201" s="19">
        <f t="shared" si="271"/>
        <v>228.48917563551765</v>
      </c>
      <c r="DH201" s="14">
        <f t="shared" si="366"/>
        <v>9.3594001051504477E-2</v>
      </c>
      <c r="DI201" s="19">
        <f t="shared" si="331"/>
        <v>228.27532347407077</v>
      </c>
      <c r="DJ201" t="s">
        <v>242</v>
      </c>
      <c r="DK201" s="14">
        <f t="shared" si="332"/>
        <v>1.6199999999999999</v>
      </c>
      <c r="DL201" s="14">
        <f t="shared" si="333"/>
        <v>0.40601027145261881</v>
      </c>
      <c r="DM201" s="14">
        <f t="shared" si="334"/>
        <v>1.670103092783505</v>
      </c>
      <c r="DN201" s="14">
        <f t="shared" si="232"/>
        <v>12.986400724495899</v>
      </c>
      <c r="DO201" s="14">
        <f t="shared" si="233"/>
        <v>3.2540803888059981</v>
      </c>
      <c r="DP201" s="14">
        <f t="shared" si="281"/>
        <v>13.388041984016391</v>
      </c>
      <c r="DQ201" s="19">
        <f t="shared" si="259"/>
        <v>19.335171091205488</v>
      </c>
      <c r="DR201" s="21">
        <f t="shared" si="234"/>
        <v>3.5000000000000003E-2</v>
      </c>
      <c r="DS201" s="14">
        <f t="shared" si="367"/>
        <v>12.998494921430753</v>
      </c>
      <c r="DT201" s="14">
        <f t="shared" si="368"/>
        <v>3.2568281777882757</v>
      </c>
      <c r="DU201" s="14">
        <f t="shared" si="260"/>
        <v>13.400291041693713</v>
      </c>
      <c r="DV201" s="19">
        <f t="shared" si="261"/>
        <v>19.35286132747602</v>
      </c>
      <c r="DW201" s="19">
        <f t="shared" si="272"/>
        <v>228.48094840666329</v>
      </c>
      <c r="DX201" s="14">
        <f t="shared" si="369"/>
        <v>9.360069039476869E-2</v>
      </c>
      <c r="DY201" s="19">
        <f t="shared" si="338"/>
        <v>228.26708866153413</v>
      </c>
      <c r="DZ201" t="s">
        <v>242</v>
      </c>
      <c r="EA201" s="14">
        <f t="shared" si="339"/>
        <v>1.6199999999999999</v>
      </c>
      <c r="EB201" s="14">
        <f t="shared" si="340"/>
        <v>0.40601027145261881</v>
      </c>
      <c r="EC201" s="14">
        <f t="shared" si="341"/>
        <v>1.670103092783505</v>
      </c>
      <c r="ED201" s="14">
        <f t="shared" si="235"/>
        <v>12.986401665092302</v>
      </c>
      <c r="EE201" s="14">
        <f t="shared" si="236"/>
        <v>3.2540806025085236</v>
      </c>
      <c r="EF201" s="14">
        <f t="shared" si="282"/>
        <v>13.388042953703405</v>
      </c>
      <c r="EG201" s="19">
        <f t="shared" si="262"/>
        <v>19.335516242280612</v>
      </c>
      <c r="EH201" s="21">
        <f t="shared" si="237"/>
        <v>3.5000000000000003E-2</v>
      </c>
      <c r="EI201" s="14">
        <f t="shared" si="370"/>
        <v>12.998496293816697</v>
      </c>
      <c r="EJ201" s="14">
        <f t="shared" si="371"/>
        <v>3.2568284895929365</v>
      </c>
      <c r="EK201" s="14">
        <f t="shared" si="263"/>
        <v>13.400292448711356</v>
      </c>
      <c r="EL201" s="19">
        <f t="shared" si="264"/>
        <v>19.353207424666639</v>
      </c>
      <c r="EM201" s="19">
        <f t="shared" si="273"/>
        <v>228.47680328841798</v>
      </c>
      <c r="EN201" s="14">
        <f t="shared" si="372"/>
        <v>9.360406095232815E-2</v>
      </c>
      <c r="EO201" s="19">
        <f t="shared" si="345"/>
        <v>228.26293972220597</v>
      </c>
    </row>
    <row r="202" spans="2:145" hidden="1" outlineLevel="1">
      <c r="B202" t="s">
        <v>243</v>
      </c>
      <c r="C202" s="14">
        <f t="shared" si="283"/>
        <v>1.6199999999999999</v>
      </c>
      <c r="D202" s="14">
        <f t="shared" si="284"/>
        <v>0.40601027145261881</v>
      </c>
      <c r="E202" s="14">
        <f t="shared" si="285"/>
        <v>1.670103092783505</v>
      </c>
      <c r="F202" s="14">
        <f t="shared" si="211"/>
        <v>11.357136327596759</v>
      </c>
      <c r="G202" s="14">
        <f t="shared" si="212"/>
        <v>2.8459652560001176</v>
      </c>
      <c r="H202" s="14">
        <f t="shared" si="274"/>
        <v>11.708387966594598</v>
      </c>
      <c r="I202" s="19">
        <f t="shared" si="238"/>
        <v>16.902269137645671</v>
      </c>
      <c r="J202" s="21">
        <f t="shared" si="213"/>
        <v>3.5000000000000003E-2</v>
      </c>
      <c r="K202" s="14">
        <f t="shared" si="346"/>
        <v>11.366378435249855</v>
      </c>
      <c r="L202" s="14">
        <f t="shared" si="347"/>
        <v>2.8480650532598282</v>
      </c>
      <c r="M202" s="14">
        <f t="shared" si="239"/>
        <v>11.717765711982503</v>
      </c>
      <c r="N202" s="19">
        <f t="shared" si="240"/>
        <v>16.91580688314086</v>
      </c>
      <c r="O202" s="19">
        <f t="shared" si="265"/>
        <v>228.36547026868689</v>
      </c>
      <c r="P202" s="14">
        <f t="shared" si="348"/>
        <v>8.1859834132362058E-2</v>
      </c>
      <c r="Q202" s="19">
        <f t="shared" si="289"/>
        <v>228.17853067350936</v>
      </c>
      <c r="R202" t="s">
        <v>243</v>
      </c>
      <c r="S202" s="14">
        <f t="shared" si="290"/>
        <v>1.6199999999999999</v>
      </c>
      <c r="T202" s="14">
        <f t="shared" si="291"/>
        <v>0.40601027145261881</v>
      </c>
      <c r="U202" s="14">
        <f t="shared" si="292"/>
        <v>1.670103092783505</v>
      </c>
      <c r="V202" s="14">
        <f t="shared" si="214"/>
        <v>11.357141143508874</v>
      </c>
      <c r="W202" s="14">
        <f t="shared" si="215"/>
        <v>2.8459663501703485</v>
      </c>
      <c r="X202" s="14">
        <f t="shared" si="275"/>
        <v>11.708392931452448</v>
      </c>
      <c r="Y202" s="19">
        <f t="shared" si="241"/>
        <v>16.904647856160267</v>
      </c>
      <c r="Z202" s="21">
        <f t="shared" si="216"/>
        <v>3.5000000000000003E-2</v>
      </c>
      <c r="AA202" s="14">
        <f t="shared" si="349"/>
        <v>11.366385852696638</v>
      </c>
      <c r="AB202" s="14">
        <f t="shared" si="350"/>
        <v>2.8480667384960334</v>
      </c>
      <c r="AC202" s="14">
        <f t="shared" si="242"/>
        <v>11.717773316603701</v>
      </c>
      <c r="AD202" s="19">
        <f t="shared" si="243"/>
        <v>16.918191312436928</v>
      </c>
      <c r="AE202" s="19">
        <f t="shared" si="266"/>
        <v>228.33271695282022</v>
      </c>
      <c r="AF202" s="14">
        <f t="shared" si="351"/>
        <v>8.1883107863820456E-2</v>
      </c>
      <c r="AG202" s="19">
        <f t="shared" si="296"/>
        <v>228.14575102790934</v>
      </c>
      <c r="AH202" t="s">
        <v>243</v>
      </c>
      <c r="AI202" s="14">
        <f t="shared" si="297"/>
        <v>1.6199999999999999</v>
      </c>
      <c r="AJ202" s="14">
        <f t="shared" si="298"/>
        <v>0.40601027145261881</v>
      </c>
      <c r="AK202" s="14">
        <f t="shared" si="299"/>
        <v>1.670103092783505</v>
      </c>
      <c r="AL202" s="14">
        <f t="shared" si="217"/>
        <v>11.357145360039427</v>
      </c>
      <c r="AM202" s="14">
        <f t="shared" si="218"/>
        <v>2.8459673081617103</v>
      </c>
      <c r="AN202" s="14">
        <f t="shared" si="276"/>
        <v>11.708397278391162</v>
      </c>
      <c r="AO202" s="19">
        <f t="shared" si="244"/>
        <v>16.906730249729538</v>
      </c>
      <c r="AP202" s="21">
        <f t="shared" si="219"/>
        <v>3.5000000000000003E-2</v>
      </c>
      <c r="AQ202" s="14">
        <f t="shared" si="352"/>
        <v>11.366392346980486</v>
      </c>
      <c r="AR202" s="14">
        <f t="shared" si="353"/>
        <v>2.8480682139905782</v>
      </c>
      <c r="AS202" s="14">
        <f t="shared" si="245"/>
        <v>11.717779974766554</v>
      </c>
      <c r="AT202" s="19">
        <f t="shared" si="246"/>
        <v>16.920278706692695</v>
      </c>
      <c r="AU202" s="19">
        <f t="shared" si="267"/>
        <v>228.30405132043717</v>
      </c>
      <c r="AV202" s="14">
        <f t="shared" si="354"/>
        <v>8.1903485105404336E-2</v>
      </c>
      <c r="AW202" s="19">
        <f t="shared" si="303"/>
        <v>228.11706234576889</v>
      </c>
      <c r="AX202" t="s">
        <v>243</v>
      </c>
      <c r="AY202" s="14">
        <f t="shared" si="304"/>
        <v>1.6199999999999999</v>
      </c>
      <c r="AZ202" s="14">
        <f t="shared" si="305"/>
        <v>0.40601027145261881</v>
      </c>
      <c r="BA202" s="14">
        <f t="shared" si="306"/>
        <v>1.670103092783505</v>
      </c>
      <c r="BB202" s="14">
        <f t="shared" si="220"/>
        <v>11.357146571609839</v>
      </c>
      <c r="BC202" s="14">
        <f t="shared" si="221"/>
        <v>2.8459675834292497</v>
      </c>
      <c r="BD202" s="14">
        <f t="shared" si="277"/>
        <v>11.708398527432823</v>
      </c>
      <c r="BE202" s="19">
        <f t="shared" si="247"/>
        <v>16.907328553873764</v>
      </c>
      <c r="BF202" s="21">
        <f t="shared" si="222"/>
        <v>3.5000000000000003E-2</v>
      </c>
      <c r="BG202" s="14">
        <f t="shared" si="355"/>
        <v>11.366394213036825</v>
      </c>
      <c r="BH202" s="14">
        <f t="shared" si="356"/>
        <v>2.84806863795664</v>
      </c>
      <c r="BI202" s="14">
        <f t="shared" si="248"/>
        <v>11.717781887911604</v>
      </c>
      <c r="BJ202" s="19">
        <f t="shared" si="249"/>
        <v>16.920878447839403</v>
      </c>
      <c r="BK202" s="19">
        <f t="shared" si="268"/>
        <v>228.2958165305358</v>
      </c>
      <c r="BL202" s="14">
        <f t="shared" si="357"/>
        <v>8.1909340287556448E-2</v>
      </c>
      <c r="BM202" s="19">
        <f t="shared" si="310"/>
        <v>228.10882093331156</v>
      </c>
      <c r="BN202" t="s">
        <v>243</v>
      </c>
      <c r="BO202" s="14">
        <f t="shared" si="311"/>
        <v>1.6199999999999999</v>
      </c>
      <c r="BP202" s="14">
        <f t="shared" si="312"/>
        <v>0.40601027145261881</v>
      </c>
      <c r="BQ202" s="14">
        <f t="shared" si="313"/>
        <v>1.670103092783505</v>
      </c>
      <c r="BR202" s="14">
        <f t="shared" si="223"/>
        <v>11.357147182082748</v>
      </c>
      <c r="BS202" s="14">
        <f t="shared" si="224"/>
        <v>2.8459677221280613</v>
      </c>
      <c r="BT202" s="14">
        <f t="shared" si="278"/>
        <v>11.708399156786339</v>
      </c>
      <c r="BU202" s="19">
        <f t="shared" si="250"/>
        <v>16.907630012883061</v>
      </c>
      <c r="BV202" s="21">
        <f t="shared" si="225"/>
        <v>3.5000000000000003E-2</v>
      </c>
      <c r="BW202" s="14">
        <f t="shared" si="358"/>
        <v>11.366395153285035</v>
      </c>
      <c r="BX202" s="14">
        <f t="shared" si="359"/>
        <v>2.8480688515800576</v>
      </c>
      <c r="BY202" s="14">
        <f t="shared" si="251"/>
        <v>11.717782851886362</v>
      </c>
      <c r="BZ202" s="19">
        <f t="shared" si="252"/>
        <v>16.921180630929165</v>
      </c>
      <c r="CA202" s="19">
        <f t="shared" si="269"/>
        <v>228.29166760261302</v>
      </c>
      <c r="CB202" s="14">
        <f t="shared" si="360"/>
        <v>8.1912290536671165E-2</v>
      </c>
      <c r="CC202" s="19">
        <f t="shared" si="317"/>
        <v>228.10466866857536</v>
      </c>
      <c r="CD202" t="s">
        <v>243</v>
      </c>
      <c r="CE202" s="14">
        <f t="shared" si="318"/>
        <v>1.6199999999999999</v>
      </c>
      <c r="CF202" s="14">
        <f t="shared" si="319"/>
        <v>0.40601027145261881</v>
      </c>
      <c r="CG202" s="14">
        <f t="shared" si="320"/>
        <v>1.670103092783505</v>
      </c>
      <c r="CH202" s="14">
        <f t="shared" si="226"/>
        <v>11.357147774103</v>
      </c>
      <c r="CI202" s="14">
        <f t="shared" si="227"/>
        <v>2.8459678566344473</v>
      </c>
      <c r="CJ202" s="14">
        <f t="shared" si="279"/>
        <v>11.708399767116495</v>
      </c>
      <c r="CK202" s="19">
        <f t="shared" si="253"/>
        <v>16.907922354642889</v>
      </c>
      <c r="CL202" s="21">
        <f t="shared" si="228"/>
        <v>3.5000000000000003E-2</v>
      </c>
      <c r="CM202" s="14">
        <f t="shared" si="361"/>
        <v>11.366396065112562</v>
      </c>
      <c r="CN202" s="14">
        <f t="shared" si="362"/>
        <v>2.8480690587463244</v>
      </c>
      <c r="CO202" s="14">
        <f t="shared" si="254"/>
        <v>11.71778378672326</v>
      </c>
      <c r="CP202" s="19">
        <f t="shared" si="255"/>
        <v>16.921473674895143</v>
      </c>
      <c r="CQ202" s="19">
        <f t="shared" si="270"/>
        <v>228.2876442937509</v>
      </c>
      <c r="CR202" s="14">
        <f t="shared" si="363"/>
        <v>8.191515161146902E-2</v>
      </c>
      <c r="CS202" s="19">
        <f t="shared" si="324"/>
        <v>228.10064212381744</v>
      </c>
      <c r="CT202" t="s">
        <v>243</v>
      </c>
      <c r="CU202" s="14">
        <f t="shared" si="325"/>
        <v>1.6199999999999999</v>
      </c>
      <c r="CV202" s="14">
        <f t="shared" si="326"/>
        <v>0.40601027145261881</v>
      </c>
      <c r="CW202" s="14">
        <f t="shared" si="327"/>
        <v>1.670103092783505</v>
      </c>
      <c r="CX202" s="14">
        <f t="shared" si="229"/>
        <v>11.357149587271472</v>
      </c>
      <c r="CY202" s="14">
        <f t="shared" si="230"/>
        <v>2.8459682685844414</v>
      </c>
      <c r="CZ202" s="14">
        <f t="shared" si="280"/>
        <v>11.708401636362343</v>
      </c>
      <c r="DA202" s="19">
        <f t="shared" si="256"/>
        <v>16.908817672602801</v>
      </c>
      <c r="DB202" s="21">
        <f t="shared" si="231"/>
        <v>3.5000000000000003E-2</v>
      </c>
      <c r="DC202" s="14">
        <f t="shared" si="364"/>
        <v>11.366398857748539</v>
      </c>
      <c r="DD202" s="14">
        <f t="shared" si="365"/>
        <v>2.8480696932303187</v>
      </c>
      <c r="DE202" s="14">
        <f t="shared" si="257"/>
        <v>11.717786649829581</v>
      </c>
      <c r="DF202" s="19">
        <f t="shared" si="258"/>
        <v>16.922371143563311</v>
      </c>
      <c r="DG202" s="19">
        <f t="shared" si="271"/>
        <v>228.27532347407077</v>
      </c>
      <c r="DH202" s="14">
        <f t="shared" si="366"/>
        <v>8.1923914181847024E-2</v>
      </c>
      <c r="DI202" s="19">
        <f t="shared" si="331"/>
        <v>228.08831139396955</v>
      </c>
      <c r="DJ202" t="s">
        <v>243</v>
      </c>
      <c r="DK202" s="14">
        <f t="shared" si="332"/>
        <v>1.6199999999999999</v>
      </c>
      <c r="DL202" s="14">
        <f t="shared" si="333"/>
        <v>0.40601027145261881</v>
      </c>
      <c r="DM202" s="14">
        <f t="shared" si="334"/>
        <v>1.670103092783505</v>
      </c>
      <c r="DN202" s="14">
        <f t="shared" si="232"/>
        <v>11.357150799290206</v>
      </c>
      <c r="DO202" s="14">
        <f t="shared" si="233"/>
        <v>2.8459685439538385</v>
      </c>
      <c r="DP202" s="14">
        <f t="shared" si="281"/>
        <v>11.708402885866192</v>
      </c>
      <c r="DQ202" s="19">
        <f t="shared" si="259"/>
        <v>16.909416124722377</v>
      </c>
      <c r="DR202" s="21">
        <f t="shared" si="234"/>
        <v>3.5000000000000003E-2</v>
      </c>
      <c r="DS202" s="14">
        <f t="shared" si="367"/>
        <v>11.3664007244959</v>
      </c>
      <c r="DT202" s="14">
        <f t="shared" si="368"/>
        <v>2.8480701173533793</v>
      </c>
      <c r="DU202" s="14">
        <f t="shared" si="260"/>
        <v>11.71778856368309</v>
      </c>
      <c r="DV202" s="19">
        <f t="shared" si="261"/>
        <v>16.922971033394855</v>
      </c>
      <c r="DW202" s="19">
        <f t="shared" si="272"/>
        <v>228.26708866153413</v>
      </c>
      <c r="DX202" s="14">
        <f t="shared" si="369"/>
        <v>8.1929771564396389E-2</v>
      </c>
      <c r="DY202" s="19">
        <f t="shared" si="338"/>
        <v>228.08006995723704</v>
      </c>
      <c r="DZ202" t="s">
        <v>243</v>
      </c>
      <c r="EA202" s="14">
        <f t="shared" si="339"/>
        <v>1.6199999999999999</v>
      </c>
      <c r="EB202" s="14">
        <f t="shared" si="340"/>
        <v>0.40601027145261881</v>
      </c>
      <c r="EC202" s="14">
        <f t="shared" si="341"/>
        <v>1.670103092783505</v>
      </c>
      <c r="ED202" s="14">
        <f t="shared" si="235"/>
        <v>11.357151409989017</v>
      </c>
      <c r="EE202" s="14">
        <f t="shared" si="236"/>
        <v>2.8459686827039739</v>
      </c>
      <c r="EF202" s="14">
        <f t="shared" si="282"/>
        <v>11.708403515452595</v>
      </c>
      <c r="EG202" s="19">
        <f t="shared" si="262"/>
        <v>16.90971765829191</v>
      </c>
      <c r="EH202" s="21">
        <f t="shared" si="237"/>
        <v>3.5000000000000003E-2</v>
      </c>
      <c r="EI202" s="14">
        <f t="shared" si="370"/>
        <v>11.366401665092303</v>
      </c>
      <c r="EJ202" s="14">
        <f t="shared" si="371"/>
        <v>2.8480703310559048</v>
      </c>
      <c r="EK202" s="14">
        <f t="shared" si="263"/>
        <v>11.717789528014828</v>
      </c>
      <c r="EL202" s="19">
        <f t="shared" si="264"/>
        <v>16.923273291402356</v>
      </c>
      <c r="EM202" s="19">
        <f t="shared" si="273"/>
        <v>228.26293972220597</v>
      </c>
      <c r="EN202" s="14">
        <f t="shared" si="372"/>
        <v>8.1932722922255216E-2</v>
      </c>
      <c r="EO202" s="19">
        <f t="shared" si="345"/>
        <v>228.07591768026919</v>
      </c>
    </row>
    <row r="203" spans="2:145" hidden="1" outlineLevel="1">
      <c r="B203" t="s">
        <v>244</v>
      </c>
      <c r="C203" s="14">
        <f t="shared" si="283"/>
        <v>1.6199999999999999</v>
      </c>
      <c r="D203" s="14">
        <f t="shared" si="284"/>
        <v>0.40601027145261881</v>
      </c>
      <c r="E203" s="14">
        <f t="shared" si="285"/>
        <v>1.670103092783505</v>
      </c>
      <c r="F203" s="14">
        <f t="shared" si="211"/>
        <v>9.7303522552525923</v>
      </c>
      <c r="G203" s="14">
        <f t="shared" si="212"/>
        <v>2.4384136503570031</v>
      </c>
      <c r="H203" s="14">
        <f t="shared" si="274"/>
        <v>10.031290984796486</v>
      </c>
      <c r="I203" s="19">
        <f t="shared" si="238"/>
        <v>14.481206166623398</v>
      </c>
      <c r="J203" s="21">
        <f t="shared" si="213"/>
        <v>3.5000000000000003E-2</v>
      </c>
      <c r="K203" s="14">
        <f t="shared" si="346"/>
        <v>9.73713632759676</v>
      </c>
      <c r="L203" s="14">
        <f t="shared" si="347"/>
        <v>2.4399549845474988</v>
      </c>
      <c r="M203" s="14">
        <f t="shared" si="239"/>
        <v>10.038187295962489</v>
      </c>
      <c r="N203" s="19">
        <f t="shared" si="240"/>
        <v>14.491161705141366</v>
      </c>
      <c r="O203" s="19">
        <f t="shared" si="265"/>
        <v>228.17853067350936</v>
      </c>
      <c r="P203" s="14">
        <f t="shared" si="348"/>
        <v>7.0187797356785542E-2</v>
      </c>
      <c r="Q203" s="19">
        <f t="shared" si="289"/>
        <v>228.01837718878852</v>
      </c>
      <c r="R203" t="s">
        <v>244</v>
      </c>
      <c r="S203" s="14">
        <f t="shared" si="290"/>
        <v>1.6199999999999999</v>
      </c>
      <c r="T203" s="14">
        <f t="shared" si="291"/>
        <v>0.40601027145261881</v>
      </c>
      <c r="U203" s="14">
        <f t="shared" si="292"/>
        <v>1.670103092783505</v>
      </c>
      <c r="V203" s="14">
        <f t="shared" si="214"/>
        <v>9.7303551632344458</v>
      </c>
      <c r="W203" s="14">
        <f t="shared" si="215"/>
        <v>2.4384143110474601</v>
      </c>
      <c r="X203" s="14">
        <f t="shared" si="275"/>
        <v>10.031293982715924</v>
      </c>
      <c r="Y203" s="19">
        <f t="shared" si="241"/>
        <v>14.483242346940605</v>
      </c>
      <c r="Z203" s="21">
        <f t="shared" si="216"/>
        <v>3.5000000000000003E-2</v>
      </c>
      <c r="AA203" s="14">
        <f t="shared" si="349"/>
        <v>9.7371411435088753</v>
      </c>
      <c r="AB203" s="14">
        <f t="shared" si="350"/>
        <v>2.4399560787177297</v>
      </c>
      <c r="AC203" s="14">
        <f t="shared" si="242"/>
        <v>10.038192233399643</v>
      </c>
      <c r="AD203" s="19">
        <f t="shared" si="243"/>
        <v>14.493202082603261</v>
      </c>
      <c r="AE203" s="19">
        <f t="shared" si="266"/>
        <v>228.14575102790934</v>
      </c>
      <c r="AF203" s="14">
        <f t="shared" si="351"/>
        <v>7.0207759030969222E-2</v>
      </c>
      <c r="AG203" s="19">
        <f t="shared" si="296"/>
        <v>227.98557500878826</v>
      </c>
      <c r="AH203" t="s">
        <v>244</v>
      </c>
      <c r="AI203" s="14">
        <f t="shared" si="297"/>
        <v>1.6199999999999999</v>
      </c>
      <c r="AJ203" s="14">
        <f t="shared" si="298"/>
        <v>0.40601027145261881</v>
      </c>
      <c r="AK203" s="14">
        <f t="shared" si="299"/>
        <v>1.670103092783505</v>
      </c>
      <c r="AL203" s="14">
        <f t="shared" si="217"/>
        <v>9.7303577092923899</v>
      </c>
      <c r="AM203" s="14">
        <f t="shared" si="218"/>
        <v>2.4384148895091804</v>
      </c>
      <c r="AN203" s="14">
        <f t="shared" si="276"/>
        <v>10.031296607517929</v>
      </c>
      <c r="AO203" s="19">
        <f t="shared" si="244"/>
        <v>14.485024872818178</v>
      </c>
      <c r="AP203" s="21">
        <f t="shared" si="219"/>
        <v>3.5000000000000003E-2</v>
      </c>
      <c r="AQ203" s="14">
        <f t="shared" si="352"/>
        <v>9.7371453600394275</v>
      </c>
      <c r="AR203" s="14">
        <f t="shared" si="353"/>
        <v>2.4399570367090915</v>
      </c>
      <c r="AS203" s="14">
        <f t="shared" si="245"/>
        <v>10.038196556330403</v>
      </c>
      <c r="AT203" s="19">
        <f t="shared" si="246"/>
        <v>14.494988283739051</v>
      </c>
      <c r="AU203" s="19">
        <f t="shared" si="267"/>
        <v>228.11706234576889</v>
      </c>
      <c r="AV203" s="14">
        <f t="shared" si="354"/>
        <v>7.0225236414399803E-2</v>
      </c>
      <c r="AW203" s="19">
        <f t="shared" si="303"/>
        <v>227.95686659943499</v>
      </c>
      <c r="AX203" t="s">
        <v>244</v>
      </c>
      <c r="AY203" s="14">
        <f t="shared" si="304"/>
        <v>1.6199999999999999</v>
      </c>
      <c r="AZ203" s="14">
        <f t="shared" si="305"/>
        <v>0.40601027145261881</v>
      </c>
      <c r="BA203" s="14">
        <f t="shared" si="306"/>
        <v>1.670103092783505</v>
      </c>
      <c r="BB203" s="14">
        <f t="shared" si="220"/>
        <v>9.730358440872056</v>
      </c>
      <c r="BC203" s="14">
        <f t="shared" si="221"/>
        <v>2.4384150557233206</v>
      </c>
      <c r="BD203" s="14">
        <f t="shared" si="277"/>
        <v>10.03129736172377</v>
      </c>
      <c r="BE203" s="19">
        <f t="shared" si="247"/>
        <v>14.485537020190392</v>
      </c>
      <c r="BF203" s="21">
        <f t="shared" si="222"/>
        <v>3.5000000000000003E-2</v>
      </c>
      <c r="BG203" s="14">
        <f t="shared" si="355"/>
        <v>9.7371465716098395</v>
      </c>
      <c r="BH203" s="14">
        <f t="shared" si="356"/>
        <v>2.4399573119766309</v>
      </c>
      <c r="BI203" s="14">
        <f t="shared" si="248"/>
        <v>10.038197798473663</v>
      </c>
      <c r="BJ203" s="19">
        <f t="shared" si="249"/>
        <v>14.495501487237044</v>
      </c>
      <c r="BK203" s="19">
        <f t="shared" si="268"/>
        <v>228.10882093331156</v>
      </c>
      <c r="BL203" s="14">
        <f t="shared" si="357"/>
        <v>7.0230258353894751E-2</v>
      </c>
      <c r="BM203" s="19">
        <f t="shared" si="310"/>
        <v>227.94861951904207</v>
      </c>
      <c r="BN203" t="s">
        <v>244</v>
      </c>
      <c r="BO203" s="14">
        <f t="shared" si="311"/>
        <v>1.6199999999999999</v>
      </c>
      <c r="BP203" s="14">
        <f t="shared" si="312"/>
        <v>0.40601027145261881</v>
      </c>
      <c r="BQ203" s="14">
        <f t="shared" si="313"/>
        <v>1.670103092783505</v>
      </c>
      <c r="BR203" s="14">
        <f t="shared" si="223"/>
        <v>9.7303588094924347</v>
      </c>
      <c r="BS203" s="14">
        <f t="shared" si="224"/>
        <v>2.4384151394734883</v>
      </c>
      <c r="BT203" s="14">
        <f t="shared" si="278"/>
        <v>10.031297741744778</v>
      </c>
      <c r="BU203" s="19">
        <f t="shared" si="250"/>
        <v>14.485795068592667</v>
      </c>
      <c r="BV203" s="21">
        <f t="shared" si="225"/>
        <v>3.5000000000000003E-2</v>
      </c>
      <c r="BW203" s="14">
        <f t="shared" si="358"/>
        <v>9.7371471820827491</v>
      </c>
      <c r="BX203" s="14">
        <f t="shared" si="359"/>
        <v>2.4399574506754425</v>
      </c>
      <c r="BY203" s="14">
        <f t="shared" si="251"/>
        <v>10.038198424351286</v>
      </c>
      <c r="BZ203" s="19">
        <f t="shared" si="252"/>
        <v>14.495760067802617</v>
      </c>
      <c r="CA203" s="19">
        <f t="shared" si="269"/>
        <v>228.10466866857536</v>
      </c>
      <c r="CB203" s="14">
        <f t="shared" si="360"/>
        <v>7.0232788757337072E-2</v>
      </c>
      <c r="CC203" s="19">
        <f t="shared" si="317"/>
        <v>227.94446439848372</v>
      </c>
      <c r="CD203" t="s">
        <v>244</v>
      </c>
      <c r="CE203" s="14">
        <f t="shared" si="318"/>
        <v>1.6199999999999999</v>
      </c>
      <c r="CF203" s="14">
        <f t="shared" si="319"/>
        <v>0.40601027145261881</v>
      </c>
      <c r="CG203" s="14">
        <f t="shared" si="320"/>
        <v>1.670103092783505</v>
      </c>
      <c r="CH203" s="14">
        <f t="shared" si="226"/>
        <v>9.7303591669705778</v>
      </c>
      <c r="CI203" s="14">
        <f t="shared" si="227"/>
        <v>2.4384152206921508</v>
      </c>
      <c r="CJ203" s="14">
        <f t="shared" si="279"/>
        <v>10.031298110278946</v>
      </c>
      <c r="CK203" s="19">
        <f t="shared" si="253"/>
        <v>14.486045312633101</v>
      </c>
      <c r="CL203" s="21">
        <f t="shared" si="228"/>
        <v>3.5000000000000003E-2</v>
      </c>
      <c r="CM203" s="14">
        <f t="shared" si="361"/>
        <v>9.7371477741030006</v>
      </c>
      <c r="CN203" s="14">
        <f t="shared" si="362"/>
        <v>2.4399575851818285</v>
      </c>
      <c r="CO203" s="14">
        <f t="shared" si="254"/>
        <v>10.038199031310615</v>
      </c>
      <c r="CP203" s="19">
        <f t="shared" si="255"/>
        <v>14.496010827929789</v>
      </c>
      <c r="CQ203" s="19">
        <f t="shared" si="270"/>
        <v>228.10064212381744</v>
      </c>
      <c r="CR203" s="14">
        <f t="shared" si="363"/>
        <v>7.0235242676787477E-2</v>
      </c>
      <c r="CS203" s="19">
        <f t="shared" si="324"/>
        <v>227.94043508427447</v>
      </c>
      <c r="CT203" t="s">
        <v>244</v>
      </c>
      <c r="CU203" s="14">
        <f t="shared" si="325"/>
        <v>1.6199999999999999</v>
      </c>
      <c r="CV203" s="14">
        <f t="shared" si="326"/>
        <v>0.40601027145261881</v>
      </c>
      <c r="CW203" s="14">
        <f t="shared" si="327"/>
        <v>1.670103092783505</v>
      </c>
      <c r="CX203" s="14">
        <f t="shared" si="229"/>
        <v>9.7303602618115992</v>
      </c>
      <c r="CY203" s="14">
        <f t="shared" si="230"/>
        <v>2.4384154694388944</v>
      </c>
      <c r="CZ203" s="14">
        <f t="shared" si="280"/>
        <v>10.031299238981031</v>
      </c>
      <c r="DA203" s="19">
        <f t="shared" si="256"/>
        <v>14.486811703185435</v>
      </c>
      <c r="DB203" s="21">
        <f t="shared" si="231"/>
        <v>3.5000000000000003E-2</v>
      </c>
      <c r="DC203" s="14">
        <f t="shared" si="364"/>
        <v>9.7371495872714728</v>
      </c>
      <c r="DD203" s="14">
        <f t="shared" si="365"/>
        <v>2.4399579971318226</v>
      </c>
      <c r="DE203" s="14">
        <f t="shared" si="257"/>
        <v>10.0382008902327</v>
      </c>
      <c r="DF203" s="19">
        <f t="shared" si="258"/>
        <v>14.496778799145989</v>
      </c>
      <c r="DG203" s="19">
        <f t="shared" si="271"/>
        <v>228.08831139396955</v>
      </c>
      <c r="DH203" s="14">
        <f t="shared" si="366"/>
        <v>7.0242758259010579E-2</v>
      </c>
      <c r="DI203" s="19">
        <f t="shared" si="331"/>
        <v>227.92809587278003</v>
      </c>
      <c r="DJ203" t="s">
        <v>244</v>
      </c>
      <c r="DK203" s="14">
        <f t="shared" si="332"/>
        <v>1.6199999999999999</v>
      </c>
      <c r="DL203" s="14">
        <f t="shared" si="333"/>
        <v>0.40601027145261881</v>
      </c>
      <c r="DM203" s="14">
        <f t="shared" si="334"/>
        <v>1.670103092783505</v>
      </c>
      <c r="DN203" s="14">
        <f t="shared" si="232"/>
        <v>9.7303609936618063</v>
      </c>
      <c r="DO203" s="14">
        <f t="shared" si="233"/>
        <v>2.4384156357145006</v>
      </c>
      <c r="DP203" s="14">
        <f t="shared" si="281"/>
        <v>10.03129999346578</v>
      </c>
      <c r="DQ203" s="19">
        <f t="shared" si="259"/>
        <v>14.487323977055725</v>
      </c>
      <c r="DR203" s="21">
        <f t="shared" si="234"/>
        <v>3.5000000000000003E-2</v>
      </c>
      <c r="DS203" s="14">
        <f t="shared" si="367"/>
        <v>9.7371507992902071</v>
      </c>
      <c r="DT203" s="14">
        <f t="shared" si="368"/>
        <v>2.4399582725012197</v>
      </c>
      <c r="DU203" s="14">
        <f t="shared" si="260"/>
        <v>10.038202132835593</v>
      </c>
      <c r="DV203" s="19">
        <f t="shared" si="261"/>
        <v>14.497292129663105</v>
      </c>
      <c r="DW203" s="19">
        <f t="shared" si="272"/>
        <v>228.08006995723704</v>
      </c>
      <c r="DX203" s="14">
        <f t="shared" si="369"/>
        <v>7.0247782086591729E-2</v>
      </c>
      <c r="DY203" s="19">
        <f t="shared" si="338"/>
        <v>227.91984876671052</v>
      </c>
      <c r="DZ203" t="s">
        <v>244</v>
      </c>
      <c r="EA203" s="14">
        <f t="shared" si="339"/>
        <v>1.6199999999999999</v>
      </c>
      <c r="EB203" s="14">
        <f t="shared" si="340"/>
        <v>0.40601027145261881</v>
      </c>
      <c r="EC203" s="14">
        <f t="shared" si="341"/>
        <v>1.670103092783505</v>
      </c>
      <c r="ED203" s="14">
        <f t="shared" si="235"/>
        <v>9.7303613624185044</v>
      </c>
      <c r="EE203" s="14">
        <f t="shared" si="236"/>
        <v>2.4384157194956395</v>
      </c>
      <c r="EF203" s="14">
        <f t="shared" si="282"/>
        <v>10.031300373627325</v>
      </c>
      <c r="EG203" s="19">
        <f t="shared" si="262"/>
        <v>14.487582089196486</v>
      </c>
      <c r="EH203" s="21">
        <f t="shared" si="237"/>
        <v>3.5000000000000003E-2</v>
      </c>
      <c r="EI203" s="14">
        <f t="shared" si="370"/>
        <v>9.7371514099890177</v>
      </c>
      <c r="EJ203" s="14">
        <f t="shared" si="371"/>
        <v>2.439958411251355</v>
      </c>
      <c r="EK203" s="14">
        <f t="shared" si="263"/>
        <v>10.038202758944818</v>
      </c>
      <c r="EL203" s="19">
        <f t="shared" si="264"/>
        <v>14.497550774229722</v>
      </c>
      <c r="EM203" s="19">
        <f t="shared" si="273"/>
        <v>228.07591768026919</v>
      </c>
      <c r="EN203" s="14">
        <f t="shared" si="372"/>
        <v>7.0250313441409779E-2</v>
      </c>
      <c r="EO203" s="19">
        <f t="shared" si="345"/>
        <v>227.91569363321443</v>
      </c>
    </row>
    <row r="204" spans="2:145" hidden="1" outlineLevel="1">
      <c r="B204" t="s">
        <v>245</v>
      </c>
      <c r="C204" s="14">
        <f t="shared" si="283"/>
        <v>1.6199999999999999</v>
      </c>
      <c r="D204" s="14">
        <f t="shared" si="284"/>
        <v>0.40601027145261881</v>
      </c>
      <c r="E204" s="14">
        <f t="shared" si="285"/>
        <v>1.670103092783505</v>
      </c>
      <c r="F204" s="14">
        <f t="shared" si="211"/>
        <v>8.1056445587578807</v>
      </c>
      <c r="G204" s="14">
        <f t="shared" si="212"/>
        <v>2.0313337951503114</v>
      </c>
      <c r="H204" s="14">
        <f t="shared" si="274"/>
        <v>8.356334596657609</v>
      </c>
      <c r="I204" s="19">
        <f t="shared" si="238"/>
        <v>12.063233363969816</v>
      </c>
      <c r="J204" s="21">
        <f t="shared" si="213"/>
        <v>3.5000000000000003E-2</v>
      </c>
      <c r="K204" s="14">
        <f t="shared" si="346"/>
        <v>8.1103522552525931</v>
      </c>
      <c r="L204" s="14">
        <f t="shared" si="347"/>
        <v>2.0324033789043843</v>
      </c>
      <c r="M204" s="14">
        <f t="shared" si="239"/>
        <v>8.3611289428439495</v>
      </c>
      <c r="N204" s="19">
        <f t="shared" si="240"/>
        <v>12.07015449861378</v>
      </c>
      <c r="O204" s="19">
        <f t="shared" si="265"/>
        <v>228.01837718878852</v>
      </c>
      <c r="P204" s="14">
        <f t="shared" si="348"/>
        <v>5.8506058909419921E-2</v>
      </c>
      <c r="Q204" s="19">
        <f t="shared" si="289"/>
        <v>227.88497262270613</v>
      </c>
      <c r="R204" t="s">
        <v>245</v>
      </c>
      <c r="S204" s="14">
        <f t="shared" si="290"/>
        <v>1.6199999999999999</v>
      </c>
      <c r="T204" s="14">
        <f t="shared" si="291"/>
        <v>0.40601027145261881</v>
      </c>
      <c r="U204" s="14">
        <f t="shared" si="292"/>
        <v>1.670103092783505</v>
      </c>
      <c r="V204" s="14">
        <f t="shared" si="214"/>
        <v>8.1056461437356493</v>
      </c>
      <c r="W204" s="14">
        <f t="shared" si="215"/>
        <v>2.0313341552556143</v>
      </c>
      <c r="X204" s="14">
        <f t="shared" si="275"/>
        <v>8.3563362306553088</v>
      </c>
      <c r="Y204" s="19">
        <f t="shared" si="241"/>
        <v>12.064928310308931</v>
      </c>
      <c r="Z204" s="21">
        <f t="shared" si="216"/>
        <v>3.5000000000000003E-2</v>
      </c>
      <c r="AA204" s="14">
        <f t="shared" si="349"/>
        <v>8.1103551632344466</v>
      </c>
      <c r="AB204" s="14">
        <f t="shared" si="350"/>
        <v>2.0324040395948413</v>
      </c>
      <c r="AC204" s="14">
        <f t="shared" si="242"/>
        <v>8.3611319242053028</v>
      </c>
      <c r="AD204" s="19">
        <f t="shared" si="243"/>
        <v>12.071852361386082</v>
      </c>
      <c r="AE204" s="19">
        <f t="shared" si="266"/>
        <v>227.98557500878826</v>
      </c>
      <c r="AF204" s="14">
        <f t="shared" si="351"/>
        <v>5.8522702960880357E-2</v>
      </c>
      <c r="AG204" s="19">
        <f t="shared" si="296"/>
        <v>227.85215168793221</v>
      </c>
      <c r="AH204" t="s">
        <v>245</v>
      </c>
      <c r="AI204" s="14">
        <f t="shared" si="297"/>
        <v>1.6199999999999999</v>
      </c>
      <c r="AJ204" s="14">
        <f t="shared" si="298"/>
        <v>0.40601027145261881</v>
      </c>
      <c r="AK204" s="14">
        <f t="shared" si="299"/>
        <v>1.670103092783505</v>
      </c>
      <c r="AL204" s="14">
        <f t="shared" si="217"/>
        <v>8.1056475314487244</v>
      </c>
      <c r="AM204" s="14">
        <f t="shared" si="218"/>
        <v>2.0313344705425838</v>
      </c>
      <c r="AN204" s="14">
        <f t="shared" si="276"/>
        <v>8.3563376612873448</v>
      </c>
      <c r="AO204" s="19">
        <f t="shared" si="244"/>
        <v>12.066412110544121</v>
      </c>
      <c r="AP204" s="21">
        <f t="shared" si="219"/>
        <v>3.5000000000000003E-2</v>
      </c>
      <c r="AQ204" s="14">
        <f t="shared" si="352"/>
        <v>8.1103577092923906</v>
      </c>
      <c r="AR204" s="14">
        <f t="shared" si="353"/>
        <v>2.0324046180565616</v>
      </c>
      <c r="AS204" s="14">
        <f t="shared" si="245"/>
        <v>8.3611345345100236</v>
      </c>
      <c r="AT204" s="19">
        <f t="shared" si="246"/>
        <v>12.073338715414938</v>
      </c>
      <c r="AU204" s="19">
        <f t="shared" si="267"/>
        <v>227.95686659943499</v>
      </c>
      <c r="AV204" s="14">
        <f t="shared" si="354"/>
        <v>5.8537275612014494E-2</v>
      </c>
      <c r="AW204" s="19">
        <f t="shared" si="303"/>
        <v>227.82342686015716</v>
      </c>
      <c r="AX204" t="s">
        <v>245</v>
      </c>
      <c r="AY204" s="14">
        <f t="shared" si="304"/>
        <v>1.6199999999999999</v>
      </c>
      <c r="AZ204" s="14">
        <f t="shared" si="305"/>
        <v>0.40601027145261881</v>
      </c>
      <c r="BA204" s="14">
        <f t="shared" si="306"/>
        <v>1.670103092783505</v>
      </c>
      <c r="BB204" s="14">
        <f t="shared" si="220"/>
        <v>8.1056479301916315</v>
      </c>
      <c r="BC204" s="14">
        <f t="shared" si="221"/>
        <v>2.0313345611365579</v>
      </c>
      <c r="BD204" s="14">
        <f t="shared" si="277"/>
        <v>8.3563380723625063</v>
      </c>
      <c r="BE204" s="19">
        <f t="shared" si="247"/>
        <v>12.066838429324866</v>
      </c>
      <c r="BF204" s="21">
        <f t="shared" si="222"/>
        <v>3.5000000000000003E-2</v>
      </c>
      <c r="BG204" s="14">
        <f t="shared" si="355"/>
        <v>8.1103584408720568</v>
      </c>
      <c r="BH204" s="14">
        <f t="shared" si="356"/>
        <v>2.0324047842707018</v>
      </c>
      <c r="BI204" s="14">
        <f t="shared" si="248"/>
        <v>8.361135284550242</v>
      </c>
      <c r="BJ204" s="19">
        <f t="shared" si="249"/>
        <v>12.073765768056175</v>
      </c>
      <c r="BK204" s="19">
        <f t="shared" si="268"/>
        <v>227.94861951904207</v>
      </c>
      <c r="BL204" s="14">
        <f t="shared" si="357"/>
        <v>5.8541462908089342E-2</v>
      </c>
      <c r="BM204" s="19">
        <f t="shared" si="310"/>
        <v>227.81517506249682</v>
      </c>
      <c r="BN204" t="s">
        <v>245</v>
      </c>
      <c r="BO204" s="14">
        <f t="shared" si="311"/>
        <v>1.6199999999999999</v>
      </c>
      <c r="BP204" s="14">
        <f t="shared" si="312"/>
        <v>0.40601027145261881</v>
      </c>
      <c r="BQ204" s="14">
        <f t="shared" si="313"/>
        <v>1.670103092783505</v>
      </c>
      <c r="BR204" s="14">
        <f t="shared" si="223"/>
        <v>8.1056481311058484</v>
      </c>
      <c r="BS204" s="14">
        <f t="shared" si="224"/>
        <v>2.0313346067840596</v>
      </c>
      <c r="BT204" s="14">
        <f t="shared" si="278"/>
        <v>8.356338279490565</v>
      </c>
      <c r="BU204" s="19">
        <f t="shared" si="250"/>
        <v>12.067053232484577</v>
      </c>
      <c r="BV204" s="21">
        <f t="shared" si="225"/>
        <v>3.5000000000000003E-2</v>
      </c>
      <c r="BW204" s="14">
        <f t="shared" si="358"/>
        <v>8.1103588094924355</v>
      </c>
      <c r="BX204" s="14">
        <f t="shared" si="359"/>
        <v>2.0324048680208695</v>
      </c>
      <c r="BY204" s="14">
        <f t="shared" si="251"/>
        <v>8.3611356624723232</v>
      </c>
      <c r="BZ204" s="19">
        <f t="shared" si="252"/>
        <v>12.073980940995321</v>
      </c>
      <c r="CA204" s="19">
        <f t="shared" si="269"/>
        <v>227.94446439848372</v>
      </c>
      <c r="CB204" s="14">
        <f t="shared" si="360"/>
        <v>5.854357276001828E-2</v>
      </c>
      <c r="CC204" s="19">
        <f t="shared" si="317"/>
        <v>227.81101756511617</v>
      </c>
      <c r="CD204" t="s">
        <v>245</v>
      </c>
      <c r="CE204" s="14">
        <f t="shared" si="318"/>
        <v>1.6199999999999999</v>
      </c>
      <c r="CF204" s="14">
        <f t="shared" si="319"/>
        <v>0.40601027145261881</v>
      </c>
      <c r="CG204" s="14">
        <f t="shared" si="320"/>
        <v>1.670103092783505</v>
      </c>
      <c r="CH204" s="14">
        <f t="shared" si="226"/>
        <v>8.1056483259470546</v>
      </c>
      <c r="CI204" s="14">
        <f t="shared" si="227"/>
        <v>2.0313346510517789</v>
      </c>
      <c r="CJ204" s="14">
        <f t="shared" si="279"/>
        <v>8.3563384803577883</v>
      </c>
      <c r="CK204" s="19">
        <f t="shared" si="253"/>
        <v>12.067261539174456</v>
      </c>
      <c r="CL204" s="21">
        <f t="shared" si="228"/>
        <v>3.5000000000000003E-2</v>
      </c>
      <c r="CM204" s="14">
        <f t="shared" si="361"/>
        <v>8.1103591669705786</v>
      </c>
      <c r="CN204" s="14">
        <f t="shared" si="362"/>
        <v>2.032404949239532</v>
      </c>
      <c r="CO204" s="14">
        <f t="shared" si="254"/>
        <v>8.3611360289710053</v>
      </c>
      <c r="CP204" s="19">
        <f t="shared" si="255"/>
        <v>12.074189606293647</v>
      </c>
      <c r="CQ204" s="19">
        <f t="shared" si="270"/>
        <v>227.94043508427447</v>
      </c>
      <c r="CR204" s="14">
        <f t="shared" si="363"/>
        <v>5.854561883959012E-2</v>
      </c>
      <c r="CS204" s="19">
        <f t="shared" si="324"/>
        <v>227.80698594596873</v>
      </c>
      <c r="CT204" t="s">
        <v>245</v>
      </c>
      <c r="CU204" s="14">
        <f t="shared" si="325"/>
        <v>1.6199999999999999</v>
      </c>
      <c r="CV204" s="14">
        <f t="shared" si="326"/>
        <v>0.40601027145261881</v>
      </c>
      <c r="CW204" s="14">
        <f t="shared" si="327"/>
        <v>1.670103092783505</v>
      </c>
      <c r="CX204" s="14">
        <f t="shared" si="229"/>
        <v>8.1056489226832138</v>
      </c>
      <c r="CY204" s="14">
        <f t="shared" si="230"/>
        <v>2.031334786629615</v>
      </c>
      <c r="CZ204" s="14">
        <f t="shared" si="280"/>
        <v>8.3563390955497052</v>
      </c>
      <c r="DA204" s="19">
        <f t="shared" si="256"/>
        <v>12.06789949349495</v>
      </c>
      <c r="DB204" s="21">
        <f t="shared" si="231"/>
        <v>3.5000000000000003E-2</v>
      </c>
      <c r="DC204" s="14">
        <f t="shared" si="364"/>
        <v>8.1103602618116</v>
      </c>
      <c r="DD204" s="14">
        <f t="shared" si="365"/>
        <v>2.0324051979862756</v>
      </c>
      <c r="DE204" s="14">
        <f t="shared" si="257"/>
        <v>8.3611371514390527</v>
      </c>
      <c r="DF204" s="19">
        <f t="shared" si="258"/>
        <v>12.074828658955415</v>
      </c>
      <c r="DG204" s="19">
        <f t="shared" si="271"/>
        <v>227.92809587278003</v>
      </c>
      <c r="DH204" s="14">
        <f t="shared" si="366"/>
        <v>5.8551885337002743E-2</v>
      </c>
      <c r="DI204" s="19">
        <f t="shared" si="331"/>
        <v>227.79463967543379</v>
      </c>
      <c r="DJ204" t="s">
        <v>245</v>
      </c>
      <c r="DK204" s="14">
        <f t="shared" si="332"/>
        <v>1.6199999999999999</v>
      </c>
      <c r="DL204" s="14">
        <f t="shared" si="333"/>
        <v>0.40601027145261881</v>
      </c>
      <c r="DM204" s="14">
        <f t="shared" si="334"/>
        <v>1.670103092783505</v>
      </c>
      <c r="DN204" s="14">
        <f t="shared" si="232"/>
        <v>8.1056493215735035</v>
      </c>
      <c r="DO204" s="14">
        <f t="shared" si="233"/>
        <v>2.0313348772570743</v>
      </c>
      <c r="DP204" s="14">
        <f t="shared" si="281"/>
        <v>8.3563395067768074</v>
      </c>
      <c r="DQ204" s="19">
        <f t="shared" si="259"/>
        <v>12.06832591745863</v>
      </c>
      <c r="DR204" s="21">
        <f t="shared" si="234"/>
        <v>3.5000000000000003E-2</v>
      </c>
      <c r="DS204" s="14">
        <f t="shared" si="367"/>
        <v>8.1103609936618071</v>
      </c>
      <c r="DT204" s="14">
        <f t="shared" si="368"/>
        <v>2.0324053642618818</v>
      </c>
      <c r="DU204" s="14">
        <f t="shared" si="260"/>
        <v>8.3611379017566385</v>
      </c>
      <c r="DV204" s="19">
        <f t="shared" si="261"/>
        <v>12.075255817141418</v>
      </c>
      <c r="DW204" s="19">
        <f t="shared" si="272"/>
        <v>227.91984876671052</v>
      </c>
      <c r="DX204" s="14">
        <f t="shared" si="369"/>
        <v>5.8556074207967768E-2</v>
      </c>
      <c r="DY204" s="19">
        <f t="shared" si="338"/>
        <v>227.78638785093199</v>
      </c>
      <c r="DZ204" t="s">
        <v>245</v>
      </c>
      <c r="EA204" s="14">
        <f t="shared" si="339"/>
        <v>1.6199999999999999</v>
      </c>
      <c r="EB204" s="14">
        <f t="shared" si="340"/>
        <v>0.40601027145261881</v>
      </c>
      <c r="EC204" s="14">
        <f t="shared" si="341"/>
        <v>1.670103092783505</v>
      </c>
      <c r="ED204" s="14">
        <f t="shared" si="235"/>
        <v>8.1056495225619827</v>
      </c>
      <c r="EE204" s="14">
        <f t="shared" si="236"/>
        <v>2.0313349229214479</v>
      </c>
      <c r="EF204" s="14">
        <f t="shared" si="282"/>
        <v>8.3563397139814253</v>
      </c>
      <c r="EG204" s="19">
        <f t="shared" si="262"/>
        <v>12.06854077361678</v>
      </c>
      <c r="EH204" s="21">
        <f t="shared" si="237"/>
        <v>3.5000000000000003E-2</v>
      </c>
      <c r="EI204" s="14">
        <f t="shared" si="370"/>
        <v>8.1103613624185051</v>
      </c>
      <c r="EJ204" s="14">
        <f t="shared" si="371"/>
        <v>2.0324054480430207</v>
      </c>
      <c r="EK204" s="14">
        <f t="shared" si="263"/>
        <v>8.3611382798184781</v>
      </c>
      <c r="EL204" s="19">
        <f t="shared" si="264"/>
        <v>12.075471043261329</v>
      </c>
      <c r="EM204" s="19">
        <f t="shared" si="273"/>
        <v>227.91569363321443</v>
      </c>
      <c r="EN204" s="14">
        <f t="shared" si="372"/>
        <v>5.8558184853458109E-2</v>
      </c>
      <c r="EO204" s="19">
        <f t="shared" si="345"/>
        <v>227.78223034002664</v>
      </c>
    </row>
    <row r="205" spans="2:145" hidden="1" outlineLevel="1">
      <c r="B205" t="s">
        <v>246</v>
      </c>
      <c r="C205" s="14">
        <f t="shared" si="283"/>
        <v>1.6199999999999999</v>
      </c>
      <c r="D205" s="14">
        <f t="shared" si="284"/>
        <v>0.40601027145261881</v>
      </c>
      <c r="E205" s="14">
        <f t="shared" si="285"/>
        <v>1.670103092783505</v>
      </c>
      <c r="F205" s="14">
        <f t="shared" si="211"/>
        <v>6.4826333818757602</v>
      </c>
      <c r="G205" s="14">
        <f t="shared" si="212"/>
        <v>1.6246393874375546</v>
      </c>
      <c r="H205" s="14">
        <f t="shared" si="274"/>
        <v>6.6831271978100624</v>
      </c>
      <c r="I205" s="19">
        <f t="shared" si="238"/>
        <v>9.6477854082725596</v>
      </c>
      <c r="J205" s="21">
        <f t="shared" si="213"/>
        <v>3.5000000000000003E-2</v>
      </c>
      <c r="K205" s="14">
        <f t="shared" si="346"/>
        <v>6.4856445587578815</v>
      </c>
      <c r="L205" s="14">
        <f t="shared" si="347"/>
        <v>1.6253235236976926</v>
      </c>
      <c r="M205" s="14">
        <f t="shared" si="239"/>
        <v>6.6861993613136299</v>
      </c>
      <c r="N205" s="19">
        <f t="shared" si="240"/>
        <v>9.6522203940725113</v>
      </c>
      <c r="O205" s="19">
        <f t="shared" si="265"/>
        <v>227.88497262270613</v>
      </c>
      <c r="P205" s="14">
        <f t="shared" si="348"/>
        <v>4.681598376758981E-2</v>
      </c>
      <c r="Q205" s="19">
        <f t="shared" si="289"/>
        <v>227.7782860309143</v>
      </c>
      <c r="R205" t="s">
        <v>246</v>
      </c>
      <c r="S205" s="14">
        <f t="shared" si="290"/>
        <v>1.6199999999999999</v>
      </c>
      <c r="T205" s="14">
        <f t="shared" si="291"/>
        <v>0.40601027145261881</v>
      </c>
      <c r="U205" s="14">
        <f t="shared" si="292"/>
        <v>1.670103092783505</v>
      </c>
      <c r="V205" s="14">
        <f t="shared" si="214"/>
        <v>6.4826341211133993</v>
      </c>
      <c r="W205" s="14">
        <f t="shared" si="215"/>
        <v>1.6246395553915787</v>
      </c>
      <c r="X205" s="14">
        <f t="shared" si="275"/>
        <v>6.6831279599107214</v>
      </c>
      <c r="Y205" s="19">
        <f t="shared" si="241"/>
        <v>9.6491401852819969</v>
      </c>
      <c r="Z205" s="21">
        <f t="shared" si="216"/>
        <v>3.5000000000000003E-2</v>
      </c>
      <c r="AA205" s="14">
        <f t="shared" si="349"/>
        <v>6.4856461437356501</v>
      </c>
      <c r="AB205" s="14">
        <f t="shared" si="350"/>
        <v>1.6253238838029955</v>
      </c>
      <c r="AC205" s="14">
        <f t="shared" si="242"/>
        <v>6.6862009862861251</v>
      </c>
      <c r="AD205" s="19">
        <f t="shared" si="243"/>
        <v>9.653577039172454</v>
      </c>
      <c r="AE205" s="19">
        <f t="shared" si="266"/>
        <v>227.85215168793221</v>
      </c>
      <c r="AF205" s="14">
        <f t="shared" si="351"/>
        <v>4.6829305408477379E-2</v>
      </c>
      <c r="AG205" s="19">
        <f t="shared" si="296"/>
        <v>227.74545010793847</v>
      </c>
      <c r="AH205" t="s">
        <v>246</v>
      </c>
      <c r="AI205" s="14">
        <f t="shared" si="297"/>
        <v>1.6199999999999999</v>
      </c>
      <c r="AJ205" s="14">
        <f t="shared" si="298"/>
        <v>0.40601027145261881</v>
      </c>
      <c r="AK205" s="14">
        <f t="shared" si="299"/>
        <v>1.670103092783505</v>
      </c>
      <c r="AL205" s="14">
        <f t="shared" si="217"/>
        <v>6.4826347683461902</v>
      </c>
      <c r="AM205" s="14">
        <f t="shared" si="218"/>
        <v>1.6246397024421966</v>
      </c>
      <c r="AN205" s="14">
        <f t="shared" si="276"/>
        <v>6.6831286271610209</v>
      </c>
      <c r="AO205" s="19">
        <f t="shared" si="244"/>
        <v>9.6503261921415149</v>
      </c>
      <c r="AP205" s="21">
        <f t="shared" si="219"/>
        <v>3.5000000000000003E-2</v>
      </c>
      <c r="AQ205" s="14">
        <f t="shared" si="352"/>
        <v>6.4856475314487243</v>
      </c>
      <c r="AR205" s="14">
        <f t="shared" si="353"/>
        <v>1.6253241990899649</v>
      </c>
      <c r="AS205" s="14">
        <f t="shared" si="245"/>
        <v>6.6862024090162251</v>
      </c>
      <c r="AT205" s="19">
        <f t="shared" si="246"/>
        <v>9.6547646818371433</v>
      </c>
      <c r="AU205" s="19">
        <f t="shared" si="267"/>
        <v>227.82342686015716</v>
      </c>
      <c r="AV205" s="14">
        <f t="shared" si="354"/>
        <v>4.6840969134178449E-2</v>
      </c>
      <c r="AW205" s="19">
        <f t="shared" si="303"/>
        <v>227.71671215910118</v>
      </c>
      <c r="AX205" t="s">
        <v>246</v>
      </c>
      <c r="AY205" s="14">
        <f t="shared" si="304"/>
        <v>1.6199999999999999</v>
      </c>
      <c r="AZ205" s="14">
        <f t="shared" si="305"/>
        <v>0.40601027145261881</v>
      </c>
      <c r="BA205" s="14">
        <f t="shared" si="306"/>
        <v>1.670103092783505</v>
      </c>
      <c r="BB205" s="14">
        <f t="shared" si="220"/>
        <v>6.4826349543208455</v>
      </c>
      <c r="BC205" s="14">
        <f t="shared" si="221"/>
        <v>1.624639744695445</v>
      </c>
      <c r="BD205" s="14">
        <f t="shared" si="277"/>
        <v>6.6831288188874698</v>
      </c>
      <c r="BE205" s="19">
        <f t="shared" si="247"/>
        <v>9.6506669502278815</v>
      </c>
      <c r="BF205" s="21">
        <f t="shared" si="222"/>
        <v>3.5000000000000003E-2</v>
      </c>
      <c r="BG205" s="14">
        <f t="shared" si="355"/>
        <v>6.4856479301916314</v>
      </c>
      <c r="BH205" s="14">
        <f t="shared" si="356"/>
        <v>1.625324289683939</v>
      </c>
      <c r="BI205" s="14">
        <f t="shared" si="248"/>
        <v>6.6862028178208597</v>
      </c>
      <c r="BJ205" s="19">
        <f t="shared" si="249"/>
        <v>9.6551059099899117</v>
      </c>
      <c r="BK205" s="19">
        <f t="shared" si="268"/>
        <v>227.81517506249682</v>
      </c>
      <c r="BL205" s="14">
        <f t="shared" si="357"/>
        <v>4.6844320581781722E-2</v>
      </c>
      <c r="BM205" s="19">
        <f t="shared" si="310"/>
        <v>227.7084565915566</v>
      </c>
      <c r="BN205" t="s">
        <v>246</v>
      </c>
      <c r="BO205" s="14">
        <f t="shared" si="311"/>
        <v>1.6199999999999999</v>
      </c>
      <c r="BP205" s="14">
        <f t="shared" si="312"/>
        <v>0.40601027145261881</v>
      </c>
      <c r="BQ205" s="14">
        <f t="shared" si="313"/>
        <v>1.670103092783505</v>
      </c>
      <c r="BR205" s="14">
        <f t="shared" si="223"/>
        <v>6.4826350480277188</v>
      </c>
      <c r="BS205" s="14">
        <f t="shared" si="224"/>
        <v>1.6246397659855494</v>
      </c>
      <c r="BT205" s="14">
        <f t="shared" si="278"/>
        <v>6.6831289154924942</v>
      </c>
      <c r="BU205" s="19">
        <f t="shared" si="250"/>
        <v>9.6508386431336906</v>
      </c>
      <c r="BV205" s="21">
        <f t="shared" si="225"/>
        <v>3.5000000000000003E-2</v>
      </c>
      <c r="BW205" s="14">
        <f t="shared" si="358"/>
        <v>6.4856481311058483</v>
      </c>
      <c r="BX205" s="14">
        <f t="shared" si="359"/>
        <v>1.6253243353314406</v>
      </c>
      <c r="BY205" s="14">
        <f t="shared" si="251"/>
        <v>6.6862030238048691</v>
      </c>
      <c r="BZ205" s="19">
        <f t="shared" si="252"/>
        <v>9.6552778397539267</v>
      </c>
      <c r="CA205" s="19">
        <f t="shared" si="269"/>
        <v>227.81101756511617</v>
      </c>
      <c r="CB205" s="14">
        <f t="shared" si="360"/>
        <v>4.6846009274974711E-2</v>
      </c>
      <c r="CC205" s="19">
        <f t="shared" si="317"/>
        <v>227.70429719469823</v>
      </c>
      <c r="CD205" t="s">
        <v>246</v>
      </c>
      <c r="CE205" s="14">
        <f t="shared" si="318"/>
        <v>1.6199999999999999</v>
      </c>
      <c r="CF205" s="14">
        <f t="shared" si="319"/>
        <v>0.40601027145261881</v>
      </c>
      <c r="CG205" s="14">
        <f t="shared" si="320"/>
        <v>1.670103092783505</v>
      </c>
      <c r="CH205" s="14">
        <f t="shared" si="226"/>
        <v>6.4826351389021246</v>
      </c>
      <c r="CI205" s="14">
        <f t="shared" si="227"/>
        <v>1.6246397866321198</v>
      </c>
      <c r="CJ205" s="14">
        <f t="shared" si="279"/>
        <v>6.6831290091774482</v>
      </c>
      <c r="CK205" s="19">
        <f t="shared" si="253"/>
        <v>9.6510051433836974</v>
      </c>
      <c r="CL205" s="21">
        <f t="shared" si="228"/>
        <v>3.5000000000000003E-2</v>
      </c>
      <c r="CM205" s="14">
        <f t="shared" si="361"/>
        <v>6.4856483259470554</v>
      </c>
      <c r="CN205" s="14">
        <f t="shared" si="362"/>
        <v>1.6253243795991603</v>
      </c>
      <c r="CO205" s="14">
        <f t="shared" si="254"/>
        <v>6.6862032235626252</v>
      </c>
      <c r="CP205" s="19">
        <f t="shared" si="255"/>
        <v>9.655444569706674</v>
      </c>
      <c r="CQ205" s="19">
        <f t="shared" si="270"/>
        <v>227.80698594596873</v>
      </c>
      <c r="CR205" s="14">
        <f t="shared" si="363"/>
        <v>4.6847646925777857E-2</v>
      </c>
      <c r="CS205" s="19">
        <f t="shared" si="324"/>
        <v>227.70026373352053</v>
      </c>
      <c r="CT205" t="s">
        <v>246</v>
      </c>
      <c r="CU205" s="14">
        <f t="shared" si="325"/>
        <v>1.6199999999999999</v>
      </c>
      <c r="CV205" s="14">
        <f t="shared" si="326"/>
        <v>0.40601027145261881</v>
      </c>
      <c r="CW205" s="14">
        <f t="shared" si="327"/>
        <v>1.670103092783505</v>
      </c>
      <c r="CX205" s="14">
        <f t="shared" si="229"/>
        <v>6.482635417221287</v>
      </c>
      <c r="CY205" s="14">
        <f t="shared" si="230"/>
        <v>1.6246398498659447</v>
      </c>
      <c r="CZ205" s="14">
        <f t="shared" si="280"/>
        <v>6.6831292961044202</v>
      </c>
      <c r="DA205" s="19">
        <f t="shared" si="256"/>
        <v>9.6515150624239112</v>
      </c>
      <c r="DB205" s="21">
        <f t="shared" si="231"/>
        <v>3.5000000000000003E-2</v>
      </c>
      <c r="DC205" s="14">
        <f t="shared" si="364"/>
        <v>6.4856489226832146</v>
      </c>
      <c r="DD205" s="14">
        <f t="shared" si="365"/>
        <v>1.6253245151769962</v>
      </c>
      <c r="DE205" s="14">
        <f t="shared" si="257"/>
        <v>6.686203835356598</v>
      </c>
      <c r="DF205" s="19">
        <f t="shared" si="258"/>
        <v>9.6559551922774087</v>
      </c>
      <c r="DG205" s="19">
        <f t="shared" si="271"/>
        <v>227.79463967543379</v>
      </c>
      <c r="DH205" s="14">
        <f t="shared" si="366"/>
        <v>4.6852662534663393E-2</v>
      </c>
      <c r="DI205" s="19">
        <f t="shared" si="331"/>
        <v>227.6879118216346</v>
      </c>
      <c r="DJ205" t="s">
        <v>246</v>
      </c>
      <c r="DK205" s="14">
        <f t="shared" si="332"/>
        <v>1.6199999999999999</v>
      </c>
      <c r="DL205" s="14">
        <f t="shared" si="333"/>
        <v>0.40601027145261881</v>
      </c>
      <c r="DM205" s="14">
        <f t="shared" si="334"/>
        <v>1.670103092783505</v>
      </c>
      <c r="DN205" s="14">
        <f t="shared" si="232"/>
        <v>6.4826356032646562</v>
      </c>
      <c r="DO205" s="14">
        <f t="shared" si="233"/>
        <v>1.6246398921348046</v>
      </c>
      <c r="DP205" s="14">
        <f t="shared" si="281"/>
        <v>6.6831294879017076</v>
      </c>
      <c r="DQ205" s="19">
        <f t="shared" si="259"/>
        <v>9.6518559045102741</v>
      </c>
      <c r="DR205" s="21">
        <f t="shared" si="234"/>
        <v>3.5000000000000003E-2</v>
      </c>
      <c r="DS205" s="14">
        <f t="shared" si="367"/>
        <v>6.4856493215735034</v>
      </c>
      <c r="DT205" s="14">
        <f t="shared" si="368"/>
        <v>1.6253246058044553</v>
      </c>
      <c r="DU205" s="14">
        <f t="shared" si="260"/>
        <v>6.6862042443123322</v>
      </c>
      <c r="DV205" s="19">
        <f t="shared" si="261"/>
        <v>9.6562965046618245</v>
      </c>
      <c r="DW205" s="19">
        <f t="shared" si="272"/>
        <v>227.78638785093199</v>
      </c>
      <c r="DX205" s="14">
        <f t="shared" si="369"/>
        <v>4.6856015243198483E-2</v>
      </c>
      <c r="DY205" s="19">
        <f t="shared" si="338"/>
        <v>227.67965622631863</v>
      </c>
      <c r="DZ205" t="s">
        <v>246</v>
      </c>
      <c r="EA205" s="14">
        <f t="shared" si="339"/>
        <v>1.6199999999999999</v>
      </c>
      <c r="EB205" s="14">
        <f t="shared" si="340"/>
        <v>0.40601027145261881</v>
      </c>
      <c r="EC205" s="14">
        <f t="shared" si="341"/>
        <v>1.670103092783505</v>
      </c>
      <c r="ED205" s="14">
        <f t="shared" si="235"/>
        <v>6.4826356970061525</v>
      </c>
      <c r="EE205" s="14">
        <f t="shared" si="236"/>
        <v>1.6246399134327756</v>
      </c>
      <c r="EF205" s="14">
        <f t="shared" si="282"/>
        <v>6.6831295845424252</v>
      </c>
      <c r="EG205" s="19">
        <f t="shared" si="262"/>
        <v>9.6520276397410836</v>
      </c>
      <c r="EH205" s="21">
        <f t="shared" si="237"/>
        <v>3.5000000000000003E-2</v>
      </c>
      <c r="EI205" s="14">
        <f t="shared" si="370"/>
        <v>6.4856495225619835</v>
      </c>
      <c r="EJ205" s="14">
        <f t="shared" si="371"/>
        <v>1.6253246514688293</v>
      </c>
      <c r="EK205" s="14">
        <f t="shared" si="263"/>
        <v>6.6862044503724798</v>
      </c>
      <c r="EL205" s="19">
        <f t="shared" si="264"/>
        <v>9.656468476867575</v>
      </c>
      <c r="EM205" s="19">
        <f t="shared" si="273"/>
        <v>227.78223034002664</v>
      </c>
      <c r="EN205" s="14">
        <f t="shared" si="372"/>
        <v>4.6857704571754429E-2</v>
      </c>
      <c r="EO205" s="19">
        <f t="shared" si="345"/>
        <v>227.67549681546694</v>
      </c>
    </row>
    <row r="206" spans="2:145" hidden="1" outlineLevel="1">
      <c r="B206" t="s">
        <v>247</v>
      </c>
      <c r="C206" s="14">
        <f t="shared" si="283"/>
        <v>1.6199999999999999</v>
      </c>
      <c r="D206" s="14">
        <f t="shared" si="284"/>
        <v>0.40601027145261881</v>
      </c>
      <c r="E206" s="14">
        <f t="shared" si="285"/>
        <v>1.670103092783505</v>
      </c>
      <c r="F206" s="14">
        <f t="shared" si="211"/>
        <v>4.86094031574296</v>
      </c>
      <c r="G206" s="14">
        <f t="shared" si="212"/>
        <v>1.2182444531180225</v>
      </c>
      <c r="H206" s="14">
        <f t="shared" si="274"/>
        <v>5.0112786760236707</v>
      </c>
      <c r="I206" s="19">
        <f t="shared" si="238"/>
        <v>7.2342991321744217</v>
      </c>
      <c r="J206" s="21">
        <f t="shared" si="213"/>
        <v>3.5000000000000003E-2</v>
      </c>
      <c r="K206" s="14">
        <f t="shared" si="346"/>
        <v>4.8626333818757601</v>
      </c>
      <c r="L206" s="14">
        <f t="shared" si="347"/>
        <v>1.2186291159849358</v>
      </c>
      <c r="M206" s="14">
        <f t="shared" si="239"/>
        <v>5.0130091091936704</v>
      </c>
      <c r="N206" s="19">
        <f t="shared" si="240"/>
        <v>7.2367971914501732</v>
      </c>
      <c r="O206" s="19">
        <f t="shared" si="265"/>
        <v>227.7782860309143</v>
      </c>
      <c r="P206" s="14">
        <f t="shared" si="348"/>
        <v>3.5118949411664858E-2</v>
      </c>
      <c r="Q206" s="19">
        <f t="shared" si="289"/>
        <v>227.69829268987235</v>
      </c>
      <c r="R206" t="s">
        <v>247</v>
      </c>
      <c r="S206" s="14">
        <f t="shared" si="290"/>
        <v>1.6199999999999999</v>
      </c>
      <c r="T206" s="14">
        <f t="shared" si="291"/>
        <v>0.40601027145261881</v>
      </c>
      <c r="U206" s="14">
        <f t="shared" si="292"/>
        <v>1.670103092783505</v>
      </c>
      <c r="V206" s="14">
        <f t="shared" si="214"/>
        <v>4.8609405796565905</v>
      </c>
      <c r="W206" s="14">
        <f t="shared" si="215"/>
        <v>1.2182445130789255</v>
      </c>
      <c r="X206" s="14">
        <f t="shared" si="275"/>
        <v>5.0112789480995783</v>
      </c>
      <c r="Y206" s="19">
        <f t="shared" si="241"/>
        <v>7.2353145664461138</v>
      </c>
      <c r="Z206" s="21">
        <f t="shared" si="216"/>
        <v>3.5000000000000003E-2</v>
      </c>
      <c r="AA206" s="14">
        <f t="shared" si="349"/>
        <v>4.8626341211133992</v>
      </c>
      <c r="AB206" s="14">
        <f t="shared" si="350"/>
        <v>1.2186292839389599</v>
      </c>
      <c r="AC206" s="14">
        <f t="shared" si="242"/>
        <v>5.01300986708483</v>
      </c>
      <c r="AD206" s="19">
        <f t="shared" si="243"/>
        <v>7.237813677646475</v>
      </c>
      <c r="AE206" s="19">
        <f t="shared" si="266"/>
        <v>227.74545010793847</v>
      </c>
      <c r="AF206" s="14">
        <f t="shared" si="351"/>
        <v>3.5128944642395847E-2</v>
      </c>
      <c r="AG206" s="19">
        <f t="shared" si="296"/>
        <v>227.66544553484448</v>
      </c>
      <c r="AH206" t="s">
        <v>247</v>
      </c>
      <c r="AI206" s="14">
        <f t="shared" si="297"/>
        <v>1.6199999999999999</v>
      </c>
      <c r="AJ206" s="14">
        <f t="shared" si="298"/>
        <v>0.40601027145261881</v>
      </c>
      <c r="AK206" s="14">
        <f t="shared" si="299"/>
        <v>1.670103092783505</v>
      </c>
      <c r="AL206" s="14">
        <f t="shared" si="217"/>
        <v>4.8609408107237462</v>
      </c>
      <c r="AM206" s="14">
        <f t="shared" si="218"/>
        <v>1.2182445655771432</v>
      </c>
      <c r="AN206" s="14">
        <f t="shared" si="276"/>
        <v>5.011279186313141</v>
      </c>
      <c r="AO206" s="19">
        <f t="shared" si="244"/>
        <v>7.2362035037405459</v>
      </c>
      <c r="AP206" s="21">
        <f t="shared" si="219"/>
        <v>3.5000000000000003E-2</v>
      </c>
      <c r="AQ206" s="14">
        <f t="shared" si="352"/>
        <v>4.8626347683461901</v>
      </c>
      <c r="AR206" s="14">
        <f t="shared" si="353"/>
        <v>1.2186294309895778</v>
      </c>
      <c r="AS206" s="14">
        <f t="shared" si="245"/>
        <v>5.0130105306495407</v>
      </c>
      <c r="AT206" s="19">
        <f t="shared" si="246"/>
        <v>7.2387035360651177</v>
      </c>
      <c r="AU206" s="19">
        <f t="shared" si="267"/>
        <v>227.71671215910118</v>
      </c>
      <c r="AV206" s="14">
        <f t="shared" si="354"/>
        <v>3.5137695939878352E-2</v>
      </c>
      <c r="AW206" s="19">
        <f t="shared" si="303"/>
        <v>227.63669775317842</v>
      </c>
      <c r="AX206" t="s">
        <v>247</v>
      </c>
      <c r="AY206" s="14">
        <f t="shared" si="304"/>
        <v>1.6199999999999999</v>
      </c>
      <c r="AZ206" s="14">
        <f t="shared" si="305"/>
        <v>0.40601027145261881</v>
      </c>
      <c r="BA206" s="14">
        <f t="shared" si="306"/>
        <v>1.670103092783505</v>
      </c>
      <c r="BB206" s="14">
        <f t="shared" si="220"/>
        <v>4.8609408771181446</v>
      </c>
      <c r="BC206" s="14">
        <f t="shared" si="221"/>
        <v>1.2182445806618816</v>
      </c>
      <c r="BD206" s="14">
        <f t="shared" si="277"/>
        <v>5.0112792547609741</v>
      </c>
      <c r="BE206" s="19">
        <f t="shared" si="247"/>
        <v>7.2364589091274061</v>
      </c>
      <c r="BF206" s="21">
        <f t="shared" si="222"/>
        <v>3.5000000000000003E-2</v>
      </c>
      <c r="BG206" s="14">
        <f t="shared" si="355"/>
        <v>4.8626349543208454</v>
      </c>
      <c r="BH206" s="14">
        <f t="shared" si="356"/>
        <v>1.2186294732428262</v>
      </c>
      <c r="BI206" s="14">
        <f t="shared" si="248"/>
        <v>5.013010721316979</v>
      </c>
      <c r="BJ206" s="19">
        <f t="shared" si="249"/>
        <v>7.2389592061470047</v>
      </c>
      <c r="BK206" s="19">
        <f t="shared" si="268"/>
        <v>227.7084565915566</v>
      </c>
      <c r="BL206" s="14">
        <f t="shared" si="357"/>
        <v>3.5140210532355901E-2</v>
      </c>
      <c r="BM206" s="19">
        <f t="shared" si="310"/>
        <v>227.62843936051033</v>
      </c>
      <c r="BN206" t="s">
        <v>247</v>
      </c>
      <c r="BO206" s="14">
        <f t="shared" si="311"/>
        <v>1.6199999999999999</v>
      </c>
      <c r="BP206" s="14">
        <f t="shared" si="312"/>
        <v>0.40601027145261881</v>
      </c>
      <c r="BQ206" s="14">
        <f t="shared" si="313"/>
        <v>1.670103092783505</v>
      </c>
      <c r="BR206" s="14">
        <f t="shared" si="223"/>
        <v>4.8609409105722268</v>
      </c>
      <c r="BS206" s="14">
        <f t="shared" si="224"/>
        <v>1.2182445882626143</v>
      </c>
      <c r="BT206" s="14">
        <f t="shared" si="278"/>
        <v>5.0112792892497184</v>
      </c>
      <c r="BU206" s="19">
        <f t="shared" si="250"/>
        <v>7.2365875965842772</v>
      </c>
      <c r="BV206" s="21">
        <f t="shared" si="225"/>
        <v>3.5000000000000003E-2</v>
      </c>
      <c r="BW206" s="14">
        <f t="shared" si="358"/>
        <v>4.8626350480277187</v>
      </c>
      <c r="BX206" s="14">
        <f t="shared" si="359"/>
        <v>1.2186294945329306</v>
      </c>
      <c r="BY206" s="14">
        <f t="shared" si="251"/>
        <v>5.0130108173884009</v>
      </c>
      <c r="BZ206" s="19">
        <f t="shared" si="252"/>
        <v>7.239088026979049</v>
      </c>
      <c r="CA206" s="19">
        <f t="shared" si="269"/>
        <v>227.70429719469823</v>
      </c>
      <c r="CB206" s="14">
        <f t="shared" si="360"/>
        <v>3.5141477559562234E-2</v>
      </c>
      <c r="CC206" s="19">
        <f t="shared" si="317"/>
        <v>227.62427854019739</v>
      </c>
      <c r="CD206" t="s">
        <v>247</v>
      </c>
      <c r="CE206" s="14">
        <f t="shared" si="318"/>
        <v>1.6199999999999999</v>
      </c>
      <c r="CF206" s="14">
        <f t="shared" si="319"/>
        <v>0.40601027145261881</v>
      </c>
      <c r="CG206" s="14">
        <f t="shared" si="320"/>
        <v>1.670103092783505</v>
      </c>
      <c r="CH206" s="14">
        <f t="shared" si="226"/>
        <v>4.8609409430150956</v>
      </c>
      <c r="CI206" s="14">
        <f t="shared" si="227"/>
        <v>1.2182445956336003</v>
      </c>
      <c r="CJ206" s="14">
        <f t="shared" si="279"/>
        <v>5.0112793226959749</v>
      </c>
      <c r="CK206" s="19">
        <f t="shared" si="253"/>
        <v>7.2367123920332324</v>
      </c>
      <c r="CL206" s="21">
        <f t="shared" si="228"/>
        <v>3.5000000000000003E-2</v>
      </c>
      <c r="CM206" s="14">
        <f t="shared" si="361"/>
        <v>4.8626351389021245</v>
      </c>
      <c r="CN206" s="14">
        <f t="shared" si="362"/>
        <v>1.218629515179501</v>
      </c>
      <c r="CO206" s="14">
        <f t="shared" si="254"/>
        <v>5.0130109105558818</v>
      </c>
      <c r="CP206" s="19">
        <f t="shared" si="255"/>
        <v>7.2392129517739221</v>
      </c>
      <c r="CQ206" s="19">
        <f t="shared" si="270"/>
        <v>227.70026373352053</v>
      </c>
      <c r="CR206" s="14">
        <f t="shared" si="363"/>
        <v>3.5142706289660181E-2</v>
      </c>
      <c r="CS206" s="19">
        <f t="shared" si="324"/>
        <v>227.62024369861587</v>
      </c>
      <c r="CT206" t="s">
        <v>247</v>
      </c>
      <c r="CU206" s="14">
        <f t="shared" si="325"/>
        <v>1.6199999999999999</v>
      </c>
      <c r="CV206" s="14">
        <f t="shared" si="326"/>
        <v>0.40601027145261881</v>
      </c>
      <c r="CW206" s="14">
        <f t="shared" si="327"/>
        <v>1.670103092783505</v>
      </c>
      <c r="CX206" s="14">
        <f t="shared" si="229"/>
        <v>4.8609410423771955</v>
      </c>
      <c r="CY206" s="14">
        <f t="shared" si="230"/>
        <v>1.2182446182085664</v>
      </c>
      <c r="CZ206" s="14">
        <f t="shared" si="280"/>
        <v>5.0112794251311295</v>
      </c>
      <c r="DA206" s="19">
        <f t="shared" si="256"/>
        <v>7.2370945870912324</v>
      </c>
      <c r="DB206" s="21">
        <f t="shared" si="231"/>
        <v>3.5000000000000003E-2</v>
      </c>
      <c r="DC206" s="14">
        <f t="shared" si="364"/>
        <v>4.8626354172212869</v>
      </c>
      <c r="DD206" s="14">
        <f t="shared" si="365"/>
        <v>1.2186295784133259</v>
      </c>
      <c r="DE206" s="14">
        <f t="shared" si="257"/>
        <v>5.0130111958979988</v>
      </c>
      <c r="DF206" s="19">
        <f t="shared" si="258"/>
        <v>7.2395955429908661</v>
      </c>
      <c r="DG206" s="19">
        <f t="shared" si="271"/>
        <v>227.6879118216346</v>
      </c>
      <c r="DH206" s="14">
        <f t="shared" si="366"/>
        <v>3.5146469503261925E-2</v>
      </c>
      <c r="DI206" s="19">
        <f t="shared" si="331"/>
        <v>227.60788755914359</v>
      </c>
      <c r="DJ206" t="s">
        <v>247</v>
      </c>
      <c r="DK206" s="14">
        <f t="shared" si="332"/>
        <v>1.6199999999999999</v>
      </c>
      <c r="DL206" s="14">
        <f t="shared" si="333"/>
        <v>0.40601027145261881</v>
      </c>
      <c r="DM206" s="14">
        <f t="shared" si="334"/>
        <v>1.670103092783505</v>
      </c>
      <c r="DN206" s="14">
        <f t="shared" si="232"/>
        <v>4.8609411087961201</v>
      </c>
      <c r="DO206" s="14">
        <f t="shared" si="233"/>
        <v>1.2182446332988768</v>
      </c>
      <c r="DP206" s="14">
        <f t="shared" si="281"/>
        <v>5.0112794936042473</v>
      </c>
      <c r="DQ206" s="19">
        <f t="shared" si="259"/>
        <v>7.2373500553976973</v>
      </c>
      <c r="DR206" s="21">
        <f t="shared" si="234"/>
        <v>3.5000000000000003E-2</v>
      </c>
      <c r="DS206" s="14">
        <f t="shared" si="367"/>
        <v>4.862635603264656</v>
      </c>
      <c r="DT206" s="14">
        <f t="shared" si="368"/>
        <v>1.2186296206821858</v>
      </c>
      <c r="DU206" s="14">
        <f t="shared" si="260"/>
        <v>5.0130113866358847</v>
      </c>
      <c r="DV206" s="19">
        <f t="shared" si="261"/>
        <v>7.2398512761227574</v>
      </c>
      <c r="DW206" s="19">
        <f t="shared" si="272"/>
        <v>227.67965622631863</v>
      </c>
      <c r="DX206" s="14">
        <f t="shared" si="369"/>
        <v>3.5148985042075614E-2</v>
      </c>
      <c r="DY206" s="19">
        <f t="shared" si="338"/>
        <v>227.5996291380078</v>
      </c>
      <c r="DZ206" t="s">
        <v>247</v>
      </c>
      <c r="EA206" s="14">
        <f t="shared" si="339"/>
        <v>1.6199999999999999</v>
      </c>
      <c r="EB206" s="14">
        <f t="shared" si="340"/>
        <v>0.40601027145261881</v>
      </c>
      <c r="EC206" s="14">
        <f t="shared" si="341"/>
        <v>1.670103092783505</v>
      </c>
      <c r="ED206" s="14">
        <f t="shared" si="235"/>
        <v>4.8609411422625595</v>
      </c>
      <c r="EE206" s="14">
        <f t="shared" si="236"/>
        <v>1.2182446409024172</v>
      </c>
      <c r="EF206" s="14">
        <f t="shared" si="282"/>
        <v>5.0112795281057316</v>
      </c>
      <c r="EG206" s="19">
        <f t="shared" si="262"/>
        <v>7.2374787745578129</v>
      </c>
      <c r="EH206" s="21">
        <f t="shared" si="237"/>
        <v>3.5000000000000003E-2</v>
      </c>
      <c r="EI206" s="14">
        <f t="shared" si="370"/>
        <v>4.8626356970061524</v>
      </c>
      <c r="EJ206" s="14">
        <f t="shared" si="371"/>
        <v>1.2186296419801568</v>
      </c>
      <c r="EK206" s="14">
        <f t="shared" si="263"/>
        <v>5.0130114827428027</v>
      </c>
      <c r="EL206" s="19">
        <f t="shared" si="264"/>
        <v>7.2399801287237491</v>
      </c>
      <c r="EM206" s="19">
        <f t="shared" si="273"/>
        <v>227.67549681546694</v>
      </c>
      <c r="EN206" s="14">
        <f t="shared" si="372"/>
        <v>3.5150252546125305E-2</v>
      </c>
      <c r="EO206" s="19">
        <f t="shared" si="345"/>
        <v>227.59546830335066</v>
      </c>
    </row>
    <row r="207" spans="2:145" hidden="1" outlineLevel="1">
      <c r="B207" t="s">
        <v>248</v>
      </c>
      <c r="C207" s="14">
        <f t="shared" si="283"/>
        <v>1.6199999999999999</v>
      </c>
      <c r="D207" s="14">
        <f t="shared" si="284"/>
        <v>0.40601027145261881</v>
      </c>
      <c r="E207" s="14">
        <f t="shared" si="285"/>
        <v>1.670103092783505</v>
      </c>
      <c r="F207" s="14">
        <f t="shared" si="211"/>
        <v>3.2401880456857741</v>
      </c>
      <c r="G207" s="14">
        <f t="shared" si="212"/>
        <v>0.81206326668973672</v>
      </c>
      <c r="H207" s="14">
        <f t="shared" si="274"/>
        <v>3.3404000470987363</v>
      </c>
      <c r="I207" s="19">
        <f t="shared" si="238"/>
        <v>4.8222129967468685</v>
      </c>
      <c r="J207" s="21">
        <f t="shared" si="213"/>
        <v>3.5000000000000003E-2</v>
      </c>
      <c r="K207" s="14">
        <f t="shared" si="346"/>
        <v>3.2409403157429599</v>
      </c>
      <c r="L207" s="14">
        <f t="shared" si="347"/>
        <v>0.81223418166540373</v>
      </c>
      <c r="M207" s="14">
        <f t="shared" si="239"/>
        <v>3.341170228538759</v>
      </c>
      <c r="N207" s="19">
        <f t="shared" si="240"/>
        <v>4.823324833322598</v>
      </c>
      <c r="O207" s="19">
        <f t="shared" si="265"/>
        <v>227.69829268987235</v>
      </c>
      <c r="P207" s="14">
        <f t="shared" si="348"/>
        <v>2.3416343285422272E-2</v>
      </c>
      <c r="Q207" s="19">
        <f t="shared" si="289"/>
        <v>227.64497407600103</v>
      </c>
      <c r="R207" t="s">
        <v>248</v>
      </c>
      <c r="S207" s="14">
        <f t="shared" si="290"/>
        <v>1.6199999999999999</v>
      </c>
      <c r="T207" s="14">
        <f t="shared" si="291"/>
        <v>0.40601027145261881</v>
      </c>
      <c r="U207" s="14">
        <f t="shared" si="292"/>
        <v>1.670103092783505</v>
      </c>
      <c r="V207" s="14">
        <f t="shared" si="214"/>
        <v>3.240188098458697</v>
      </c>
      <c r="W207" s="14">
        <f t="shared" si="215"/>
        <v>0.81206327867969008</v>
      </c>
      <c r="X207" s="14">
        <f t="shared" si="275"/>
        <v>3.3404001015038114</v>
      </c>
      <c r="Y207" s="19">
        <f t="shared" si="241"/>
        <v>4.8228896779601795</v>
      </c>
      <c r="Z207" s="21">
        <f t="shared" si="216"/>
        <v>3.5000000000000003E-2</v>
      </c>
      <c r="AA207" s="14">
        <f t="shared" si="349"/>
        <v>3.2409405796565904</v>
      </c>
      <c r="AB207" s="14">
        <f t="shared" si="350"/>
        <v>0.81223424162630653</v>
      </c>
      <c r="AC207" s="14">
        <f t="shared" si="242"/>
        <v>3.3411704991118096</v>
      </c>
      <c r="AD207" s="19">
        <f t="shared" si="243"/>
        <v>4.8240019826418461</v>
      </c>
      <c r="AE207" s="19">
        <f t="shared" si="266"/>
        <v>227.66544553484448</v>
      </c>
      <c r="AF207" s="14">
        <f t="shared" si="351"/>
        <v>2.3423008903187041E-2</v>
      </c>
      <c r="AG207" s="19">
        <f t="shared" si="296"/>
        <v>227.61211943726738</v>
      </c>
      <c r="AH207" t="s">
        <v>248</v>
      </c>
      <c r="AI207" s="14">
        <f t="shared" si="297"/>
        <v>1.6199999999999999</v>
      </c>
      <c r="AJ207" s="14">
        <f t="shared" si="298"/>
        <v>0.40601027145261881</v>
      </c>
      <c r="AK207" s="14">
        <f t="shared" si="299"/>
        <v>1.670103092783505</v>
      </c>
      <c r="AL207" s="14">
        <f t="shared" si="217"/>
        <v>3.2401881446635432</v>
      </c>
      <c r="AM207" s="14">
        <f t="shared" si="218"/>
        <v>0.81206328917738313</v>
      </c>
      <c r="AN207" s="14">
        <f t="shared" si="276"/>
        <v>3.3404001491376736</v>
      </c>
      <c r="AO207" s="19">
        <f t="shared" si="244"/>
        <v>4.8234820620459127</v>
      </c>
      <c r="AP207" s="21">
        <f t="shared" si="219"/>
        <v>3.5000000000000003E-2</v>
      </c>
      <c r="AQ207" s="14">
        <f t="shared" si="352"/>
        <v>3.2409408107237461</v>
      </c>
      <c r="AR207" s="14">
        <f t="shared" si="353"/>
        <v>0.8122342941245243</v>
      </c>
      <c r="AS207" s="14">
        <f t="shared" si="245"/>
        <v>3.3411707360095586</v>
      </c>
      <c r="AT207" s="19">
        <f t="shared" si="246"/>
        <v>4.824594776627352</v>
      </c>
      <c r="AU207" s="19">
        <f t="shared" si="267"/>
        <v>227.63669775317842</v>
      </c>
      <c r="AV207" s="14">
        <f t="shared" si="354"/>
        <v>2.3428844967469848E-2</v>
      </c>
      <c r="AW207" s="19">
        <f t="shared" si="303"/>
        <v>227.58336510417277</v>
      </c>
      <c r="AX207" t="s">
        <v>248</v>
      </c>
      <c r="AY207" s="14">
        <f t="shared" si="304"/>
        <v>1.6199999999999999</v>
      </c>
      <c r="AZ207" s="14">
        <f t="shared" si="305"/>
        <v>0.40601027145261881</v>
      </c>
      <c r="BA207" s="14">
        <f t="shared" si="306"/>
        <v>1.670103092783505</v>
      </c>
      <c r="BB207" s="14">
        <f t="shared" si="220"/>
        <v>3.2401881579399552</v>
      </c>
      <c r="BC207" s="14">
        <f t="shared" si="221"/>
        <v>0.81206329219377027</v>
      </c>
      <c r="BD207" s="14">
        <f t="shared" si="277"/>
        <v>3.3404001628246962</v>
      </c>
      <c r="BE207" s="19">
        <f t="shared" si="247"/>
        <v>4.8236522631138801</v>
      </c>
      <c r="BF207" s="21">
        <f t="shared" si="222"/>
        <v>3.5000000000000003E-2</v>
      </c>
      <c r="BG207" s="14">
        <f t="shared" si="355"/>
        <v>3.2409408771181445</v>
      </c>
      <c r="BH207" s="14">
        <f t="shared" si="356"/>
        <v>0.81223430920926276</v>
      </c>
      <c r="BI207" s="14">
        <f t="shared" si="248"/>
        <v>3.3411708040793089</v>
      </c>
      <c r="BJ207" s="19">
        <f t="shared" si="249"/>
        <v>4.8247650954844534</v>
      </c>
      <c r="BK207" s="19">
        <f t="shared" si="268"/>
        <v>227.62843936051033</v>
      </c>
      <c r="BL207" s="14">
        <f t="shared" si="357"/>
        <v>2.3430521898707181E-2</v>
      </c>
      <c r="BM207" s="19">
        <f t="shared" si="310"/>
        <v>227.57510482917829</v>
      </c>
      <c r="BN207" t="s">
        <v>248</v>
      </c>
      <c r="BO207" s="14">
        <f t="shared" si="311"/>
        <v>1.6199999999999999</v>
      </c>
      <c r="BP207" s="14">
        <f t="shared" si="312"/>
        <v>0.40601027145261881</v>
      </c>
      <c r="BQ207" s="14">
        <f t="shared" si="313"/>
        <v>1.670103092783505</v>
      </c>
      <c r="BR207" s="14">
        <f t="shared" si="223"/>
        <v>3.2401881646295285</v>
      </c>
      <c r="BS207" s="14">
        <f t="shared" si="224"/>
        <v>0.81206329371363428</v>
      </c>
      <c r="BT207" s="14">
        <f t="shared" si="278"/>
        <v>3.3404001697211636</v>
      </c>
      <c r="BU207" s="19">
        <f t="shared" si="250"/>
        <v>4.8237380198882009</v>
      </c>
      <c r="BV207" s="21">
        <f t="shared" si="225"/>
        <v>3.5000000000000003E-2</v>
      </c>
      <c r="BW207" s="14">
        <f t="shared" si="358"/>
        <v>3.2409409105722267</v>
      </c>
      <c r="BX207" s="14">
        <f t="shared" si="359"/>
        <v>0.81223431680999547</v>
      </c>
      <c r="BY207" s="14">
        <f t="shared" si="251"/>
        <v>3.3411708383775491</v>
      </c>
      <c r="BZ207" s="19">
        <f t="shared" si="252"/>
        <v>4.8248509116106488</v>
      </c>
      <c r="CA207" s="19">
        <f t="shared" si="269"/>
        <v>227.62427854019739</v>
      </c>
      <c r="CB207" s="14">
        <f t="shared" si="360"/>
        <v>2.3431366853727653E-2</v>
      </c>
      <c r="CC207" s="19">
        <f t="shared" si="317"/>
        <v>227.57094306044448</v>
      </c>
      <c r="CD207" t="s">
        <v>248</v>
      </c>
      <c r="CE207" s="14">
        <f t="shared" si="318"/>
        <v>1.6199999999999999</v>
      </c>
      <c r="CF207" s="14">
        <f t="shared" si="319"/>
        <v>0.40601027145261881</v>
      </c>
      <c r="CG207" s="14">
        <f t="shared" si="320"/>
        <v>1.670103092783505</v>
      </c>
      <c r="CH207" s="14">
        <f t="shared" si="226"/>
        <v>3.2401881711168965</v>
      </c>
      <c r="CI207" s="14">
        <f t="shared" si="227"/>
        <v>0.8120632951875576</v>
      </c>
      <c r="CJ207" s="14">
        <f t="shared" si="279"/>
        <v>3.3404001764091715</v>
      </c>
      <c r="CK207" s="19">
        <f t="shared" si="253"/>
        <v>4.8238211830438029</v>
      </c>
      <c r="CL207" s="21">
        <f t="shared" si="228"/>
        <v>3.5000000000000003E-2</v>
      </c>
      <c r="CM207" s="14">
        <f t="shared" si="361"/>
        <v>3.2409409430150955</v>
      </c>
      <c r="CN207" s="14">
        <f t="shared" si="362"/>
        <v>0.81223432418098152</v>
      </c>
      <c r="CO207" s="14">
        <f t="shared" si="254"/>
        <v>3.3411708716390596</v>
      </c>
      <c r="CP207" s="19">
        <f t="shared" si="255"/>
        <v>4.824934132325108</v>
      </c>
      <c r="CQ207" s="19">
        <f t="shared" si="270"/>
        <v>227.62024369861587</v>
      </c>
      <c r="CR207" s="14">
        <f t="shared" si="363"/>
        <v>2.3432186269184533E-2</v>
      </c>
      <c r="CS207" s="19">
        <f t="shared" si="324"/>
        <v>227.56690729912603</v>
      </c>
      <c r="CT207" t="s">
        <v>248</v>
      </c>
      <c r="CU207" s="14">
        <f t="shared" si="325"/>
        <v>1.6199999999999999</v>
      </c>
      <c r="CV207" s="14">
        <f t="shared" si="326"/>
        <v>0.40601027145261881</v>
      </c>
      <c r="CW207" s="14">
        <f t="shared" si="327"/>
        <v>1.670103092783505</v>
      </c>
      <c r="CX207" s="14">
        <f t="shared" si="229"/>
        <v>3.2401881909856236</v>
      </c>
      <c r="CY207" s="14">
        <f t="shared" si="230"/>
        <v>0.81206329970171176</v>
      </c>
      <c r="CZ207" s="14">
        <f t="shared" si="280"/>
        <v>3.3404001968923955</v>
      </c>
      <c r="DA207" s="19">
        <f t="shared" si="256"/>
        <v>4.8240758761952023</v>
      </c>
      <c r="DB207" s="21">
        <f t="shared" si="231"/>
        <v>3.5000000000000003E-2</v>
      </c>
      <c r="DC207" s="14">
        <f t="shared" si="364"/>
        <v>3.2409410423771958</v>
      </c>
      <c r="DD207" s="14">
        <f t="shared" si="365"/>
        <v>0.81223434675594752</v>
      </c>
      <c r="DE207" s="14">
        <f t="shared" si="257"/>
        <v>3.3411709735083965</v>
      </c>
      <c r="DF207" s="19">
        <f t="shared" si="258"/>
        <v>4.8251890017669963</v>
      </c>
      <c r="DG207" s="19">
        <f t="shared" si="271"/>
        <v>227.60788755914359</v>
      </c>
      <c r="DH207" s="14">
        <f t="shared" si="366"/>
        <v>2.3434695880912775E-2</v>
      </c>
      <c r="DI207" s="19">
        <f t="shared" si="331"/>
        <v>227.55454834289316</v>
      </c>
      <c r="DJ207" t="s">
        <v>248</v>
      </c>
      <c r="DK207" s="14">
        <f t="shared" si="332"/>
        <v>1.6199999999999999</v>
      </c>
      <c r="DL207" s="14">
        <f t="shared" si="333"/>
        <v>0.40601027145261881</v>
      </c>
      <c r="DM207" s="14">
        <f t="shared" si="334"/>
        <v>1.670103092783505</v>
      </c>
      <c r="DN207" s="14">
        <f t="shared" si="232"/>
        <v>3.2401882042669401</v>
      </c>
      <c r="DO207" s="14">
        <f t="shared" si="233"/>
        <v>0.81206330271921301</v>
      </c>
      <c r="DP207" s="14">
        <f t="shared" si="281"/>
        <v>3.3404002105844746</v>
      </c>
      <c r="DQ207" s="19">
        <f t="shared" si="259"/>
        <v>4.8242461191754948</v>
      </c>
      <c r="DR207" s="21">
        <f t="shared" si="234"/>
        <v>3.5000000000000003E-2</v>
      </c>
      <c r="DS207" s="14">
        <f t="shared" si="367"/>
        <v>3.24094110879612</v>
      </c>
      <c r="DT207" s="14">
        <f t="shared" si="368"/>
        <v>0.81223436184625808</v>
      </c>
      <c r="DU207" s="14">
        <f t="shared" si="260"/>
        <v>3.3411710416032911</v>
      </c>
      <c r="DV207" s="19">
        <f t="shared" si="261"/>
        <v>4.825359362594436</v>
      </c>
      <c r="DW207" s="19">
        <f t="shared" si="272"/>
        <v>227.5996291380078</v>
      </c>
      <c r="DX207" s="14">
        <f t="shared" si="369"/>
        <v>2.3436373443380058E-2</v>
      </c>
      <c r="DY207" s="19">
        <f t="shared" si="338"/>
        <v>227.54628803896728</v>
      </c>
      <c r="DZ207" t="s">
        <v>248</v>
      </c>
      <c r="EA207" s="14">
        <f t="shared" si="339"/>
        <v>1.6199999999999999</v>
      </c>
      <c r="EB207" s="14">
        <f t="shared" si="340"/>
        <v>0.40601027145261881</v>
      </c>
      <c r="EC207" s="14">
        <f t="shared" si="341"/>
        <v>1.670103092783505</v>
      </c>
      <c r="ED207" s="14">
        <f t="shared" si="235"/>
        <v>3.2401882109589839</v>
      </c>
      <c r="EE207" s="14">
        <f t="shared" si="236"/>
        <v>0.81206330423963835</v>
      </c>
      <c r="EF207" s="14">
        <f t="shared" si="282"/>
        <v>3.3404002174834888</v>
      </c>
      <c r="EG207" s="19">
        <f t="shared" si="262"/>
        <v>4.8243318970681388</v>
      </c>
      <c r="EH207" s="21">
        <f t="shared" si="237"/>
        <v>3.5000000000000003E-2</v>
      </c>
      <c r="EI207" s="14">
        <f t="shared" si="370"/>
        <v>3.2409411422625598</v>
      </c>
      <c r="EJ207" s="14">
        <f t="shared" si="371"/>
        <v>0.81223436944979843</v>
      </c>
      <c r="EK207" s="14">
        <f t="shared" si="263"/>
        <v>3.3411710759142008</v>
      </c>
      <c r="EL207" s="19">
        <f t="shared" si="264"/>
        <v>4.825445199868188</v>
      </c>
      <c r="EM207" s="19">
        <f t="shared" si="273"/>
        <v>227.59546830335066</v>
      </c>
      <c r="EN207" s="14">
        <f t="shared" si="372"/>
        <v>2.3437218716467027E-2</v>
      </c>
      <c r="EO207" s="19">
        <f t="shared" si="345"/>
        <v>227.54212625565563</v>
      </c>
    </row>
    <row r="208" spans="2:145" hidden="1" outlineLevel="1">
      <c r="B208" t="s">
        <v>249</v>
      </c>
      <c r="C208" s="14">
        <f t="shared" si="283"/>
        <v>1.6199999999999999</v>
      </c>
      <c r="D208" s="14">
        <f t="shared" si="284"/>
        <v>0.40601027145261881</v>
      </c>
      <c r="E208" s="14">
        <f t="shared" si="285"/>
        <v>1.670103092783505</v>
      </c>
      <c r="F208" s="14">
        <f>C208</f>
        <v>1.6199999999999999</v>
      </c>
      <c r="G208" s="14">
        <f>D208</f>
        <v>0.40601027145261881</v>
      </c>
      <c r="H208" s="14">
        <f t="shared" si="274"/>
        <v>1.670103092783505</v>
      </c>
      <c r="I208" s="19">
        <f t="shared" si="238"/>
        <v>2.4109665687864568</v>
      </c>
      <c r="J208" s="21">
        <f t="shared" si="213"/>
        <v>3.5000000000000003E-2</v>
      </c>
      <c r="K208" s="14">
        <f t="shared" si="346"/>
        <v>1.620188045685774</v>
      </c>
      <c r="L208" s="14">
        <f t="shared" si="347"/>
        <v>0.40605299523711796</v>
      </c>
      <c r="M208" s="14">
        <f t="shared" si="239"/>
        <v>1.6702958834661967</v>
      </c>
      <c r="N208" s="19">
        <f t="shared" si="240"/>
        <v>2.4112448820790626</v>
      </c>
      <c r="O208" s="19">
        <f t="shared" si="265"/>
        <v>227.64497407600103</v>
      </c>
      <c r="P208" s="14">
        <f t="shared" si="348"/>
        <v>1.1709560245221814E-2</v>
      </c>
      <c r="Q208" s="19">
        <f t="shared" si="289"/>
        <v>227.61831785061639</v>
      </c>
      <c r="R208" t="s">
        <v>249</v>
      </c>
      <c r="S208" s="14">
        <f t="shared" si="290"/>
        <v>1.6199999999999999</v>
      </c>
      <c r="T208" s="14">
        <f t="shared" si="291"/>
        <v>0.40601027145261881</v>
      </c>
      <c r="U208" s="14">
        <f t="shared" si="292"/>
        <v>1.670103092783505</v>
      </c>
      <c r="V208" s="14">
        <f>S208</f>
        <v>1.6199999999999999</v>
      </c>
      <c r="W208" s="14">
        <f>T208</f>
        <v>0.40601027145261881</v>
      </c>
      <c r="X208" s="14">
        <f t="shared" si="275"/>
        <v>1.670103092783505</v>
      </c>
      <c r="Y208" s="19">
        <f t="shared" si="241"/>
        <v>2.4113048504844645</v>
      </c>
      <c r="Z208" s="21">
        <f t="shared" si="216"/>
        <v>3.5000000000000003E-2</v>
      </c>
      <c r="AA208" s="14">
        <f t="shared" si="349"/>
        <v>1.6201880984586972</v>
      </c>
      <c r="AB208" s="14">
        <f t="shared" si="350"/>
        <v>0.40605300722707127</v>
      </c>
      <c r="AC208" s="14">
        <f t="shared" si="242"/>
        <v>1.6702959375707518</v>
      </c>
      <c r="AD208" s="19">
        <f t="shared" si="243"/>
        <v>2.4115832809435713</v>
      </c>
      <c r="AE208" s="19">
        <f t="shared" si="266"/>
        <v>227.61211943726738</v>
      </c>
      <c r="AF208" s="14">
        <f t="shared" si="351"/>
        <v>1.1712893850321326E-2</v>
      </c>
      <c r="AG208" s="19">
        <f t="shared" si="296"/>
        <v>227.58545947132723</v>
      </c>
      <c r="AH208" t="s">
        <v>249</v>
      </c>
      <c r="AI208" s="14">
        <f t="shared" si="297"/>
        <v>1.6199999999999999</v>
      </c>
      <c r="AJ208" s="14">
        <f t="shared" si="298"/>
        <v>0.40601027145261881</v>
      </c>
      <c r="AK208" s="14">
        <f t="shared" si="299"/>
        <v>1.670103092783505</v>
      </c>
      <c r="AL208" s="14">
        <f>AI208</f>
        <v>1.6199999999999999</v>
      </c>
      <c r="AM208" s="14">
        <f>AJ208</f>
        <v>0.40601027145261881</v>
      </c>
      <c r="AN208" s="14">
        <f t="shared" si="276"/>
        <v>1.670103092783505</v>
      </c>
      <c r="AO208" s="19">
        <f t="shared" si="244"/>
        <v>2.4116009909436222</v>
      </c>
      <c r="AP208" s="21">
        <f t="shared" si="219"/>
        <v>3.5000000000000003E-2</v>
      </c>
      <c r="AQ208" s="14">
        <f t="shared" si="352"/>
        <v>1.6201881446635431</v>
      </c>
      <c r="AR208" s="14">
        <f t="shared" si="353"/>
        <v>0.40605301772476426</v>
      </c>
      <c r="AS208" s="14">
        <f t="shared" si="245"/>
        <v>1.670295984941496</v>
      </c>
      <c r="AT208" s="19">
        <f t="shared" si="246"/>
        <v>2.4118795240002742</v>
      </c>
      <c r="AU208" s="19">
        <f t="shared" si="267"/>
        <v>227.58336510417277</v>
      </c>
      <c r="AV208" s="14">
        <f t="shared" si="354"/>
        <v>1.1715812579778499E-2</v>
      </c>
      <c r="AW208" s="19">
        <f t="shared" si="303"/>
        <v>227.55670186365441</v>
      </c>
      <c r="AX208" t="s">
        <v>249</v>
      </c>
      <c r="AY208" s="14">
        <f t="shared" si="304"/>
        <v>1.6199999999999999</v>
      </c>
      <c r="AZ208" s="14">
        <f t="shared" si="305"/>
        <v>0.40601027145261881</v>
      </c>
      <c r="BA208" s="14">
        <f t="shared" si="306"/>
        <v>1.670103092783505</v>
      </c>
      <c r="BB208" s="14">
        <f>AY208</f>
        <v>1.6199999999999999</v>
      </c>
      <c r="BC208" s="14">
        <f>AZ208</f>
        <v>0.40601027145261881</v>
      </c>
      <c r="BD208" s="14">
        <f t="shared" si="277"/>
        <v>1.670103092783505</v>
      </c>
      <c r="BE208" s="19">
        <f t="shared" si="247"/>
        <v>2.4116860766544694</v>
      </c>
      <c r="BF208" s="21">
        <f t="shared" si="222"/>
        <v>3.5000000000000003E-2</v>
      </c>
      <c r="BG208" s="14">
        <f t="shared" si="355"/>
        <v>1.6201881579399555</v>
      </c>
      <c r="BH208" s="14">
        <f t="shared" si="356"/>
        <v>0.4060530207411514</v>
      </c>
      <c r="BI208" s="14">
        <f t="shared" si="248"/>
        <v>1.6702959985529151</v>
      </c>
      <c r="BJ208" s="19">
        <f t="shared" si="249"/>
        <v>2.4119646391936347</v>
      </c>
      <c r="BK208" s="19">
        <f t="shared" si="268"/>
        <v>227.57510482917829</v>
      </c>
      <c r="BL208" s="14">
        <f t="shared" si="357"/>
        <v>1.1716651245796263E-2</v>
      </c>
      <c r="BM208" s="19">
        <f t="shared" si="310"/>
        <v>227.54844064782318</v>
      </c>
      <c r="BN208" t="s">
        <v>249</v>
      </c>
      <c r="BO208" s="14">
        <f t="shared" si="311"/>
        <v>1.6199999999999999</v>
      </c>
      <c r="BP208" s="14">
        <f t="shared" si="312"/>
        <v>0.40601027145261881</v>
      </c>
      <c r="BQ208" s="14">
        <f t="shared" si="313"/>
        <v>1.670103092783505</v>
      </c>
      <c r="BR208" s="14">
        <f>BO208</f>
        <v>1.6199999999999999</v>
      </c>
      <c r="BS208" s="14">
        <f>BP208</f>
        <v>0.40601027145261881</v>
      </c>
      <c r="BT208" s="14">
        <f t="shared" si="278"/>
        <v>1.670103092783505</v>
      </c>
      <c r="BU208" s="19">
        <f t="shared" si="250"/>
        <v>2.4117289475725125</v>
      </c>
      <c r="BV208" s="21">
        <f t="shared" si="225"/>
        <v>3.5000000000000003E-2</v>
      </c>
      <c r="BW208" s="14">
        <f t="shared" si="358"/>
        <v>1.6201881646295289</v>
      </c>
      <c r="BX208" s="14">
        <f t="shared" si="359"/>
        <v>0.40605302226101553</v>
      </c>
      <c r="BY208" s="14">
        <f t="shared" si="251"/>
        <v>1.6702960054112881</v>
      </c>
      <c r="BZ208" s="19">
        <f t="shared" si="252"/>
        <v>2.4120075249673976</v>
      </c>
      <c r="CA208" s="19">
        <f t="shared" si="269"/>
        <v>227.57094306044448</v>
      </c>
      <c r="CB208" s="14">
        <f t="shared" si="360"/>
        <v>1.1717073824287098E-2</v>
      </c>
      <c r="CC208" s="19">
        <f t="shared" si="317"/>
        <v>227.54427840504346</v>
      </c>
      <c r="CD208" t="s">
        <v>249</v>
      </c>
      <c r="CE208" s="14">
        <f t="shared" si="318"/>
        <v>1.6199999999999999</v>
      </c>
      <c r="CF208" s="14">
        <f t="shared" si="319"/>
        <v>0.40601027145261881</v>
      </c>
      <c r="CG208" s="14">
        <f t="shared" si="320"/>
        <v>1.670103092783505</v>
      </c>
      <c r="CH208" s="14">
        <f>CE208</f>
        <v>1.6199999999999999</v>
      </c>
      <c r="CI208" s="14">
        <f>CF208</f>
        <v>0.40601027145261881</v>
      </c>
      <c r="CJ208" s="14">
        <f t="shared" si="279"/>
        <v>1.670103092783505</v>
      </c>
      <c r="CK208" s="19">
        <f t="shared" si="253"/>
        <v>2.4117705219068379</v>
      </c>
      <c r="CL208" s="21">
        <f t="shared" si="228"/>
        <v>3.5000000000000003E-2</v>
      </c>
      <c r="CM208" s="14">
        <f t="shared" si="361"/>
        <v>1.6201881711168968</v>
      </c>
      <c r="CN208" s="14">
        <f t="shared" si="362"/>
        <v>0.40605302373493879</v>
      </c>
      <c r="CO208" s="14">
        <f t="shared" si="254"/>
        <v>1.6702960120623533</v>
      </c>
      <c r="CP208" s="19">
        <f t="shared" si="255"/>
        <v>2.4120491137086528</v>
      </c>
      <c r="CQ208" s="19">
        <f t="shared" si="270"/>
        <v>227.56690729912603</v>
      </c>
      <c r="CR208" s="14">
        <f t="shared" si="363"/>
        <v>1.171748362994746E-2</v>
      </c>
      <c r="CS208" s="19">
        <f t="shared" si="324"/>
        <v>227.54024218401608</v>
      </c>
      <c r="CT208" t="s">
        <v>249</v>
      </c>
      <c r="CU208" s="14">
        <f t="shared" si="325"/>
        <v>1.6199999999999999</v>
      </c>
      <c r="CV208" s="14">
        <f t="shared" si="326"/>
        <v>0.40601027145261881</v>
      </c>
      <c r="CW208" s="14">
        <f t="shared" si="327"/>
        <v>1.670103092783505</v>
      </c>
      <c r="CX208" s="14">
        <f>CU208</f>
        <v>1.6199999999999999</v>
      </c>
      <c r="CY208" s="14">
        <f>CV208</f>
        <v>0.40601027145261881</v>
      </c>
      <c r="CZ208" s="14">
        <f t="shared" si="280"/>
        <v>1.670103092783505</v>
      </c>
      <c r="DA208" s="19">
        <f t="shared" si="256"/>
        <v>2.4118978462973173</v>
      </c>
      <c r="DB208" s="21">
        <f t="shared" si="231"/>
        <v>3.5000000000000003E-2</v>
      </c>
      <c r="DC208" s="14">
        <f t="shared" si="364"/>
        <v>1.6201881909856239</v>
      </c>
      <c r="DD208" s="14">
        <f t="shared" si="365"/>
        <v>0.40605302824909295</v>
      </c>
      <c r="DE208" s="14">
        <f t="shared" si="257"/>
        <v>1.670296032432433</v>
      </c>
      <c r="DF208" s="19">
        <f t="shared" si="258"/>
        <v>2.4121764822244796</v>
      </c>
      <c r="DG208" s="19">
        <f t="shared" si="271"/>
        <v>227.55454834289316</v>
      </c>
      <c r="DH208" s="14">
        <f t="shared" si="366"/>
        <v>1.1718738735767975E-2</v>
      </c>
      <c r="DI208" s="19">
        <f t="shared" si="331"/>
        <v>227.52788181989149</v>
      </c>
      <c r="DJ208" t="s">
        <v>249</v>
      </c>
      <c r="DK208" s="14">
        <f t="shared" si="332"/>
        <v>1.6199999999999999</v>
      </c>
      <c r="DL208" s="14">
        <f t="shared" si="333"/>
        <v>0.40601027145261881</v>
      </c>
      <c r="DM208" s="14">
        <f t="shared" si="334"/>
        <v>1.670103092783505</v>
      </c>
      <c r="DN208" s="14">
        <f>DK208</f>
        <v>1.6199999999999999</v>
      </c>
      <c r="DO208" s="14">
        <f>DL208</f>
        <v>0.40601027145261881</v>
      </c>
      <c r="DP208" s="14">
        <f t="shared" si="281"/>
        <v>1.670103092783505</v>
      </c>
      <c r="DQ208" s="19">
        <f t="shared" si="259"/>
        <v>2.4119829529570267</v>
      </c>
      <c r="DR208" s="21">
        <f t="shared" si="234"/>
        <v>3.5000000000000003E-2</v>
      </c>
      <c r="DS208" s="14">
        <f t="shared" si="367"/>
        <v>1.62018820426694</v>
      </c>
      <c r="DT208" s="14">
        <f t="shared" si="368"/>
        <v>0.40605303126659414</v>
      </c>
      <c r="DU208" s="14">
        <f t="shared" si="260"/>
        <v>1.6702960460488796</v>
      </c>
      <c r="DV208" s="19">
        <f t="shared" si="261"/>
        <v>2.4122616183812222</v>
      </c>
      <c r="DW208" s="19">
        <f t="shared" si="272"/>
        <v>227.54628803896728</v>
      </c>
      <c r="DX208" s="14">
        <f t="shared" si="369"/>
        <v>1.1719577717527251E-2</v>
      </c>
      <c r="DY208" s="19">
        <f t="shared" si="338"/>
        <v>227.5196205748972</v>
      </c>
      <c r="DZ208" t="s">
        <v>249</v>
      </c>
      <c r="EA208" s="14">
        <f t="shared" si="339"/>
        <v>1.6199999999999999</v>
      </c>
      <c r="EB208" s="14">
        <f t="shared" si="340"/>
        <v>0.40601027145261881</v>
      </c>
      <c r="EC208" s="14">
        <f t="shared" si="341"/>
        <v>1.670103092783505</v>
      </c>
      <c r="ED208" s="14">
        <f>EA208</f>
        <v>1.6199999999999999</v>
      </c>
      <c r="EE208" s="14">
        <f>EB208</f>
        <v>0.40601027145261881</v>
      </c>
      <c r="EF208" s="14">
        <f t="shared" si="282"/>
        <v>1.670103092783505</v>
      </c>
      <c r="EG208" s="19">
        <f t="shared" si="262"/>
        <v>2.412025834430553</v>
      </c>
      <c r="EH208" s="21">
        <f t="shared" si="237"/>
        <v>3.5000000000000003E-2</v>
      </c>
      <c r="EI208" s="14">
        <f t="shared" si="370"/>
        <v>1.620188210958984</v>
      </c>
      <c r="EJ208" s="14">
        <f t="shared" si="371"/>
        <v>0.4060530327870196</v>
      </c>
      <c r="EK208" s="14">
        <f t="shared" si="263"/>
        <v>1.6702960529097859</v>
      </c>
      <c r="EL208" s="19">
        <f t="shared" si="264"/>
        <v>2.4123045147177851</v>
      </c>
      <c r="EM208" s="19">
        <f t="shared" si="273"/>
        <v>227.54212625565563</v>
      </c>
      <c r="EN208" s="14">
        <f t="shared" si="372"/>
        <v>1.1720000455115108E-2</v>
      </c>
      <c r="EO208" s="19">
        <f t="shared" si="345"/>
        <v>227.51545831742288</v>
      </c>
    </row>
    <row r="209" spans="2:145" hidden="1" outlineLevel="1">
      <c r="B209" s="16" t="s">
        <v>95</v>
      </c>
      <c r="C209" s="17">
        <f>SUM(C189:C208)</f>
        <v>32.400000000000006</v>
      </c>
      <c r="D209" s="17">
        <f>SUM(D189:D208)</f>
        <v>8.1202054290523762</v>
      </c>
      <c r="E209" s="17">
        <f>SUM(E189:E208)</f>
        <v>33.402061855670112</v>
      </c>
      <c r="F209" s="17">
        <f>F189</f>
        <v>32.632215318201553</v>
      </c>
      <c r="G209" s="17">
        <f>G189</f>
        <v>8.2306294917503493</v>
      </c>
      <c r="H209" s="17">
        <f>F209/$L$43</f>
        <v>33.641459090929438</v>
      </c>
      <c r="I209" s="20">
        <f>I189</f>
        <v>48.564926047916828</v>
      </c>
      <c r="J209" s="17">
        <f>SUM(J189:J208)</f>
        <v>0.7000000000000004</v>
      </c>
      <c r="K209" s="17">
        <f>K189</f>
        <v>32.662923665788909</v>
      </c>
      <c r="L209" s="17">
        <f>L189</f>
        <v>8.2487077931525832</v>
      </c>
      <c r="M209" s="17">
        <f>K209/$L$43</f>
        <v>33.673117181225678</v>
      </c>
      <c r="N209" s="20">
        <f>N189</f>
        <v>48.632678709170428</v>
      </c>
      <c r="O209" s="41">
        <f>O189</f>
        <v>230.90367080786464</v>
      </c>
      <c r="P209" s="17">
        <f>(1-Q209/O209)*100</f>
        <v>1.4228240485539945</v>
      </c>
      <c r="Q209" s="20">
        <f>Q208</f>
        <v>227.61831785061639</v>
      </c>
      <c r="R209" s="16" t="s">
        <v>95</v>
      </c>
      <c r="S209" s="17">
        <f>SUM(S189:S208)</f>
        <v>32.400000000000006</v>
      </c>
      <c r="T209" s="17">
        <f>SUM(T189:T208)</f>
        <v>8.1202054290523762</v>
      </c>
      <c r="U209" s="17">
        <f>SUM(U189:U208)</f>
        <v>33.402061855670112</v>
      </c>
      <c r="V209" s="17">
        <f>V189</f>
        <v>32.63228105893127</v>
      </c>
      <c r="W209" s="17">
        <f>W189</f>
        <v>8.2306607865928729</v>
      </c>
      <c r="X209" s="17">
        <f>V209/$L$43</f>
        <v>33.641526864877598</v>
      </c>
      <c r="Y209" s="20">
        <f>Y189</f>
        <v>48.571838024551418</v>
      </c>
      <c r="Z209" s="17">
        <f>SUM(Z189:Z208)</f>
        <v>0.7000000000000004</v>
      </c>
      <c r="AA209" s="17">
        <f>AA189</f>
        <v>32.66299814823833</v>
      </c>
      <c r="AB209" s="17">
        <f>AB189</f>
        <v>8.248744234330097</v>
      </c>
      <c r="AC209" s="17">
        <f>AA209/$L$43</f>
        <v>33.673193967256012</v>
      </c>
      <c r="AD209" s="20">
        <f>AD189</f>
        <v>48.639619487189137</v>
      </c>
      <c r="AE209" s="41">
        <f>AE189</f>
        <v>230.87127735673323</v>
      </c>
      <c r="AF209" s="17">
        <f>(1-AG209/AE209)*100</f>
        <v>1.4232250642113864</v>
      </c>
      <c r="AG209" s="20">
        <f>AG208</f>
        <v>227.58545947132723</v>
      </c>
      <c r="AH209" s="16" t="s">
        <v>95</v>
      </c>
      <c r="AI209" s="17">
        <f>SUM(AI189:AI208)</f>
        <v>32.400000000000006</v>
      </c>
      <c r="AJ209" s="17">
        <f>SUM(AJ189:AJ208)</f>
        <v>8.1202054290523762</v>
      </c>
      <c r="AK209" s="17">
        <f>SUM(AK189:AK208)</f>
        <v>33.402061855670112</v>
      </c>
      <c r="AL209" s="17">
        <f>AL189</f>
        <v>32.632338617886468</v>
      </c>
      <c r="AM209" s="17">
        <f>AM189</f>
        <v>8.2306881866455726</v>
      </c>
      <c r="AN209" s="17">
        <f>AL209/$L$43</f>
        <v>33.641586204006671</v>
      </c>
      <c r="AO209" s="20">
        <f>AO189</f>
        <v>48.577888980063491</v>
      </c>
      <c r="AP209" s="17">
        <f>SUM(AP189:AP208)</f>
        <v>0.7000000000000004</v>
      </c>
      <c r="AQ209" s="17">
        <f>AQ189</f>
        <v>32.663063360983294</v>
      </c>
      <c r="AR209" s="17">
        <f>AR189</f>
        <v>8.2487761402428976</v>
      </c>
      <c r="AS209" s="17">
        <f>AQ209/$L$43</f>
        <v>33.673261196889996</v>
      </c>
      <c r="AT209" s="20">
        <f>AT189</f>
        <v>48.645695662966723</v>
      </c>
      <c r="AU209" s="41">
        <f>AU189</f>
        <v>230.8429267604532</v>
      </c>
      <c r="AV209" s="17">
        <f>(1-AW209/AU209)*100</f>
        <v>1.4235761705659322</v>
      </c>
      <c r="AW209" s="20">
        <f>AW208</f>
        <v>227.55670186365441</v>
      </c>
      <c r="AX209" s="16" t="s">
        <v>95</v>
      </c>
      <c r="AY209" s="17">
        <f>SUM(AY189:AY208)</f>
        <v>32.400000000000006</v>
      </c>
      <c r="AZ209" s="17">
        <f>SUM(AZ189:AZ208)</f>
        <v>8.1202054290523762</v>
      </c>
      <c r="BA209" s="17">
        <f>SUM(BA189:BA208)</f>
        <v>33.402061855670112</v>
      </c>
      <c r="BB209" s="17">
        <f>BB189</f>
        <v>32.632355156813126</v>
      </c>
      <c r="BC209" s="17">
        <f>BC189</f>
        <v>8.2306960597491496</v>
      </c>
      <c r="BD209" s="17">
        <f>BB209/$L$43</f>
        <v>33.641603254446522</v>
      </c>
      <c r="BE209" s="20">
        <f>BE189</f>
        <v>48.579627518598713</v>
      </c>
      <c r="BF209" s="17">
        <f>SUM(BF189:BF208)</f>
        <v>0.7000000000000004</v>
      </c>
      <c r="BG209" s="17">
        <f>BG189</f>
        <v>32.663082099145321</v>
      </c>
      <c r="BH209" s="17">
        <f>BH189</f>
        <v>8.2487853080576183</v>
      </c>
      <c r="BI209" s="17">
        <f>BG209/$L$43</f>
        <v>33.673280514582807</v>
      </c>
      <c r="BJ209" s="20">
        <f>BJ189</f>
        <v>48.647441448845854</v>
      </c>
      <c r="BK209" s="41">
        <f>BK189</f>
        <v>230.8347824854965</v>
      </c>
      <c r="BL209" s="17">
        <f>(1-BM209/BK209)*100</f>
        <v>1.4236770569356461</v>
      </c>
      <c r="BM209" s="20">
        <f>BM208</f>
        <v>227.54844064782318</v>
      </c>
      <c r="BN209" s="16" t="s">
        <v>95</v>
      </c>
      <c r="BO209" s="17">
        <f>SUM(BO189:BO208)</f>
        <v>32.400000000000006</v>
      </c>
      <c r="BP209" s="17">
        <f>SUM(BP189:BP208)</f>
        <v>8.1202054290523762</v>
      </c>
      <c r="BQ209" s="17">
        <f>SUM(BQ189:BQ208)</f>
        <v>33.402061855670112</v>
      </c>
      <c r="BR209" s="17">
        <f>BR189</f>
        <v>32.632363490273974</v>
      </c>
      <c r="BS209" s="17">
        <f>BS189</f>
        <v>8.2307000267664279</v>
      </c>
      <c r="BT209" s="17">
        <f>BR209/$L$43</f>
        <v>33.641611845643276</v>
      </c>
      <c r="BU209" s="20">
        <f>BU189</f>
        <v>48.580503492100092</v>
      </c>
      <c r="BV209" s="17">
        <f>SUM(BV189:BV208)</f>
        <v>0.7000000000000004</v>
      </c>
      <c r="BW209" s="17">
        <f>BW189</f>
        <v>32.663091540734463</v>
      </c>
      <c r="BX209" s="17">
        <f>BX189</f>
        <v>8.2487899274407468</v>
      </c>
      <c r="BY209" s="17">
        <f>BW209/$L$43</f>
        <v>33.67329024817986</v>
      </c>
      <c r="BZ209" s="20">
        <f>BZ189</f>
        <v>48.648321074161039</v>
      </c>
      <c r="CA209" s="41">
        <f>CA189</f>
        <v>230.83067916407998</v>
      </c>
      <c r="CB209" s="17">
        <f>(1-CC209/CA209)*100</f>
        <v>1.4237278904770112</v>
      </c>
      <c r="CC209" s="20">
        <f>CC208</f>
        <v>227.54427840504346</v>
      </c>
      <c r="CD209" s="16" t="s">
        <v>95</v>
      </c>
      <c r="CE209" s="17">
        <f>SUM(CE189:CE208)</f>
        <v>32.400000000000006</v>
      </c>
      <c r="CF209" s="17">
        <f>SUM(CF189:CF208)</f>
        <v>8.1202054290523762</v>
      </c>
      <c r="CG209" s="17">
        <f>SUM(CG189:CG208)</f>
        <v>33.402061855670112</v>
      </c>
      <c r="CH209" s="17">
        <f>CH189</f>
        <v>32.632371571844914</v>
      </c>
      <c r="CI209" s="17">
        <f>CI189</f>
        <v>8.2307038738756511</v>
      </c>
      <c r="CJ209" s="17">
        <f>CH209/$L$43</f>
        <v>33.641620177159709</v>
      </c>
      <c r="CK209" s="20">
        <f>CK189</f>
        <v>48.581352973386608</v>
      </c>
      <c r="CL209" s="17">
        <f>SUM(CL189:CL208)</f>
        <v>0.7000000000000004</v>
      </c>
      <c r="CM209" s="17">
        <f>CM189</f>
        <v>32.663100696939473</v>
      </c>
      <c r="CN209" s="17">
        <f>CN189</f>
        <v>8.2487944071974457</v>
      </c>
      <c r="CO209" s="17">
        <f>CM209/$L$43</f>
        <v>33.67329968756647</v>
      </c>
      <c r="CP209" s="20">
        <f>CP189</f>
        <v>48.649174096943284</v>
      </c>
      <c r="CQ209" s="41">
        <f>CQ189</f>
        <v>230.82670008242982</v>
      </c>
      <c r="CR209" s="17">
        <f>(1-CS209/CQ209)*100</f>
        <v>1.4237771874917926</v>
      </c>
      <c r="CS209" s="20">
        <f>CS208</f>
        <v>227.54024218401608</v>
      </c>
      <c r="CT209" s="16" t="s">
        <v>95</v>
      </c>
      <c r="CU209" s="17">
        <f>SUM(CU189:CU208)</f>
        <v>32.400000000000006</v>
      </c>
      <c r="CV209" s="17">
        <f>SUM(CV189:CV208)</f>
        <v>8.1202054290523762</v>
      </c>
      <c r="CW209" s="17">
        <f>SUM(CW189:CW208)</f>
        <v>33.402061855670112</v>
      </c>
      <c r="CX209" s="17">
        <f>CX189</f>
        <v>32.632396323134572</v>
      </c>
      <c r="CY209" s="17">
        <f>CY189</f>
        <v>8.2307156563532864</v>
      </c>
      <c r="CZ209" s="17">
        <f>CX209/$L$43</f>
        <v>33.641645693953166</v>
      </c>
      <c r="DA209" s="20">
        <f>DA189</f>
        <v>48.583954574869615</v>
      </c>
      <c r="DB209" s="17">
        <f>SUM(DB189:DB208)</f>
        <v>0.7000000000000004</v>
      </c>
      <c r="DC209" s="17">
        <f>DC189</f>
        <v>32.663128739495143</v>
      </c>
      <c r="DD209" s="17">
        <f>DD189</f>
        <v>8.248808127275236</v>
      </c>
      <c r="DE209" s="17">
        <f>DC209/$L$43</f>
        <v>33.673328597417672</v>
      </c>
      <c r="DF209" s="20">
        <f>DF189</f>
        <v>48.65178654528998</v>
      </c>
      <c r="DG209" s="41">
        <f>DG189</f>
        <v>230.81451471191778</v>
      </c>
      <c r="DH209" s="17">
        <f>(1-DI209/DG209)*100</f>
        <v>1.4239281685245686</v>
      </c>
      <c r="DI209" s="20">
        <f>DI208</f>
        <v>227.52788181989149</v>
      </c>
      <c r="DJ209" s="16" t="s">
        <v>95</v>
      </c>
      <c r="DK209" s="17">
        <f>SUM(DK189:DK208)</f>
        <v>32.400000000000006</v>
      </c>
      <c r="DL209" s="17">
        <f>SUM(DL189:DL208)</f>
        <v>8.1202054290523762</v>
      </c>
      <c r="DM209" s="17">
        <f>SUM(DM189:DM208)</f>
        <v>33.402061855670112</v>
      </c>
      <c r="DN209" s="17">
        <f>DN189</f>
        <v>32.63241286824119</v>
      </c>
      <c r="DO209" s="17">
        <f>DO189</f>
        <v>8.2307235324029051</v>
      </c>
      <c r="DP209" s="17">
        <f>DN209/$L$43</f>
        <v>33.641662750764112</v>
      </c>
      <c r="DQ209" s="20">
        <f>DQ189</f>
        <v>48.585693550650163</v>
      </c>
      <c r="DR209" s="17">
        <f>SUM(DR189:DR208)</f>
        <v>0.7000000000000004</v>
      </c>
      <c r="DS209" s="17">
        <f>DS189</f>
        <v>32.663147484664918</v>
      </c>
      <c r="DT209" s="17">
        <f>DT189</f>
        <v>8.2488172985233241</v>
      </c>
      <c r="DU209" s="17">
        <f>DS209/$L$43</f>
        <v>33.673347922334969</v>
      </c>
      <c r="DV209" s="20">
        <f>DV189</f>
        <v>48.653532772027148</v>
      </c>
      <c r="DW209" s="41">
        <f>DW189</f>
        <v>230.80637043696117</v>
      </c>
      <c r="DX209" s="17">
        <f>(1-DY209/DW209)*100</f>
        <v>1.4240290923692944</v>
      </c>
      <c r="DY209" s="20">
        <f>DY208</f>
        <v>227.5196205748972</v>
      </c>
      <c r="DZ209" s="16" t="s">
        <v>95</v>
      </c>
      <c r="EA209" s="17">
        <f>SUM(EA189:EA208)</f>
        <v>32.400000000000006</v>
      </c>
      <c r="EB209" s="17">
        <f>SUM(EB189:EB208)</f>
        <v>8.1202054290523762</v>
      </c>
      <c r="EC209" s="17">
        <f>SUM(EC189:EC208)</f>
        <v>33.402061855670112</v>
      </c>
      <c r="ED209" s="17">
        <f>ED189</f>
        <v>32.632421204816005</v>
      </c>
      <c r="EE209" s="17">
        <f>EE189</f>
        <v>8.2307275009046528</v>
      </c>
      <c r="EF209" s="17">
        <f>ED209/$L$43</f>
        <v>33.64167134517114</v>
      </c>
      <c r="EG209" s="20">
        <f>EG189</f>
        <v>48.586569744466431</v>
      </c>
      <c r="EH209" s="17">
        <f>SUM(EH189:EH208)</f>
        <v>0.7000000000000004</v>
      </c>
      <c r="EI209" s="17">
        <f>EI189</f>
        <v>32.663156929785139</v>
      </c>
      <c r="EJ209" s="17">
        <f>EJ189</f>
        <v>8.2488219196364803</v>
      </c>
      <c r="EK209" s="17">
        <f>EI209/$L$43</f>
        <v>33.673357659572311</v>
      </c>
      <c r="EL209" s="20">
        <f>EL189</f>
        <v>48.654412619477647</v>
      </c>
      <c r="EM209" s="41">
        <f>EM189</f>
        <v>230.80226711554465</v>
      </c>
      <c r="EN209" s="17">
        <f>(1-EO209/EM209)*100</f>
        <v>1.4240799447937436</v>
      </c>
      <c r="EO209" s="20">
        <f>EO208</f>
        <v>227.51545831742288</v>
      </c>
    </row>
    <row r="210" spans="2:145" hidden="1" outlineLevel="1">
      <c r="B210" s="48"/>
      <c r="C210" s="51"/>
      <c r="D210" s="51"/>
      <c r="E210" s="51"/>
      <c r="F210" s="51"/>
      <c r="G210" s="51"/>
      <c r="H210" s="51"/>
      <c r="I210" s="52"/>
      <c r="J210" s="51"/>
      <c r="K210" s="51"/>
      <c r="L210" s="51"/>
      <c r="M210" s="51"/>
      <c r="N210" s="52"/>
      <c r="O210" s="53"/>
      <c r="P210" s="51"/>
      <c r="Q210" s="52"/>
      <c r="R210" s="48"/>
      <c r="S210" s="51"/>
      <c r="T210" s="51"/>
      <c r="U210" s="51"/>
      <c r="V210" s="51"/>
      <c r="W210" s="51"/>
      <c r="X210" s="51"/>
      <c r="Y210" s="52"/>
      <c r="Z210" s="51"/>
      <c r="AA210" s="51"/>
      <c r="AB210" s="51"/>
      <c r="AC210" s="51"/>
      <c r="AD210" s="52"/>
      <c r="AE210" s="53"/>
      <c r="AF210" s="51"/>
      <c r="AG210" s="52"/>
      <c r="AH210" s="48"/>
      <c r="AI210" s="51"/>
      <c r="AJ210" s="51"/>
      <c r="AK210" s="51"/>
      <c r="AL210" s="51"/>
      <c r="AM210" s="51"/>
      <c r="AN210" s="51"/>
      <c r="AO210" s="52"/>
      <c r="AP210" s="51"/>
      <c r="AQ210" s="51"/>
      <c r="AR210" s="51"/>
      <c r="AS210" s="51"/>
      <c r="AT210" s="52"/>
      <c r="AU210" s="53"/>
      <c r="AV210" s="51"/>
      <c r="AW210" s="52"/>
      <c r="AX210" s="48"/>
      <c r="AY210" s="51"/>
      <c r="AZ210" s="51"/>
      <c r="BA210" s="51"/>
      <c r="BB210" s="51"/>
      <c r="BC210" s="51"/>
      <c r="BD210" s="51"/>
      <c r="BE210" s="52"/>
      <c r="BF210" s="51"/>
      <c r="BG210" s="51"/>
      <c r="BH210" s="51"/>
      <c r="BI210" s="51"/>
      <c r="BJ210" s="52"/>
      <c r="BK210" s="53"/>
      <c r="BL210" s="51"/>
      <c r="BM210" s="52"/>
      <c r="BN210" s="48"/>
      <c r="BO210" s="51"/>
      <c r="BP210" s="51"/>
      <c r="BQ210" s="51"/>
      <c r="BR210" s="51"/>
      <c r="BS210" s="51"/>
      <c r="BT210" s="51"/>
      <c r="BU210" s="52"/>
      <c r="BV210" s="51"/>
      <c r="BW210" s="51"/>
      <c r="BX210" s="51"/>
      <c r="BY210" s="51"/>
      <c r="BZ210" s="52"/>
      <c r="CA210" s="53"/>
      <c r="CB210" s="51"/>
      <c r="CC210" s="52"/>
      <c r="CD210" s="48"/>
      <c r="CE210" s="51"/>
      <c r="CF210" s="51"/>
      <c r="CG210" s="51"/>
      <c r="CH210" s="51"/>
      <c r="CI210" s="51"/>
      <c r="CJ210" s="51"/>
      <c r="CK210" s="52"/>
      <c r="CL210" s="51"/>
      <c r="CM210" s="51"/>
      <c r="CN210" s="51"/>
      <c r="CO210" s="51"/>
      <c r="CP210" s="52"/>
      <c r="CQ210" s="53"/>
      <c r="CR210" s="51"/>
      <c r="CS210" s="52"/>
      <c r="CT210" s="48"/>
      <c r="CU210" s="51"/>
      <c r="CV210" s="51"/>
      <c r="CW210" s="51"/>
      <c r="CX210" s="51"/>
      <c r="CY210" s="51"/>
      <c r="CZ210" s="51"/>
      <c r="DA210" s="52"/>
      <c r="DB210" s="51"/>
      <c r="DC210" s="51"/>
      <c r="DD210" s="51"/>
      <c r="DE210" s="51"/>
      <c r="DF210" s="52"/>
      <c r="DG210" s="53"/>
      <c r="DH210" s="51"/>
      <c r="DI210" s="52"/>
      <c r="DJ210" s="48"/>
      <c r="DK210" s="51"/>
      <c r="DL210" s="51"/>
      <c r="DM210" s="51"/>
      <c r="DN210" s="51"/>
      <c r="DO210" s="51"/>
      <c r="DP210" s="51"/>
      <c r="DQ210" s="52"/>
      <c r="DR210" s="51"/>
      <c r="DS210" s="51"/>
      <c r="DT210" s="51"/>
      <c r="DU210" s="51"/>
      <c r="DV210" s="52"/>
      <c r="DW210" s="53"/>
      <c r="DX210" s="51"/>
      <c r="DY210" s="52"/>
      <c r="DZ210" s="48"/>
      <c r="EA210" s="51"/>
      <c r="EB210" s="51"/>
      <c r="EC210" s="51"/>
      <c r="ED210" s="51"/>
      <c r="EE210" s="51"/>
      <c r="EF210" s="51"/>
      <c r="EG210" s="52"/>
      <c r="EH210" s="51"/>
      <c r="EI210" s="51"/>
      <c r="EJ210" s="51"/>
      <c r="EK210" s="51"/>
      <c r="EL210" s="52"/>
      <c r="EM210" s="53"/>
      <c r="EN210" s="51"/>
      <c r="EO210" s="52"/>
    </row>
    <row r="211" spans="2:145" hidden="1" outlineLevel="1">
      <c r="B211" s="49" t="s">
        <v>177</v>
      </c>
      <c r="C211" s="54" t="s">
        <v>176</v>
      </c>
      <c r="D211" s="50">
        <f>M187+M209</f>
        <v>67.346234362451355</v>
      </c>
      <c r="E211" s="51"/>
      <c r="F211" s="51"/>
      <c r="G211" s="51"/>
      <c r="H211" s="51"/>
      <c r="I211" s="52"/>
      <c r="J211" s="51"/>
      <c r="K211" s="51"/>
      <c r="L211" s="51"/>
      <c r="M211" s="51"/>
      <c r="N211" s="52"/>
      <c r="O211" s="53"/>
      <c r="P211" s="51"/>
      <c r="Q211" s="52"/>
      <c r="R211" s="49" t="s">
        <v>178</v>
      </c>
      <c r="S211" s="54" t="s">
        <v>176</v>
      </c>
      <c r="T211" s="50">
        <f>AC187+AC209</f>
        <v>67.346387934512023</v>
      </c>
      <c r="U211" s="51"/>
      <c r="V211" s="51"/>
      <c r="W211" s="51"/>
      <c r="X211" s="51"/>
      <c r="Y211" s="52"/>
      <c r="Z211" s="51"/>
      <c r="AA211" s="51"/>
      <c r="AB211" s="51"/>
      <c r="AC211" s="51"/>
      <c r="AD211" s="52"/>
      <c r="AE211" s="53"/>
      <c r="AF211" s="51"/>
      <c r="AG211" s="52"/>
      <c r="AH211" s="49" t="s">
        <v>179</v>
      </c>
      <c r="AI211" s="54" t="s">
        <v>176</v>
      </c>
      <c r="AJ211" s="50">
        <f>AS187+AS209</f>
        <v>67.346522393779992</v>
      </c>
      <c r="AK211" s="51"/>
      <c r="AL211" s="51"/>
      <c r="AM211" s="51"/>
      <c r="AN211" s="51"/>
      <c r="AO211" s="52"/>
      <c r="AP211" s="51"/>
      <c r="AQ211" s="51"/>
      <c r="AR211" s="51"/>
      <c r="AS211" s="51"/>
      <c r="AT211" s="52"/>
      <c r="AU211" s="53"/>
      <c r="AV211" s="51"/>
      <c r="AW211" s="52"/>
      <c r="AX211" s="49" t="s">
        <v>180</v>
      </c>
      <c r="AY211" s="54" t="s">
        <v>176</v>
      </c>
      <c r="AZ211" s="50">
        <f>BI187+BI209</f>
        <v>67.346561029165613</v>
      </c>
      <c r="BA211" s="51"/>
      <c r="BB211" s="51"/>
      <c r="BC211" s="51"/>
      <c r="BD211" s="51"/>
      <c r="BE211" s="52"/>
      <c r="BF211" s="51"/>
      <c r="BG211" s="51"/>
      <c r="BH211" s="51"/>
      <c r="BI211" s="51"/>
      <c r="BJ211" s="52"/>
      <c r="BK211" s="53"/>
      <c r="BL211" s="51"/>
      <c r="BM211" s="52"/>
      <c r="BN211" s="49" t="s">
        <v>181</v>
      </c>
      <c r="BO211" s="54" t="s">
        <v>176</v>
      </c>
      <c r="BP211" s="50">
        <f>BY187+BY209</f>
        <v>67.346580496359721</v>
      </c>
      <c r="BQ211" s="51"/>
      <c r="BR211" s="51"/>
      <c r="BS211" s="51"/>
      <c r="BT211" s="51"/>
      <c r="BU211" s="52"/>
      <c r="BV211" s="51"/>
      <c r="BW211" s="51"/>
      <c r="BX211" s="51"/>
      <c r="BY211" s="51"/>
      <c r="BZ211" s="52"/>
      <c r="CA211" s="53"/>
      <c r="CB211" s="51"/>
      <c r="CC211" s="52"/>
      <c r="CD211" s="49" t="s">
        <v>182</v>
      </c>
      <c r="CE211" s="54" t="s">
        <v>176</v>
      </c>
      <c r="CF211" s="50">
        <f>CO187+CO209</f>
        <v>67.346599375132939</v>
      </c>
      <c r="CG211" s="51"/>
      <c r="CH211" s="51"/>
      <c r="CI211" s="51"/>
      <c r="CJ211" s="51"/>
      <c r="CK211" s="52"/>
      <c r="CL211" s="51"/>
      <c r="CM211" s="51"/>
      <c r="CN211" s="51"/>
      <c r="CO211" s="51"/>
      <c r="CP211" s="52"/>
      <c r="CQ211" s="53"/>
      <c r="CR211" s="51"/>
      <c r="CS211" s="52"/>
      <c r="CT211" s="49" t="s">
        <v>183</v>
      </c>
      <c r="CU211" s="54" t="s">
        <v>176</v>
      </c>
      <c r="CV211" s="50">
        <f>DE187+DE209</f>
        <v>67.346657194835345</v>
      </c>
      <c r="CW211" s="51"/>
      <c r="CX211" s="51"/>
      <c r="CY211" s="51"/>
      <c r="CZ211" s="51"/>
      <c r="DA211" s="52"/>
      <c r="DB211" s="51"/>
      <c r="DC211" s="51"/>
      <c r="DD211" s="51"/>
      <c r="DE211" s="51"/>
      <c r="DF211" s="52"/>
      <c r="DG211" s="53"/>
      <c r="DH211" s="51"/>
      <c r="DI211" s="52"/>
      <c r="DJ211" s="49" t="s">
        <v>184</v>
      </c>
      <c r="DK211" s="54" t="s">
        <v>176</v>
      </c>
      <c r="DL211" s="50">
        <f>DU187+DU209</f>
        <v>67.346695844669938</v>
      </c>
      <c r="DM211" s="51"/>
      <c r="DN211" s="51"/>
      <c r="DO211" s="51"/>
      <c r="DP211" s="51"/>
      <c r="DQ211" s="52"/>
      <c r="DR211" s="51"/>
      <c r="DS211" s="51"/>
      <c r="DT211" s="51"/>
      <c r="DU211" s="51"/>
      <c r="DV211" s="52"/>
      <c r="DW211" s="53"/>
      <c r="DX211" s="51"/>
      <c r="DY211" s="52"/>
      <c r="DZ211" s="49" t="s">
        <v>185</v>
      </c>
      <c r="EA211" s="54" t="s">
        <v>176</v>
      </c>
      <c r="EB211" s="50">
        <f>EK187+EK209</f>
        <v>67.346715319144622</v>
      </c>
      <c r="EC211" s="51"/>
      <c r="ED211" s="51"/>
      <c r="EE211" s="51"/>
      <c r="EF211" s="51"/>
      <c r="EG211" s="52"/>
      <c r="EH211" s="51"/>
      <c r="EI211" s="51"/>
      <c r="EJ211" s="51"/>
      <c r="EK211" s="51"/>
      <c r="EL211" s="52"/>
      <c r="EM211" s="53"/>
      <c r="EN211" s="51"/>
      <c r="EO211" s="52"/>
    </row>
    <row r="212" spans="2:145" hidden="1" outlineLevel="1">
      <c r="E212" s="6"/>
    </row>
    <row r="213" spans="2:145" hidden="1" outlineLevel="1">
      <c r="C213" s="5" t="s">
        <v>152</v>
      </c>
      <c r="E213" s="6"/>
    </row>
    <row r="214" spans="2:145" hidden="1" outlineLevel="1">
      <c r="C214" s="5"/>
      <c r="E214" s="6"/>
    </row>
    <row r="215" spans="2:145" hidden="1" outlineLevel="1">
      <c r="B215" s="121" t="s">
        <v>8</v>
      </c>
      <c r="C215" s="14">
        <f>D211</f>
        <v>67.346234362451355</v>
      </c>
      <c r="D215" t="s">
        <v>150</v>
      </c>
      <c r="E215" s="121" t="s">
        <v>14</v>
      </c>
      <c r="F215" s="14">
        <f>CF211</f>
        <v>67.346599375132939</v>
      </c>
      <c r="G215" t="s">
        <v>150</v>
      </c>
    </row>
    <row r="216" spans="2:145" hidden="1" outlineLevel="1">
      <c r="B216" s="121" t="s">
        <v>9</v>
      </c>
      <c r="C216" s="14">
        <f>T211</f>
        <v>67.346387934512023</v>
      </c>
      <c r="D216" t="s">
        <v>150</v>
      </c>
      <c r="E216" s="121" t="s">
        <v>15</v>
      </c>
      <c r="F216" s="14">
        <f>CV211</f>
        <v>67.346657194835345</v>
      </c>
      <c r="G216" t="s">
        <v>150</v>
      </c>
    </row>
    <row r="217" spans="2:145" hidden="1" outlineLevel="1">
      <c r="B217" s="121" t="s">
        <v>10</v>
      </c>
      <c r="C217" s="14">
        <f>AJ211</f>
        <v>67.346522393779992</v>
      </c>
      <c r="D217" t="s">
        <v>150</v>
      </c>
      <c r="E217" s="121" t="s">
        <v>16</v>
      </c>
      <c r="F217" s="14">
        <f>DL211</f>
        <v>67.346695844669938</v>
      </c>
      <c r="G217" t="s">
        <v>150</v>
      </c>
    </row>
    <row r="218" spans="2:145" hidden="1" outlineLevel="1">
      <c r="B218" s="121" t="s">
        <v>12</v>
      </c>
      <c r="C218" s="14">
        <f>AZ211</f>
        <v>67.346561029165613</v>
      </c>
      <c r="D218" t="s">
        <v>150</v>
      </c>
      <c r="E218" s="121" t="s">
        <v>17</v>
      </c>
      <c r="F218" s="14">
        <f>EB211</f>
        <v>67.346715319144622</v>
      </c>
      <c r="G218" t="s">
        <v>150</v>
      </c>
    </row>
    <row r="219" spans="2:145" hidden="1" outlineLevel="1">
      <c r="B219" s="121" t="s">
        <v>13</v>
      </c>
      <c r="C219" s="14">
        <f>BP211</f>
        <v>67.346580496359721</v>
      </c>
      <c r="D219" t="s">
        <v>150</v>
      </c>
      <c r="E219" s="6"/>
    </row>
    <row r="220" spans="2:145" hidden="1" outlineLevel="1">
      <c r="C220" s="5"/>
      <c r="E220" s="6"/>
    </row>
    <row r="221" spans="2:145" ht="17" hidden="1" outlineLevel="1">
      <c r="C221" s="15" t="s">
        <v>164</v>
      </c>
      <c r="D221" s="121" t="s">
        <v>159</v>
      </c>
      <c r="E221" s="121" t="s">
        <v>106</v>
      </c>
      <c r="F221" s="163" t="s">
        <v>167</v>
      </c>
      <c r="G221" s="168" t="s">
        <v>359</v>
      </c>
      <c r="H221" s="168" t="s">
        <v>360</v>
      </c>
      <c r="I221" s="168" t="s">
        <v>361</v>
      </c>
      <c r="J221" s="121" t="s">
        <v>161</v>
      </c>
      <c r="K221" s="121" t="s">
        <v>168</v>
      </c>
      <c r="L221" s="121" t="s">
        <v>105</v>
      </c>
      <c r="M221" s="121" t="s">
        <v>169</v>
      </c>
      <c r="N221" s="168" t="s">
        <v>362</v>
      </c>
      <c r="O221" s="168" t="s">
        <v>363</v>
      </c>
      <c r="P221" s="168" t="s">
        <v>364</v>
      </c>
      <c r="Q221" s="168" t="s">
        <v>365</v>
      </c>
    </row>
    <row r="222" spans="2:145" hidden="1" outlineLevel="1">
      <c r="B222" s="121" t="s">
        <v>109</v>
      </c>
      <c r="C222" s="14">
        <f>C215+F223</f>
        <v>590.05370131083259</v>
      </c>
      <c r="D222" s="14">
        <f>1000*C222/3/$E$76</f>
        <v>17.033383164407208</v>
      </c>
      <c r="E222" s="25">
        <f>$G$4/1000</f>
        <v>0.42199999999999999</v>
      </c>
      <c r="F222" s="14">
        <f t="shared" ref="F222:F229" si="373">IF(D222&lt;0,-SQRT((N222+G222)^2+(P222+H222-I222)^2),SQRT((N222+G222)^2+(P222+H222-I222)^2))</f>
        <v>588.08114792598201</v>
      </c>
      <c r="G222" s="165">
        <f>(3*E222*$K$70*D222^2)/1000</f>
        <v>4.5914044475537104E-2</v>
      </c>
      <c r="H222" s="165">
        <f>+(3*E222*$L$70*D222^2)/1000</f>
        <v>3.8567797359451171E-2</v>
      </c>
      <c r="I222" s="165">
        <f>3*$K$222^2/($N$70/E222)/1000</f>
        <v>15.909025197778718</v>
      </c>
      <c r="J222" s="14">
        <f t="shared" ref="J222:J230" si="374">1000*F222/3/$K$145</f>
        <v>16.976440453020491</v>
      </c>
      <c r="K222" s="35">
        <f>F234</f>
        <v>11547.005383792517</v>
      </c>
      <c r="L222" s="39">
        <f t="shared" ref="L222:L230" si="375">($K$70*$L$43+$L$70*$L$44)*100*SQRT(3)*(D222+J222)/2*E222/$K222</f>
        <v>1.5799130619944868E-2</v>
      </c>
      <c r="M222" s="35">
        <f>K222*(1-L222/100)</f>
        <v>11545.181057329241</v>
      </c>
      <c r="N222" s="165">
        <f>C215*$L$43+O223</f>
        <v>588.01966887710557</v>
      </c>
      <c r="O222" s="165">
        <f t="shared" ref="O222:O229" si="376">N222+G222</f>
        <v>588.06558292158115</v>
      </c>
      <c r="P222" s="165">
        <f>C215*$L$44+P223+H223-I223</f>
        <v>20.149093753483037</v>
      </c>
      <c r="Q222" s="165">
        <f t="shared" ref="Q222:Q229" si="377">P222+H222-I222</f>
        <v>4.2786363530637708</v>
      </c>
    </row>
    <row r="223" spans="2:145" hidden="1" outlineLevel="1">
      <c r="B223" s="121" t="s">
        <v>110</v>
      </c>
      <c r="C223" s="14">
        <f>C216+F224</f>
        <v>524.6896929332861</v>
      </c>
      <c r="D223" s="14">
        <f>1000*C223/3/$E$76</f>
        <v>15.146486772802739</v>
      </c>
      <c r="E223" s="25">
        <f t="shared" ref="E223:E230" si="378">$G$4/1000</f>
        <v>0.42199999999999999</v>
      </c>
      <c r="F223" s="14">
        <f t="shared" si="373"/>
        <v>522.70746694838124</v>
      </c>
      <c r="G223" s="165">
        <f t="shared" ref="G223:G230" si="379">(3*E223*$K$70*D223^2)/1000</f>
        <v>3.6305091741662424E-2</v>
      </c>
      <c r="H223" s="165">
        <f t="shared" ref="H223:H230" si="380">+(3*E223*$L$70*D223^2)/1000</f>
        <v>3.0496277062996433E-2</v>
      </c>
      <c r="I223" s="165">
        <f t="shared" ref="I223:I230" si="381">3*$K$222^2/($N$70/E223)/1000</f>
        <v>15.909025197778718</v>
      </c>
      <c r="J223" s="14">
        <f t="shared" si="374"/>
        <v>15.089264837503762</v>
      </c>
      <c r="K223" s="35">
        <f>M222</f>
        <v>11545.181057329241</v>
      </c>
      <c r="L223" s="39">
        <f t="shared" si="375"/>
        <v>1.4048119702347196E-2</v>
      </c>
      <c r="M223" s="35">
        <f t="shared" ref="M223:M230" si="382">K223*(1-L223/100)</f>
        <v>11543.559176474455</v>
      </c>
      <c r="N223" s="165">
        <f>C216*$L$43+O224</f>
        <v>522.65751645378612</v>
      </c>
      <c r="O223" s="165">
        <f t="shared" si="376"/>
        <v>522.69382154552773</v>
      </c>
      <c r="P223" s="165">
        <f>C216*$L$44+P224+H224-I224</f>
        <v>19.655422051997377</v>
      </c>
      <c r="Q223" s="165">
        <f t="shared" si="377"/>
        <v>3.7768931312816569</v>
      </c>
    </row>
    <row r="224" spans="2:145" hidden="1" outlineLevel="1">
      <c r="B224" s="121" t="s">
        <v>111</v>
      </c>
      <c r="C224" s="14">
        <f>C217+F227+F225</f>
        <v>459.33406780719133</v>
      </c>
      <c r="D224" s="14">
        <f>1000*C224/3/$E$76</f>
        <v>13.259832384822385</v>
      </c>
      <c r="E224" s="25">
        <f t="shared" si="378"/>
        <v>0.42199999999999999</v>
      </c>
      <c r="F224" s="14">
        <f t="shared" si="373"/>
        <v>457.34330499877404</v>
      </c>
      <c r="G224" s="165">
        <f t="shared" si="379"/>
        <v>2.7824014258744745E-2</v>
      </c>
      <c r="H224" s="165">
        <f t="shared" si="380"/>
        <v>2.3372171977345584E-2</v>
      </c>
      <c r="I224" s="165">
        <f t="shared" si="381"/>
        <v>15.909025197778718</v>
      </c>
      <c r="J224" s="14">
        <f t="shared" si="374"/>
        <v>13.202364012655762</v>
      </c>
      <c r="K224" s="35">
        <f t="shared" ref="K224:K226" si="383">M223</f>
        <v>11543.559176474455</v>
      </c>
      <c r="L224" s="39">
        <f t="shared" si="375"/>
        <v>1.2296579815993858E-2</v>
      </c>
      <c r="M224" s="35">
        <f t="shared" si="382"/>
        <v>11542.139713506713</v>
      </c>
      <c r="N224" s="165">
        <f>C217*$L$43+O225+O227</f>
        <v>457.30369614305073</v>
      </c>
      <c r="O224" s="165">
        <f t="shared" si="376"/>
        <v>457.33152015730946</v>
      </c>
      <c r="P224" s="165">
        <f>C217*$L$44+P225+H225-I225+P227+H227-I227</f>
        <v>19.168837121474517</v>
      </c>
      <c r="Q224" s="165">
        <f t="shared" si="377"/>
        <v>3.2831840956731462</v>
      </c>
    </row>
    <row r="225" spans="2:137" hidden="1" outlineLevel="1">
      <c r="B225" s="31" t="s">
        <v>128</v>
      </c>
      <c r="C225" s="32">
        <f>C218+F226</f>
        <v>132.67498836581319</v>
      </c>
      <c r="D225" s="32">
        <f>1000*C225/3/$E$76</f>
        <v>3.8299970123866349</v>
      </c>
      <c r="E225" s="33">
        <f t="shared" si="378"/>
        <v>0.42199999999999999</v>
      </c>
      <c r="F225" s="32">
        <f t="shared" si="373"/>
        <v>130.6585692197369</v>
      </c>
      <c r="G225" s="166">
        <f t="shared" si="379"/>
        <v>2.3213498034314294E-3</v>
      </c>
      <c r="H225" s="166">
        <f t="shared" si="380"/>
        <v>1.9499338348824005E-3</v>
      </c>
      <c r="I225" s="166">
        <f t="shared" si="381"/>
        <v>15.909025197778718</v>
      </c>
      <c r="J225" s="17">
        <f t="shared" si="374"/>
        <v>3.7717880055473221</v>
      </c>
      <c r="K225" s="46">
        <f t="shared" si="383"/>
        <v>11542.139713506713</v>
      </c>
      <c r="L225" s="38">
        <f t="shared" si="375"/>
        <v>3.5328681932506089E-3</v>
      </c>
      <c r="M225" s="46">
        <f t="shared" si="382"/>
        <v>11541.731944923955</v>
      </c>
      <c r="N225" s="166">
        <f>+C218*$L$43+O226</f>
        <v>130.65294540698574</v>
      </c>
      <c r="O225" s="166">
        <f t="shared" si="376"/>
        <v>130.65526675678916</v>
      </c>
      <c r="P225" s="166">
        <f>C218*$L$44+P226+H226-I226</f>
        <v>16.836042034632626</v>
      </c>
      <c r="Q225" s="166">
        <f t="shared" si="377"/>
        <v>0.92896677068879185</v>
      </c>
    </row>
    <row r="226" spans="2:137" hidden="1" outlineLevel="1">
      <c r="B226" s="34" t="s">
        <v>129</v>
      </c>
      <c r="C226" s="43">
        <f>C219</f>
        <v>67.346580496359721</v>
      </c>
      <c r="D226" s="43">
        <f>1000*C226/3/$E$76</f>
        <v>1.944128318928704</v>
      </c>
      <c r="E226" s="44">
        <f t="shared" si="378"/>
        <v>0.42199999999999999</v>
      </c>
      <c r="F226" s="172">
        <f t="shared" si="373"/>
        <v>65.328427336647593</v>
      </c>
      <c r="G226" s="167">
        <f t="shared" si="379"/>
        <v>5.9812722616288188E-4</v>
      </c>
      <c r="H226" s="167">
        <f t="shared" si="380"/>
        <v>5.0242686997682066E-4</v>
      </c>
      <c r="I226" s="167">
        <f t="shared" si="381"/>
        <v>15.909025197778718</v>
      </c>
      <c r="J226" s="14">
        <f t="shared" si="374"/>
        <v>1.8858692554274195</v>
      </c>
      <c r="K226" s="35">
        <f t="shared" si="383"/>
        <v>11541.731944923955</v>
      </c>
      <c r="L226" s="39">
        <f t="shared" si="375"/>
        <v>1.7800233265833764E-3</v>
      </c>
      <c r="M226" s="35">
        <f t="shared" si="382"/>
        <v>11541.526499403044</v>
      </c>
      <c r="N226" s="167">
        <f>C219*$L$43</f>
        <v>65.326183081468926</v>
      </c>
      <c r="O226" s="167">
        <f t="shared" si="376"/>
        <v>65.326781208695095</v>
      </c>
      <c r="P226" s="167">
        <f t="shared" ref="P226" si="384">C226*$L$44</f>
        <v>16.372284769055973</v>
      </c>
      <c r="Q226" s="167">
        <f t="shared" si="377"/>
        <v>0.46376199814723407</v>
      </c>
    </row>
    <row r="227" spans="2:137" hidden="1" outlineLevel="1">
      <c r="B227" s="121" t="s">
        <v>112</v>
      </c>
      <c r="C227" s="17">
        <f>F215+F228</f>
        <v>263.33853187967458</v>
      </c>
      <c r="D227" s="17">
        <f>1000*C227/3/$K$145</f>
        <v>7.6019286134365478</v>
      </c>
      <c r="E227" s="26">
        <f t="shared" si="378"/>
        <v>0.42199999999999999</v>
      </c>
      <c r="F227" s="14">
        <f t="shared" si="373"/>
        <v>261.32897619367441</v>
      </c>
      <c r="G227" s="165">
        <f t="shared" si="379"/>
        <v>9.1451596753790269E-3</v>
      </c>
      <c r="H227" s="165">
        <f t="shared" si="380"/>
        <v>7.681934127318382E-3</v>
      </c>
      <c r="I227" s="165">
        <f t="shared" si="381"/>
        <v>15.909025197778718</v>
      </c>
      <c r="J227" s="17">
        <f t="shared" si="374"/>
        <v>7.5439177376233602</v>
      </c>
      <c r="K227" s="46">
        <f>M224</f>
        <v>11542.139713506713</v>
      </c>
      <c r="L227" s="38">
        <f t="shared" si="375"/>
        <v>7.0389097701769833E-3</v>
      </c>
      <c r="M227" s="46">
        <f t="shared" si="382"/>
        <v>11541.327272706732</v>
      </c>
      <c r="N227" s="165">
        <f>F215*$L$43+O228</f>
        <v>261.3131575046196</v>
      </c>
      <c r="O227" s="165">
        <f t="shared" si="376"/>
        <v>261.32230266429497</v>
      </c>
      <c r="P227" s="165">
        <f>F215*$L$44+P228+H228-I228</f>
        <v>17.768942970403899</v>
      </c>
      <c r="Q227" s="165">
        <f t="shared" si="377"/>
        <v>1.8675997067525003</v>
      </c>
    </row>
    <row r="228" spans="2:137" hidden="1" outlineLevel="1">
      <c r="B228" s="121" t="s">
        <v>113</v>
      </c>
      <c r="C228" s="14">
        <f>F216+F229</f>
        <v>198.00548843493937</v>
      </c>
      <c r="D228" s="14">
        <f>1000*C228/3/$K$145</f>
        <v>5.7159261024467769</v>
      </c>
      <c r="E228" s="25">
        <f t="shared" si="378"/>
        <v>0.42199999999999999</v>
      </c>
      <c r="F228" s="14">
        <f t="shared" si="373"/>
        <v>195.99193250454164</v>
      </c>
      <c r="G228" s="165">
        <f t="shared" si="379"/>
        <v>5.1703141237660769E-3</v>
      </c>
      <c r="H228" s="165">
        <f t="shared" si="380"/>
        <v>4.3430638639635043E-3</v>
      </c>
      <c r="I228" s="165">
        <f t="shared" si="381"/>
        <v>15.909025197778718</v>
      </c>
      <c r="J228" s="14">
        <f t="shared" si="374"/>
        <v>5.657799749524604</v>
      </c>
      <c r="K228" s="35">
        <f t="shared" ref="K228:K230" si="385">M227</f>
        <v>11541.327272706732</v>
      </c>
      <c r="L228" s="39">
        <f t="shared" si="375"/>
        <v>5.2862193249815937E-3</v>
      </c>
      <c r="M228" s="35">
        <f t="shared" si="382"/>
        <v>11540.717172834084</v>
      </c>
      <c r="N228" s="165">
        <f>F216*$L$43+O229</f>
        <v>195.98178579661686</v>
      </c>
      <c r="O228" s="165">
        <f t="shared" si="376"/>
        <v>195.98695611074064</v>
      </c>
      <c r="P228" s="165">
        <f>F216*$L$44+P229+H229-I229</f>
        <v>17.301335745740111</v>
      </c>
      <c r="Q228" s="165">
        <f t="shared" si="377"/>
        <v>1.3966536118253572</v>
      </c>
    </row>
    <row r="229" spans="2:137" hidden="1" outlineLevel="1">
      <c r="B229" s="121" t="s">
        <v>114</v>
      </c>
      <c r="C229" s="14">
        <f>F217+F230</f>
        <v>132.67525419121552</v>
      </c>
      <c r="D229" s="14">
        <f>1000*C229/3/$K$145</f>
        <v>3.8300046861050152</v>
      </c>
      <c r="E229" s="25">
        <f t="shared" si="378"/>
        <v>0.42199999999999999</v>
      </c>
      <c r="F229" s="14">
        <f t="shared" si="373"/>
        <v>130.65883124010404</v>
      </c>
      <c r="G229" s="165">
        <f t="shared" si="379"/>
        <v>2.321359105476544E-3</v>
      </c>
      <c r="H229" s="165">
        <f t="shared" si="380"/>
        <v>1.9499416486002969E-3</v>
      </c>
      <c r="I229" s="165">
        <f t="shared" si="381"/>
        <v>15.909025197778718</v>
      </c>
      <c r="J229" s="14">
        <f t="shared" si="374"/>
        <v>3.7717955694237966</v>
      </c>
      <c r="K229" s="35">
        <f t="shared" si="385"/>
        <v>11540.717172834084</v>
      </c>
      <c r="L229" s="39">
        <f t="shared" si="375"/>
        <v>3.5333107467634523E-3</v>
      </c>
      <c r="M229" s="35">
        <f t="shared" si="382"/>
        <v>11540.309403433963</v>
      </c>
      <c r="N229" s="165">
        <f>F217*$L$43+O230</f>
        <v>130.65320695852108</v>
      </c>
      <c r="O229" s="165">
        <f t="shared" si="376"/>
        <v>130.65552831762656</v>
      </c>
      <c r="P229" s="165">
        <f>F217*$L$44+P230+H230-I230</f>
        <v>16.836107587037816</v>
      </c>
      <c r="Q229" s="165">
        <f t="shared" si="377"/>
        <v>0.92903233090769888</v>
      </c>
    </row>
    <row r="230" spans="2:137" hidden="1" outlineLevel="1">
      <c r="B230" s="121" t="s">
        <v>115</v>
      </c>
      <c r="C230" s="14">
        <f>F218</f>
        <v>67.346715319144622</v>
      </c>
      <c r="D230" s="14">
        <f>1000*C230/3/$K$145</f>
        <v>1.9441322109272619</v>
      </c>
      <c r="E230" s="25">
        <f t="shared" si="378"/>
        <v>0.42199999999999999</v>
      </c>
      <c r="F230" s="14">
        <f>IF(D230&lt;0,-SQRT((N230+G230)^2+(P230+H230-I230)^2),SQRT((N230+G230)^2+(P230+H230-I230)^2))</f>
        <v>65.328558346545563</v>
      </c>
      <c r="G230" s="165">
        <f t="shared" si="379"/>
        <v>5.9812962097664909E-4</v>
      </c>
      <c r="H230" s="165">
        <f t="shared" si="380"/>
        <v>5.0242888162038528E-4</v>
      </c>
      <c r="I230" s="165">
        <f t="shared" si="381"/>
        <v>15.909025197778718</v>
      </c>
      <c r="J230" s="14">
        <f t="shared" si="374"/>
        <v>1.8858730373574126</v>
      </c>
      <c r="K230" s="35">
        <f t="shared" si="385"/>
        <v>11540.309403433963</v>
      </c>
      <c r="L230" s="39">
        <f t="shared" si="375"/>
        <v>1.7802463120155543E-3</v>
      </c>
      <c r="M230" s="35">
        <f t="shared" si="382"/>
        <v>11540.103957501413</v>
      </c>
      <c r="N230" s="165">
        <f>C230*$L$43</f>
        <v>65.326313859570277</v>
      </c>
      <c r="O230" s="165">
        <f>N230+G230</f>
        <v>65.32691198919126</v>
      </c>
      <c r="P230" s="165">
        <f>C230*$L$44</f>
        <v>16.372317545137719</v>
      </c>
      <c r="Q230" s="165">
        <f>P230+H230-I230</f>
        <v>0.46379477624062204</v>
      </c>
    </row>
    <row r="231" spans="2:137" hidden="1" outlineLevel="1">
      <c r="B231" s="24" t="s">
        <v>135</v>
      </c>
      <c r="C231" s="17">
        <f>C222</f>
        <v>590.05370131083259</v>
      </c>
      <c r="D231" s="45" t="s">
        <v>117</v>
      </c>
      <c r="E231" s="26">
        <f>SUM(E222:E230)</f>
        <v>3.7980000000000005</v>
      </c>
      <c r="F231" s="17">
        <f>F222</f>
        <v>588.08114792598201</v>
      </c>
      <c r="G231" s="166">
        <f>SUM(G222:G230)</f>
        <v>0.1301975900311369</v>
      </c>
      <c r="H231" s="166">
        <f>SUM(H222:H230)</f>
        <v>0.10936597562615499</v>
      </c>
      <c r="I231" s="166">
        <f>SUM(I222:I230)</f>
        <v>143.18122678000844</v>
      </c>
      <c r="J231" s="17">
        <f>J222</f>
        <v>16.976440453020491</v>
      </c>
      <c r="K231" s="46">
        <f>K222</f>
        <v>11547.005383792517</v>
      </c>
      <c r="L231" s="38">
        <f>SUM(L222:L230)</f>
        <v>6.5095407812057485E-2</v>
      </c>
      <c r="M231" s="46">
        <f>M230</f>
        <v>11540.103957501413</v>
      </c>
      <c r="N231" s="166">
        <f>N222</f>
        <v>588.01966887710557</v>
      </c>
      <c r="O231" s="166">
        <f>O222</f>
        <v>588.06558292158115</v>
      </c>
      <c r="P231" s="166">
        <f>P222</f>
        <v>20.149093753483037</v>
      </c>
      <c r="Q231" s="166">
        <f>Q222</f>
        <v>4.2786363530637708</v>
      </c>
    </row>
    <row r="232" spans="2:137" hidden="1" outlineLevel="1"/>
    <row r="233" spans="2:137" hidden="1" outlineLevel="1">
      <c r="B233" s="23" t="s">
        <v>153</v>
      </c>
      <c r="C233" s="5"/>
      <c r="D233" s="56">
        <f>F231</f>
        <v>588.08114792598201</v>
      </c>
      <c r="E233" s="23" t="s">
        <v>150</v>
      </c>
      <c r="F233" s="35">
        <f>$E$75</f>
        <v>20000</v>
      </c>
      <c r="G233" t="s">
        <v>100</v>
      </c>
      <c r="H233" t="s">
        <v>157</v>
      </c>
    </row>
    <row r="234" spans="2:137" ht="17" hidden="1" outlineLevel="1">
      <c r="C234" s="121" t="s">
        <v>91</v>
      </c>
      <c r="D234" s="56">
        <f>1000*D233/3/F234</f>
        <v>16.976440453020491</v>
      </c>
      <c r="E234" t="s">
        <v>155</v>
      </c>
      <c r="F234" s="35">
        <f>$E$76</f>
        <v>11547.005383792517</v>
      </c>
      <c r="G234" t="s">
        <v>100</v>
      </c>
      <c r="H234" t="s">
        <v>158</v>
      </c>
    </row>
    <row r="235" spans="2:137" collapsed="1"/>
    <row r="236" spans="2:137">
      <c r="C236" s="42" t="s">
        <v>186</v>
      </c>
    </row>
    <row r="237" spans="2:137" hidden="1" outlineLevel="1"/>
    <row r="238" spans="2:137" hidden="1" outlineLevel="1">
      <c r="C238" s="5" t="s">
        <v>170</v>
      </c>
      <c r="E238" s="6"/>
    </row>
    <row r="239" spans="2:137" hidden="1" outlineLevel="1">
      <c r="E239" s="6"/>
      <c r="G239" s="5" t="s">
        <v>175</v>
      </c>
    </row>
    <row r="240" spans="2:137" hidden="1" outlineLevel="1">
      <c r="C240" s="36" t="s">
        <v>29</v>
      </c>
      <c r="D240" t="s">
        <v>173</v>
      </c>
      <c r="G240" s="121" t="s">
        <v>146</v>
      </c>
      <c r="H240" s="28">
        <f>SQRT(3)*H241</f>
        <v>399.93680347752036</v>
      </c>
      <c r="I240" t="s">
        <v>100</v>
      </c>
      <c r="S240" s="36" t="s">
        <v>30</v>
      </c>
      <c r="T240" t="s">
        <v>173</v>
      </c>
      <c r="W240" s="121" t="s">
        <v>146</v>
      </c>
      <c r="X240" s="47">
        <f>SQRT(3)*X241</f>
        <v>399.88061987663406</v>
      </c>
      <c r="Y240" t="s">
        <v>100</v>
      </c>
      <c r="AI240" s="36" t="s">
        <v>31</v>
      </c>
      <c r="AJ240" t="s">
        <v>173</v>
      </c>
      <c r="AM240" s="121" t="s">
        <v>146</v>
      </c>
      <c r="AN240" s="28">
        <f>SQRT(3)*AN241</f>
        <v>399.83144823704225</v>
      </c>
      <c r="AO240" t="s">
        <v>100</v>
      </c>
      <c r="AY240" s="36" t="s">
        <v>32</v>
      </c>
      <c r="AZ240" t="s">
        <v>173</v>
      </c>
      <c r="BC240" s="121" t="s">
        <v>146</v>
      </c>
      <c r="BD240" s="28">
        <f>SQRT(3)*BD241</f>
        <v>399.81732271898085</v>
      </c>
      <c r="BE240" t="s">
        <v>100</v>
      </c>
      <c r="BO240" s="36" t="s">
        <v>33</v>
      </c>
      <c r="BP240" t="s">
        <v>173</v>
      </c>
      <c r="BS240" s="121" t="s">
        <v>146</v>
      </c>
      <c r="BT240" s="28">
        <f>SQRT(3)*BT241</f>
        <v>399.81020587737277</v>
      </c>
      <c r="BU240" t="s">
        <v>100</v>
      </c>
      <c r="CE240" s="36" t="s">
        <v>34</v>
      </c>
      <c r="CF240" t="s">
        <v>173</v>
      </c>
      <c r="CI240" s="121" t="s">
        <v>146</v>
      </c>
      <c r="CJ240" s="28">
        <f>SQRT(3)*CJ241</f>
        <v>399.80330446216806</v>
      </c>
      <c r="CK240" t="s">
        <v>100</v>
      </c>
      <c r="CU240" s="36" t="s">
        <v>35</v>
      </c>
      <c r="CV240" t="s">
        <v>173</v>
      </c>
      <c r="CY240" s="121" t="s">
        <v>146</v>
      </c>
      <c r="CZ240" s="28">
        <f>SQRT(3)*CZ241</f>
        <v>399.7821699826257</v>
      </c>
      <c r="DA240" t="s">
        <v>100</v>
      </c>
      <c r="DK240" s="36" t="s">
        <v>36</v>
      </c>
      <c r="DL240" t="s">
        <v>173</v>
      </c>
      <c r="DO240" s="121" t="s">
        <v>146</v>
      </c>
      <c r="DP240" s="28">
        <f>SQRT(3)*DP241</f>
        <v>399.76804443625008</v>
      </c>
      <c r="DQ240" t="s">
        <v>100</v>
      </c>
      <c r="EA240" s="36" t="s">
        <v>37</v>
      </c>
      <c r="EB240" t="s">
        <v>173</v>
      </c>
      <c r="EE240" s="121" t="s">
        <v>146</v>
      </c>
      <c r="EF240" s="28">
        <f>SQRT(3)*EF241</f>
        <v>399.76092758038237</v>
      </c>
      <c r="EG240" t="s">
        <v>100</v>
      </c>
    </row>
    <row r="241" spans="2:145" ht="17" hidden="1" outlineLevel="1">
      <c r="C241" s="36"/>
      <c r="D241" s="4">
        <f>$E$75/$M$75</f>
        <v>50</v>
      </c>
      <c r="E241" t="s">
        <v>174</v>
      </c>
      <c r="G241" s="121" t="s">
        <v>160</v>
      </c>
      <c r="H241" s="28">
        <f>1000*M222/D241/1000</f>
        <v>230.90362114658484</v>
      </c>
      <c r="I241" t="s">
        <v>100</v>
      </c>
      <c r="S241" s="36"/>
      <c r="T241" s="4">
        <f>$E$75/$M$75</f>
        <v>50</v>
      </c>
      <c r="U241" t="s">
        <v>174</v>
      </c>
      <c r="W241" s="121" t="s">
        <v>160</v>
      </c>
      <c r="X241" s="47">
        <f>1000*M223/T241/1000</f>
        <v>230.87118352948912</v>
      </c>
      <c r="Y241" t="s">
        <v>100</v>
      </c>
      <c r="AI241" s="36"/>
      <c r="AJ241" s="4">
        <f>$E$75/$M$75</f>
        <v>50</v>
      </c>
      <c r="AK241" t="s">
        <v>174</v>
      </c>
      <c r="AM241" s="121" t="s">
        <v>160</v>
      </c>
      <c r="AN241" s="28">
        <f>1000*M224/AJ241/1000</f>
        <v>230.84279427013428</v>
      </c>
      <c r="AO241" t="s">
        <v>100</v>
      </c>
      <c r="AY241" s="36"/>
      <c r="AZ241" s="4">
        <f>$E$75/$M$75</f>
        <v>50</v>
      </c>
      <c r="BA241" t="s">
        <v>174</v>
      </c>
      <c r="BC241" s="121" t="s">
        <v>160</v>
      </c>
      <c r="BD241" s="28">
        <f>1000*M225/AZ241/1000</f>
        <v>230.83463889847908</v>
      </c>
      <c r="BE241" t="s">
        <v>100</v>
      </c>
      <c r="BO241" s="36"/>
      <c r="BP241" s="4">
        <f>$E$75/$M$75</f>
        <v>50</v>
      </c>
      <c r="BQ241" t="s">
        <v>174</v>
      </c>
      <c r="BS241" s="121" t="s">
        <v>160</v>
      </c>
      <c r="BT241" s="28">
        <f>1000*M226/BP241/1000</f>
        <v>230.83052998806087</v>
      </c>
      <c r="BU241" t="s">
        <v>100</v>
      </c>
      <c r="CE241" s="36"/>
      <c r="CF241" s="4">
        <f>$E$75/$M$75</f>
        <v>50</v>
      </c>
      <c r="CG241" t="s">
        <v>174</v>
      </c>
      <c r="CI241" s="121" t="s">
        <v>160</v>
      </c>
      <c r="CJ241" s="28">
        <f>1000*M227/CF241/1000</f>
        <v>230.82654545413465</v>
      </c>
      <c r="CK241" t="s">
        <v>100</v>
      </c>
      <c r="CU241" s="36"/>
      <c r="CV241" s="4">
        <f>$E$75/$M$75</f>
        <v>50</v>
      </c>
      <c r="CW241" t="s">
        <v>174</v>
      </c>
      <c r="CY241" s="121" t="s">
        <v>160</v>
      </c>
      <c r="CZ241" s="28">
        <f>1000*M228/CV241/1000</f>
        <v>230.81434345668168</v>
      </c>
      <c r="DA241" t="s">
        <v>100</v>
      </c>
      <c r="DK241" s="36"/>
      <c r="DL241" s="4">
        <f>$E$75/$M$75</f>
        <v>50</v>
      </c>
      <c r="DM241" t="s">
        <v>174</v>
      </c>
      <c r="DO241" s="121" t="s">
        <v>160</v>
      </c>
      <c r="DP241" s="28">
        <f>1000*M229/DL241/1000</f>
        <v>230.80618806867926</v>
      </c>
      <c r="DQ241" t="s">
        <v>100</v>
      </c>
      <c r="EA241" s="36"/>
      <c r="EB241" s="4">
        <f>$E$75/$M$75</f>
        <v>50</v>
      </c>
      <c r="EC241" t="s">
        <v>174</v>
      </c>
      <c r="EE241" s="121" t="s">
        <v>160</v>
      </c>
      <c r="EF241" s="28">
        <f>1000*M230/EB241/1000</f>
        <v>230.80207915002828</v>
      </c>
      <c r="EG241" t="s">
        <v>100</v>
      </c>
    </row>
    <row r="242" spans="2:145" hidden="1" outlineLevel="1">
      <c r="E242" s="6"/>
      <c r="U242" s="6"/>
      <c r="AK242" s="6"/>
      <c r="BB242" s="6"/>
      <c r="BS242" s="6"/>
      <c r="CJ242" s="6"/>
      <c r="DA242" s="6"/>
      <c r="DR242" s="6"/>
      <c r="EI242" s="6"/>
    </row>
    <row r="243" spans="2:145" ht="17" hidden="1" outlineLevel="1">
      <c r="C243" s="121" t="s">
        <v>88</v>
      </c>
      <c r="D243" s="121" t="s">
        <v>89</v>
      </c>
      <c r="E243" s="121" t="s">
        <v>90</v>
      </c>
      <c r="F243" s="121" t="s">
        <v>162</v>
      </c>
      <c r="G243" t="s">
        <v>163</v>
      </c>
      <c r="H243" s="15" t="s">
        <v>164</v>
      </c>
      <c r="I243" s="121" t="s">
        <v>159</v>
      </c>
      <c r="J243" s="121" t="s">
        <v>106</v>
      </c>
      <c r="K243" s="121" t="s">
        <v>165</v>
      </c>
      <c r="L243" s="121" t="s">
        <v>166</v>
      </c>
      <c r="M243" s="15" t="s">
        <v>167</v>
      </c>
      <c r="N243" s="121" t="s">
        <v>161</v>
      </c>
      <c r="O243" s="121" t="s">
        <v>168</v>
      </c>
      <c r="P243" s="121" t="s">
        <v>105</v>
      </c>
      <c r="Q243" s="121" t="s">
        <v>169</v>
      </c>
      <c r="S243" s="121" t="s">
        <v>88</v>
      </c>
      <c r="T243" s="121" t="s">
        <v>89</v>
      </c>
      <c r="U243" s="121" t="s">
        <v>90</v>
      </c>
      <c r="V243" s="121" t="s">
        <v>162</v>
      </c>
      <c r="W243" t="s">
        <v>163</v>
      </c>
      <c r="X243" s="15" t="s">
        <v>164</v>
      </c>
      <c r="Y243" s="121" t="s">
        <v>159</v>
      </c>
      <c r="Z243" s="121" t="s">
        <v>106</v>
      </c>
      <c r="AA243" s="121" t="s">
        <v>165</v>
      </c>
      <c r="AB243" s="121" t="s">
        <v>166</v>
      </c>
      <c r="AC243" s="15" t="s">
        <v>167</v>
      </c>
      <c r="AD243" s="121" t="s">
        <v>161</v>
      </c>
      <c r="AE243" s="121" t="s">
        <v>168</v>
      </c>
      <c r="AF243" s="121" t="s">
        <v>105</v>
      </c>
      <c r="AG243" s="121" t="s">
        <v>169</v>
      </c>
      <c r="AI243" s="121" t="s">
        <v>88</v>
      </c>
      <c r="AJ243" s="121" t="s">
        <v>89</v>
      </c>
      <c r="AK243" s="121" t="s">
        <v>90</v>
      </c>
      <c r="AL243" s="121" t="s">
        <v>162</v>
      </c>
      <c r="AM243" t="s">
        <v>163</v>
      </c>
      <c r="AN243" s="15" t="s">
        <v>164</v>
      </c>
      <c r="AO243" s="121" t="s">
        <v>159</v>
      </c>
      <c r="AP243" s="121" t="s">
        <v>106</v>
      </c>
      <c r="AQ243" s="121" t="s">
        <v>165</v>
      </c>
      <c r="AR243" s="121" t="s">
        <v>166</v>
      </c>
      <c r="AS243" s="15" t="s">
        <v>167</v>
      </c>
      <c r="AT243" s="121" t="s">
        <v>161</v>
      </c>
      <c r="AU243" s="121" t="s">
        <v>168</v>
      </c>
      <c r="AV243" s="121" t="s">
        <v>105</v>
      </c>
      <c r="AW243" s="121" t="s">
        <v>169</v>
      </c>
      <c r="AY243" s="121" t="s">
        <v>88</v>
      </c>
      <c r="AZ243" s="121" t="s">
        <v>89</v>
      </c>
      <c r="BA243" s="121" t="s">
        <v>90</v>
      </c>
      <c r="BB243" s="121" t="s">
        <v>162</v>
      </c>
      <c r="BC243" t="s">
        <v>163</v>
      </c>
      <c r="BD243" s="15" t="s">
        <v>164</v>
      </c>
      <c r="BE243" s="121" t="s">
        <v>159</v>
      </c>
      <c r="BF243" s="121" t="s">
        <v>106</v>
      </c>
      <c r="BG243" s="121" t="s">
        <v>165</v>
      </c>
      <c r="BH243" s="121" t="s">
        <v>166</v>
      </c>
      <c r="BI243" s="15" t="s">
        <v>167</v>
      </c>
      <c r="BJ243" s="121" t="s">
        <v>161</v>
      </c>
      <c r="BK243" s="121" t="s">
        <v>168</v>
      </c>
      <c r="BL243" s="121" t="s">
        <v>105</v>
      </c>
      <c r="BM243" s="121" t="s">
        <v>169</v>
      </c>
      <c r="BO243" s="121" t="s">
        <v>88</v>
      </c>
      <c r="BP243" s="121" t="s">
        <v>89</v>
      </c>
      <c r="BQ243" s="121" t="s">
        <v>90</v>
      </c>
      <c r="BR243" s="121" t="s">
        <v>162</v>
      </c>
      <c r="BS243" t="s">
        <v>163</v>
      </c>
      <c r="BT243" s="15" t="s">
        <v>164</v>
      </c>
      <c r="BU243" s="121" t="s">
        <v>159</v>
      </c>
      <c r="BV243" s="121" t="s">
        <v>106</v>
      </c>
      <c r="BW243" s="121" t="s">
        <v>165</v>
      </c>
      <c r="BX243" s="121" t="s">
        <v>166</v>
      </c>
      <c r="BY243" s="15" t="s">
        <v>167</v>
      </c>
      <c r="BZ243" s="121" t="s">
        <v>161</v>
      </c>
      <c r="CA243" s="121" t="s">
        <v>168</v>
      </c>
      <c r="CB243" s="121" t="s">
        <v>105</v>
      </c>
      <c r="CC243" s="121" t="s">
        <v>169</v>
      </c>
      <c r="CE243" s="121" t="s">
        <v>88</v>
      </c>
      <c r="CF243" s="121" t="s">
        <v>89</v>
      </c>
      <c r="CG243" s="121" t="s">
        <v>90</v>
      </c>
      <c r="CH243" s="121" t="s">
        <v>162</v>
      </c>
      <c r="CI243" t="s">
        <v>163</v>
      </c>
      <c r="CJ243" s="15" t="s">
        <v>164</v>
      </c>
      <c r="CK243" s="121" t="s">
        <v>159</v>
      </c>
      <c r="CL243" s="121" t="s">
        <v>106</v>
      </c>
      <c r="CM243" s="121" t="s">
        <v>165</v>
      </c>
      <c r="CN243" s="121" t="s">
        <v>166</v>
      </c>
      <c r="CO243" s="15" t="s">
        <v>167</v>
      </c>
      <c r="CP243" s="121" t="s">
        <v>161</v>
      </c>
      <c r="CQ243" s="121" t="s">
        <v>168</v>
      </c>
      <c r="CR243" s="121" t="s">
        <v>105</v>
      </c>
      <c r="CS243" s="121" t="s">
        <v>169</v>
      </c>
      <c r="CU243" s="121" t="s">
        <v>88</v>
      </c>
      <c r="CV243" s="121" t="s">
        <v>89</v>
      </c>
      <c r="CW243" s="121" t="s">
        <v>90</v>
      </c>
      <c r="CX243" s="121" t="s">
        <v>162</v>
      </c>
      <c r="CY243" t="s">
        <v>163</v>
      </c>
      <c r="CZ243" s="15" t="s">
        <v>164</v>
      </c>
      <c r="DA243" s="121" t="s">
        <v>159</v>
      </c>
      <c r="DB243" s="121" t="s">
        <v>106</v>
      </c>
      <c r="DC243" s="121" t="s">
        <v>165</v>
      </c>
      <c r="DD243" s="121" t="s">
        <v>166</v>
      </c>
      <c r="DE243" s="15" t="s">
        <v>167</v>
      </c>
      <c r="DF243" s="121" t="s">
        <v>161</v>
      </c>
      <c r="DG243" s="121" t="s">
        <v>168</v>
      </c>
      <c r="DH243" s="121" t="s">
        <v>105</v>
      </c>
      <c r="DI243" s="121" t="s">
        <v>169</v>
      </c>
      <c r="DK243" s="121" t="s">
        <v>88</v>
      </c>
      <c r="DL243" s="121" t="s">
        <v>89</v>
      </c>
      <c r="DM243" s="121" t="s">
        <v>90</v>
      </c>
      <c r="DN243" s="121" t="s">
        <v>162</v>
      </c>
      <c r="DO243" t="s">
        <v>163</v>
      </c>
      <c r="DP243" s="15" t="s">
        <v>164</v>
      </c>
      <c r="DQ243" s="121" t="s">
        <v>159</v>
      </c>
      <c r="DR243" s="121" t="s">
        <v>106</v>
      </c>
      <c r="DS243" s="121" t="s">
        <v>165</v>
      </c>
      <c r="DT243" s="121" t="s">
        <v>166</v>
      </c>
      <c r="DU243" s="15" t="s">
        <v>167</v>
      </c>
      <c r="DV243" s="121" t="s">
        <v>161</v>
      </c>
      <c r="DW243" s="121" t="s">
        <v>168</v>
      </c>
      <c r="DX243" s="121" t="s">
        <v>105</v>
      </c>
      <c r="DY243" s="121" t="s">
        <v>169</v>
      </c>
      <c r="EA243" s="121" t="s">
        <v>88</v>
      </c>
      <c r="EB243" s="121" t="s">
        <v>89</v>
      </c>
      <c r="EC243" s="121" t="s">
        <v>90</v>
      </c>
      <c r="ED243" s="121" t="s">
        <v>162</v>
      </c>
      <c r="EE243" t="s">
        <v>163</v>
      </c>
      <c r="EF243" s="15" t="s">
        <v>164</v>
      </c>
      <c r="EG243" s="121" t="s">
        <v>159</v>
      </c>
      <c r="EH243" s="121" t="s">
        <v>106</v>
      </c>
      <c r="EI243" s="121" t="s">
        <v>165</v>
      </c>
      <c r="EJ243" s="121" t="s">
        <v>166</v>
      </c>
      <c r="EK243" s="15" t="s">
        <v>167</v>
      </c>
      <c r="EL243" s="121" t="s">
        <v>161</v>
      </c>
      <c r="EM243" s="121" t="s">
        <v>168</v>
      </c>
      <c r="EN243" s="121" t="s">
        <v>105</v>
      </c>
      <c r="EO243" s="121" t="s">
        <v>169</v>
      </c>
    </row>
    <row r="244" spans="2:145" hidden="1" outlineLevel="1">
      <c r="B244" t="s">
        <v>18</v>
      </c>
      <c r="C244" s="14">
        <f>$C$91</f>
        <v>1.6199999999999999</v>
      </c>
      <c r="D244" s="14">
        <f>C244*$L$45</f>
        <v>0.40601027145261881</v>
      </c>
      <c r="E244" s="14">
        <f>C244/$L$43</f>
        <v>1.670103092783505</v>
      </c>
      <c r="F244" s="14">
        <f t="shared" ref="F244:F262" si="386">C244+K245</f>
        <v>32.632215418964975</v>
      </c>
      <c r="G244" s="14">
        <f t="shared" ref="G244:G262" si="387">D244+L245</f>
        <v>8.2306295397171745</v>
      </c>
      <c r="H244" s="14">
        <f>F244/$L$43</f>
        <v>33.641459194809251</v>
      </c>
      <c r="I244" s="19">
        <f>1000*H244/3/O$244</f>
        <v>48.564936642913018</v>
      </c>
      <c r="J244" s="21">
        <f t="shared" ref="J244:J263" si="388">$X$17/1000</f>
        <v>3.5000000000000003E-2</v>
      </c>
      <c r="K244" s="14">
        <f>(3*J244*$K$71*I244^2)/1000+F244</f>
        <v>32.662923779951093</v>
      </c>
      <c r="L244" s="14">
        <f>(3*J244*$L$71*I244^2)/1000+G244</f>
        <v>8.2487078490073866</v>
      </c>
      <c r="M244" s="14">
        <f>IF(I244&lt;0,-SQRT(K244^2+L244^2),SQRT(K244^2+L244^2))</f>
        <v>33.688392229864142</v>
      </c>
      <c r="N244" s="19">
        <f>1000*M244/3/O$244</f>
        <v>48.63268934830851</v>
      </c>
      <c r="O244" s="40">
        <f>H$241</f>
        <v>230.90362114658484</v>
      </c>
      <c r="P244" s="14">
        <f>($K$71*$L$43+$L$71*$L$44)*100*SQRT(3)*(I244+N244)/2*J244/(O244*SQRT(3))</f>
        <v>0.10167775246792175</v>
      </c>
      <c r="Q244" s="19">
        <f>O244*(1-P244/100)</f>
        <v>230.66884353423595</v>
      </c>
      <c r="R244" t="s">
        <v>18</v>
      </c>
      <c r="S244" s="14">
        <f>$C$91</f>
        <v>1.6199999999999999</v>
      </c>
      <c r="T244" s="14">
        <f>S244*$L$45</f>
        <v>0.40601027145261881</v>
      </c>
      <c r="U244" s="14">
        <f>S244/$L$43</f>
        <v>1.670103092783505</v>
      </c>
      <c r="V244" s="14">
        <f t="shared" ref="V244:V262" si="389">S244+AA245</f>
        <v>32.632281249389173</v>
      </c>
      <c r="W244" s="14">
        <f t="shared" ref="W244:W262" si="390">T244+AB245</f>
        <v>8.2306608772573924</v>
      </c>
      <c r="X244" s="14">
        <f>V244/$L$43</f>
        <v>33.64152706122595</v>
      </c>
      <c r="Y244" s="19">
        <f>1000*X244/3/AE$244</f>
        <v>48.57185804788687</v>
      </c>
      <c r="Z244" s="21">
        <f t="shared" ref="Z244:Z263" si="391">$X$17/1000</f>
        <v>3.5000000000000003E-2</v>
      </c>
      <c r="AA244" s="14">
        <f>(3*Z244*$K$71*Y244^2)/1000+V244</f>
        <v>32.662998364021973</v>
      </c>
      <c r="AB244" s="14">
        <f>(3*Z244*$L$71*Y244^2)/1000+W244</f>
        <v>8.2487443399041194</v>
      </c>
      <c r="AC244" s="14">
        <f>IF(Y244&lt;0,-SQRT(AA244^2+AB244^2),SQRT(AA244^2+AB244^2))</f>
        <v>33.688473478523811</v>
      </c>
      <c r="AD244" s="19">
        <f>1000*AC244/3/AE$244</f>
        <v>48.639639593971232</v>
      </c>
      <c r="AE244" s="40">
        <f>X$241</f>
        <v>230.87118352948912</v>
      </c>
      <c r="AF244" s="14">
        <f>($K$71*$L$43+$L$71*$L$44)*100*SQRT(3)*(Y244+AD244)/2*Z244/(AE244*SQRT(3))</f>
        <v>0.10170655136210383</v>
      </c>
      <c r="AG244" s="19">
        <f>AE244*(1-AF244/100)</f>
        <v>230.63637241063239</v>
      </c>
      <c r="AH244" t="s">
        <v>18</v>
      </c>
      <c r="AI244" s="14">
        <f>$C$91</f>
        <v>1.6199999999999999</v>
      </c>
      <c r="AJ244" s="14">
        <f>AI244*$L$45</f>
        <v>0.40601027145261881</v>
      </c>
      <c r="AK244" s="14">
        <f>AI244/$L$43</f>
        <v>1.670103092783505</v>
      </c>
      <c r="AL244" s="14">
        <f t="shared" ref="AL244:AL262" si="392">AI244+AQ245</f>
        <v>32.63233888692605</v>
      </c>
      <c r="AM244" s="14">
        <f t="shared" ref="AM244:AM262" si="393">AJ244+AR245</f>
        <v>8.2306883147177459</v>
      </c>
      <c r="AN244" s="14">
        <f>AL244/$L$43</f>
        <v>33.641586481367064</v>
      </c>
      <c r="AO244" s="19">
        <f>1000*AN244/3/AU$244</f>
        <v>48.577917261446451</v>
      </c>
      <c r="AP244" s="21">
        <f t="shared" ref="AP244:AP263" si="394">$X$17/1000</f>
        <v>3.5000000000000003E-2</v>
      </c>
      <c r="AQ244" s="14">
        <f>(3*AP244*$K$71*AO244^2)/1000+AL244</f>
        <v>32.663063665797935</v>
      </c>
      <c r="AR244" s="14">
        <f>(3*AP244*$L$71*AO244^2)/1000+AM244</f>
        <v>8.2487762893761971</v>
      </c>
      <c r="AS244" s="14">
        <f>IF(AO244&lt;0,-SQRT(AQ244^2+AR244^2),SQRT(AQ244^2+AR244^2))</f>
        <v>33.688544615464529</v>
      </c>
      <c r="AT244" s="19">
        <f>1000*AS244/3/AU$244</f>
        <v>48.645724062240532</v>
      </c>
      <c r="AU244" s="40">
        <f>AN$241</f>
        <v>230.84279427013428</v>
      </c>
      <c r="AV244" s="14">
        <f>($K$71*$L$43+$L$71*$L$44)*100*SQRT(3)*(AO244+AT244)/2*AP244/(AU244*SQRT(3))</f>
        <v>0.10173176609485568</v>
      </c>
      <c r="AW244" s="19">
        <f>AU244*(1-AV244/100)</f>
        <v>230.60795381862056</v>
      </c>
      <c r="AX244" t="s">
        <v>18</v>
      </c>
      <c r="AY244" s="14">
        <f>$C$91</f>
        <v>1.6199999999999999</v>
      </c>
      <c r="AZ244" s="14">
        <f>AY244*$L$45</f>
        <v>0.40601027145261881</v>
      </c>
      <c r="BA244" s="14">
        <f>AY244/$L$43</f>
        <v>1.670103092783505</v>
      </c>
      <c r="BB244" s="14">
        <f t="shared" ref="BB244:BB262" si="395">AY244+BG245</f>
        <v>32.6323554484173</v>
      </c>
      <c r="BC244" s="14">
        <f t="shared" ref="BC244:BC262" si="396">AZ244+BH245</f>
        <v>8.230696198562871</v>
      </c>
      <c r="BD244" s="14">
        <f>BB244/$L$43</f>
        <v>33.641603555069381</v>
      </c>
      <c r="BE244" s="19">
        <f>1000*BD244/3/BK$244</f>
        <v>48.579658170893687</v>
      </c>
      <c r="BF244" s="21">
        <f t="shared" ref="BF244:BF263" si="397">$X$17/1000</f>
        <v>3.5000000000000003E-2</v>
      </c>
      <c r="BG244" s="14">
        <f>(3*BF244*$K$71*BE244^2)/1000+BB244</f>
        <v>32.663082429525069</v>
      </c>
      <c r="BH244" s="14">
        <f>(3*BF244*$L$71*BE244^2)/1000+BC244</f>
        <v>8.2487854696988983</v>
      </c>
      <c r="BI244" s="14">
        <f>IF(BE244&lt;0,-SQRT(BG244^2+BH244^2),SQRT(BG244^2+BH244^2))</f>
        <v>33.688565055862277</v>
      </c>
      <c r="BJ244" s="19">
        <f>1000*BI244/3/BK$244</f>
        <v>48.647472228923853</v>
      </c>
      <c r="BK244" s="40">
        <f>BD$241</f>
        <v>230.83463889847908</v>
      </c>
      <c r="BL244" s="14">
        <f>($K$71*$L$43+$L$71*$L$44)*100*SQRT(3)*(BE244+BJ244)/2*BF244/(BK244*SQRT(3))</f>
        <v>0.10173901125975346</v>
      </c>
      <c r="BM244" s="19">
        <f>BK244*(1-BL244/100)</f>
        <v>230.59979001921877</v>
      </c>
      <c r="BN244" t="s">
        <v>18</v>
      </c>
      <c r="BO244" s="14">
        <f>$C$91</f>
        <v>1.6199999999999999</v>
      </c>
      <c r="BP244" s="14">
        <f>BO244*$L$45</f>
        <v>0.40601027145261881</v>
      </c>
      <c r="BQ244" s="14">
        <f>BO244/$L$43</f>
        <v>1.670103092783505</v>
      </c>
      <c r="BR244" s="14">
        <f t="shared" ref="BR244:BR262" si="398">BO244+BW245</f>
        <v>32.632363793244942</v>
      </c>
      <c r="BS244" s="14">
        <f t="shared" ref="BS244:BS262" si="399">BP244+BX245</f>
        <v>8.230700170991156</v>
      </c>
      <c r="BT244" s="14">
        <f>BR244/$L$43</f>
        <v>33.641612157984476</v>
      </c>
      <c r="BU244" s="19">
        <f>1000*BT244/3/CA$244</f>
        <v>48.580535338666721</v>
      </c>
      <c r="BV244" s="21">
        <f t="shared" ref="BV244:BV263" si="400">$X$17/1000</f>
        <v>3.5000000000000003E-2</v>
      </c>
      <c r="BW244" s="14">
        <f>(3*BV244*$K$71*BU244^2)/1000+BR244</f>
        <v>32.663091883992507</v>
      </c>
      <c r="BX244" s="14">
        <f>(3*BV244*$L$71*BU244^2)/1000+BS244</f>
        <v>8.2487900953828674</v>
      </c>
      <c r="BY244" s="14">
        <f>IF(BU244&lt;0,-SQRT(BW244^2+BX244^2),SQRT(BW244^2+BX244^2))</f>
        <v>33.68857535515302</v>
      </c>
      <c r="BZ244" s="19">
        <f>1000*BY244/3/CA$244</f>
        <v>48.648353053494091</v>
      </c>
      <c r="CA244" s="40">
        <f>BT$241</f>
        <v>230.83052998806087</v>
      </c>
      <c r="CB244" s="14">
        <f>($K$71*$L$43+$L$71*$L$44)*100*SQRT(3)*(BU244+BZ244)/2*BV244/(CA244*SQRT(3))</f>
        <v>0.10174266187585616</v>
      </c>
      <c r="CC244" s="19">
        <f>CA244*(1-CB244/100)</f>
        <v>230.59567686242886</v>
      </c>
      <c r="CD244" t="s">
        <v>18</v>
      </c>
      <c r="CE244" s="14">
        <f>$C$91</f>
        <v>1.6199999999999999</v>
      </c>
      <c r="CF244" s="14">
        <f>CE244*$L$45</f>
        <v>0.40601027145261881</v>
      </c>
      <c r="CG244" s="14">
        <f>CE244/$L$43</f>
        <v>1.670103092783505</v>
      </c>
      <c r="CH244" s="14">
        <f t="shared" ref="CH244:CH262" si="401">CE244+CM245</f>
        <v>32.632371885905705</v>
      </c>
      <c r="CI244" s="14">
        <f t="shared" ref="CI244:CI262" si="402">CF244+CN245</f>
        <v>8.2307040233795234</v>
      </c>
      <c r="CJ244" s="14">
        <f>CH244/$L$43</f>
        <v>33.641620500933719</v>
      </c>
      <c r="CK244" s="19">
        <f>1000*CJ244/3/CQ$244</f>
        <v>48.581385985085682</v>
      </c>
      <c r="CL244" s="21">
        <f t="shared" ref="CL244:CL263" si="403">$X$17/1000</f>
        <v>3.5000000000000003E-2</v>
      </c>
      <c r="CM244" s="14">
        <f>(3*CL244*$K$71*CK244^2)/1000+CH244</f>
        <v>32.663101052762002</v>
      </c>
      <c r="CN244" s="14">
        <f>(3*CL244*$L$71*CK244^2)/1000+CI244</f>
        <v>8.2487945812868606</v>
      </c>
      <c r="CO244" s="14">
        <f>IF(CK244&lt;0,-SQRT(CM244^2+CN244^2),SQRT(CM244^2+CN244^2))</f>
        <v>33.688585343216921</v>
      </c>
      <c r="CP244" s="19">
        <f>1000*CO244/3/CQ$244</f>
        <v>48.649207246270933</v>
      </c>
      <c r="CQ244" s="40">
        <f>CJ$241</f>
        <v>230.82654545413465</v>
      </c>
      <c r="CR244" s="14">
        <f>($K$71*$L$43+$L$71*$L$44)*100*SQRT(3)*(CK244+CP244)/2*CL244/(CQ244*SQRT(3))</f>
        <v>0.10174620217616251</v>
      </c>
      <c r="CS244" s="19">
        <f>CQ244*(1-CR244/100)</f>
        <v>230.59168821052063</v>
      </c>
      <c r="CT244" t="s">
        <v>18</v>
      </c>
      <c r="CU244" s="14">
        <f>$C$91</f>
        <v>1.6199999999999999</v>
      </c>
      <c r="CV244" s="14">
        <f>CU244*$L$45</f>
        <v>0.40601027145261881</v>
      </c>
      <c r="CW244" s="14">
        <f>CU244/$L$43</f>
        <v>1.670103092783505</v>
      </c>
      <c r="CX244" s="14">
        <f t="shared" ref="CX244:CX262" si="404">CU244+DC245</f>
        <v>32.632396671021603</v>
      </c>
      <c r="CY244" s="14">
        <f t="shared" ref="CY244:CY262" si="405">CV244+DD245</f>
        <v>8.2307158219596701</v>
      </c>
      <c r="CZ244" s="14">
        <f>CX244/$L$43</f>
        <v>33.64164605259959</v>
      </c>
      <c r="DA244" s="19">
        <f>1000*CZ244/3/DG$244</f>
        <v>48.58399114021168</v>
      </c>
      <c r="DB244" s="21">
        <f t="shared" ref="DB244:DB263" si="406">$X$17/1000</f>
        <v>3.5000000000000003E-2</v>
      </c>
      <c r="DC244" s="14">
        <f>(3*DB244*$K$71*DA244^2)/1000+CX244</f>
        <v>32.663129133641966</v>
      </c>
      <c r="DD244" s="14">
        <f>(3*DB244*$L$71*DA244^2)/1000+CY244</f>
        <v>8.248808320115204</v>
      </c>
      <c r="DE244" s="14">
        <f>IF(DA244&lt;0,-SQRT(DC244^2+DD244^2),SQRT(DC244^2+DD244^2))</f>
        <v>33.688615933323419</v>
      </c>
      <c r="DF244" s="19">
        <f>1000*DE244/3/DG$244</f>
        <v>48.651823263092204</v>
      </c>
      <c r="DG244" s="40">
        <f>CZ$241</f>
        <v>230.81434345668168</v>
      </c>
      <c r="DH244" s="14">
        <f>($K$71*$L$43+$L$71*$L$44)*100*SQRT(3)*(DA244+DF244)/2*DB244/(DG244*SQRT(3))</f>
        <v>0.10175704493173295</v>
      </c>
      <c r="DI244" s="19">
        <f>DG244*(1-DH244/100)</f>
        <v>230.57947360150158</v>
      </c>
      <c r="DJ244" t="s">
        <v>18</v>
      </c>
      <c r="DK244" s="14">
        <f>$C$91</f>
        <v>1.6199999999999999</v>
      </c>
      <c r="DL244" s="14">
        <f>DK244*$L$45</f>
        <v>0.40601027145261881</v>
      </c>
      <c r="DM244" s="14">
        <f>DK244/$L$43</f>
        <v>1.670103092783505</v>
      </c>
      <c r="DN244" s="14">
        <f t="shared" ref="DN244:DN262" si="407">DK244+DS245</f>
        <v>32.632413238742899</v>
      </c>
      <c r="DO244" s="14">
        <f t="shared" ref="DO244:DO262" si="408">DL244+DT245</f>
        <v>8.2307237087747005</v>
      </c>
      <c r="DP244" s="14">
        <f>DN244/$L$43</f>
        <v>33.641663132724638</v>
      </c>
      <c r="DQ244" s="19">
        <f>1000*DP244/3/DW$244</f>
        <v>48.585732491588914</v>
      </c>
      <c r="DR244" s="21">
        <f t="shared" ref="DR244:DR263" si="409">$X$17/1000</f>
        <v>3.5000000000000003E-2</v>
      </c>
      <c r="DS244" s="14">
        <f>(3*DR244*$K$71*DQ244^2)/1000+DN244</f>
        <v>32.663147904433607</v>
      </c>
      <c r="DT244" s="14">
        <f>(3*DR244*$L$71*DQ244^2)/1000+DO244</f>
        <v>8.2488175038990708</v>
      </c>
      <c r="DU244" s="14">
        <f>IF(DQ244&lt;0,-SQRT(DS244^2+DT244^2),SQRT(DS244^2+DT244^2))</f>
        <v>33.688636381420032</v>
      </c>
      <c r="DV244" s="19">
        <f>1000*DU244/3/DW$244</f>
        <v>48.653571875342671</v>
      </c>
      <c r="DW244" s="40">
        <f>DP$241</f>
        <v>230.80618806867926</v>
      </c>
      <c r="DX244" s="14">
        <f>($K$71*$L$43+$L$71*$L$44)*100*SQRT(3)*(DQ244+DV244)/2*DR244/(DW244*SQRT(3))</f>
        <v>0.10176429281893501</v>
      </c>
      <c r="DY244" s="19">
        <f>DW244*(1-DX244/100)</f>
        <v>230.57130978360883</v>
      </c>
      <c r="DZ244" t="s">
        <v>18</v>
      </c>
      <c r="EA244" s="14">
        <f>$C$91</f>
        <v>1.6199999999999999</v>
      </c>
      <c r="EB244" s="14">
        <f>EA244*$L$45</f>
        <v>0.40601027145261881</v>
      </c>
      <c r="EC244" s="14">
        <f>EA244/$L$43</f>
        <v>1.670103092783505</v>
      </c>
      <c r="ED244" s="14">
        <f t="shared" ref="ED244:ED262" si="410">EA244+EI245</f>
        <v>32.632421586709754</v>
      </c>
      <c r="EE244" s="14">
        <f t="shared" ref="EE244:EE262" si="411">EB244+EJ245</f>
        <v>8.2307276826994684</v>
      </c>
      <c r="EF244" s="14">
        <f>ED244/$L$43</f>
        <v>33.641671738876035</v>
      </c>
      <c r="EG244" s="19">
        <f>1000*EF244/3/EM$244</f>
        <v>48.586609882036548</v>
      </c>
      <c r="EH244" s="21">
        <f t="shared" ref="EH244:EH263" si="412">$X$17/1000</f>
        <v>3.5000000000000003E-2</v>
      </c>
      <c r="EI244" s="14">
        <f>(3*EH244*$K$71*EG244^2)/1000+ED244</f>
        <v>32.66315736246073</v>
      </c>
      <c r="EJ244" s="14">
        <f>(3*EH244*$L$71*EG244^2)/1000+EE244</f>
        <v>8.24882213132706</v>
      </c>
      <c r="EK244" s="14">
        <f>IF(EG244&lt;0,-SQRT(EI244^2+EJ244^2),SQRT(EI244^2+EJ244^2))</f>
        <v>33.688646684590104</v>
      </c>
      <c r="EL244" s="19">
        <f>1000*EK244/3/EM$244</f>
        <v>48.654452924420248</v>
      </c>
      <c r="EM244" s="40">
        <f>EF$241</f>
        <v>230.80207915002828</v>
      </c>
      <c r="EN244" s="14">
        <f>($K$71*$L$43+$L$71*$L$44)*100*SQRT(3)*(EG244+EL244)/2*EH244/(EM244*SQRT(3))</f>
        <v>0.10176794480675783</v>
      </c>
      <c r="EO244" s="19">
        <f>EM244*(1-EN244/100)</f>
        <v>230.56719661750603</v>
      </c>
    </row>
    <row r="245" spans="2:145" hidden="1" outlineLevel="1">
      <c r="B245" t="s">
        <v>19</v>
      </c>
      <c r="C245" s="14">
        <f>$C$91</f>
        <v>1.6199999999999999</v>
      </c>
      <c r="D245" s="14">
        <f>C245*$L$45</f>
        <v>0.40601027145261881</v>
      </c>
      <c r="E245" s="14">
        <f>C245/$L$43</f>
        <v>1.670103092783505</v>
      </c>
      <c r="F245" s="14">
        <f t="shared" si="386"/>
        <v>30.984529857195479</v>
      </c>
      <c r="G245" s="14">
        <f t="shared" si="387"/>
        <v>7.8083205101260624</v>
      </c>
      <c r="H245" s="14">
        <f>F245/$L$43</f>
        <v>31.942814285768534</v>
      </c>
      <c r="I245" s="19">
        <f t="shared" ref="I245:I263" si="413">1000*H245/3/O$244</f>
        <v>46.112766482615761</v>
      </c>
      <c r="J245" s="21">
        <f t="shared" si="388"/>
        <v>3.5000000000000003E-2</v>
      </c>
      <c r="K245" s="14">
        <f>(3*J245*$K$71*I245^2)/1000+F245</f>
        <v>31.012215418964978</v>
      </c>
      <c r="L245" s="14">
        <f>(3*J245*$L$71*I245^2)/1000+G245</f>
        <v>7.8246192682645566</v>
      </c>
      <c r="M245" s="14">
        <f t="shared" ref="M245:M263" si="414">IF(I245&lt;0,-SQRT(K245^2+L245^2),SQRT(K245^2+L245^2))</f>
        <v>31.984092481819555</v>
      </c>
      <c r="N245" s="19">
        <f t="shared" ref="N245:N263" si="415">1000*M245/3/O$244</f>
        <v>46.172355841220664</v>
      </c>
      <c r="O245" s="19">
        <f>Q244</f>
        <v>230.66884353423595</v>
      </c>
      <c r="P245" s="14">
        <f>($K$71*$L$43+$L$71*$L$44)*100*SQRT(3)*(I245+N245)/2*J245/(O245*SQRT(3))</f>
        <v>9.6637075362182648E-2</v>
      </c>
      <c r="Q245" s="19">
        <f>O245*(1-P245/100)</f>
        <v>230.44593191007269</v>
      </c>
      <c r="R245" t="s">
        <v>19</v>
      </c>
      <c r="S245" s="14">
        <f>$C$91</f>
        <v>1.6199999999999999</v>
      </c>
      <c r="T245" s="14">
        <f>S245*$L$45</f>
        <v>0.40601027145261881</v>
      </c>
      <c r="U245" s="14">
        <f>S245/$L$43</f>
        <v>1.670103092783505</v>
      </c>
      <c r="V245" s="14">
        <f t="shared" si="389"/>
        <v>30.984587803795453</v>
      </c>
      <c r="W245" s="14">
        <f t="shared" si="390"/>
        <v>7.8083472063826651</v>
      </c>
      <c r="X245" s="14">
        <f>V245/$L$43</f>
        <v>31.942874024531395</v>
      </c>
      <c r="Y245" s="19">
        <f t="shared" ref="Y245:Y263" si="416">1000*X245/3/AE$244</f>
        <v>46.119331620629822</v>
      </c>
      <c r="Z245" s="21">
        <f t="shared" si="391"/>
        <v>3.5000000000000003E-2</v>
      </c>
      <c r="AA245" s="14">
        <f>(3*Z245*$K$71*Y245^2)/1000+V245</f>
        <v>31.012281249389172</v>
      </c>
      <c r="AB245" s="14">
        <f>(3*Z245*$L$71*Y245^2)/1000+W245</f>
        <v>7.8246506058047745</v>
      </c>
      <c r="AC245" s="14">
        <f t="shared" ref="AC245:AC263" si="417">IF(Y245&lt;0,-SQRT(AA245^2+AB245^2),SQRT(AA245^2+AB245^2))</f>
        <v>31.984163978352417</v>
      </c>
      <c r="AD245" s="19">
        <f t="shared" ref="AD245:AD263" si="418">1000*AC245/3/AE$244</f>
        <v>46.17894632754097</v>
      </c>
      <c r="AE245" s="19">
        <f>AG244</f>
        <v>230.63637241063239</v>
      </c>
      <c r="AF245" s="14">
        <f>($K$71*$L$43+$L$71*$L$44)*100*SQRT(3)*(Y245+AD245)/2*Z245/(AE245*SQRT(3))</f>
        <v>9.6664458776942727E-2</v>
      </c>
      <c r="AG245" s="19">
        <f>AE245*(1-AF245/100)</f>
        <v>230.41342900949888</v>
      </c>
      <c r="AH245" t="s">
        <v>19</v>
      </c>
      <c r="AI245" s="14">
        <f>$C$91</f>
        <v>1.6199999999999999</v>
      </c>
      <c r="AJ245" s="14">
        <f>AI245*$L$45</f>
        <v>0.40601027145261881</v>
      </c>
      <c r="AK245" s="14">
        <f>AI245/$L$43</f>
        <v>1.670103092783505</v>
      </c>
      <c r="AL245" s="14">
        <f t="shared" si="392"/>
        <v>30.98463853866847</v>
      </c>
      <c r="AM245" s="14">
        <f t="shared" si="393"/>
        <v>7.8083705801780052</v>
      </c>
      <c r="AN245" s="14">
        <f>AL245/$L$43</f>
        <v>31.942926328524198</v>
      </c>
      <c r="AO245" s="19">
        <f t="shared" ref="AO245:AO263" si="419">1000*AN245/3/AU$244</f>
        <v>46.125078944626274</v>
      </c>
      <c r="AP245" s="21">
        <f t="shared" si="394"/>
        <v>3.5000000000000003E-2</v>
      </c>
      <c r="AQ245" s="14">
        <f>(3*AP245*$K$71*AO245^2)/1000+AL245</f>
        <v>31.012338886926049</v>
      </c>
      <c r="AR245" s="14">
        <f>(3*AP245*$L$71*AO245^2)/1000+AM245</f>
        <v>7.8246780432651271</v>
      </c>
      <c r="AS245" s="14">
        <f t="shared" ref="AS245:AS263" si="420">IF(AO245&lt;0,-SQRT(AQ245^2+AR245^2),SQRT(AQ245^2+AR245^2))</f>
        <v>31.984226576834729</v>
      </c>
      <c r="AT245" s="19">
        <f t="shared" ref="AT245:AT263" si="421">1000*AS245/3/AU$244</f>
        <v>46.184715848088523</v>
      </c>
      <c r="AU245" s="19">
        <f>AW244</f>
        <v>230.60795381862056</v>
      </c>
      <c r="AV245" s="14">
        <f>($K$71*$L$43+$L$71*$L$44)*100*SQRT(3)*(AO245+AT245)/2*AP245/(AU245*SQRT(3))</f>
        <v>9.6688434199198842E-2</v>
      </c>
      <c r="AW245" s="19">
        <f>AU245*(1-AV245/100)</f>
        <v>230.38498259893453</v>
      </c>
      <c r="AX245" t="s">
        <v>19</v>
      </c>
      <c r="AY245" s="14">
        <f>$C$91</f>
        <v>1.6199999999999999</v>
      </c>
      <c r="AZ245" s="14">
        <f>AY245*$L$45</f>
        <v>0.40601027145261881</v>
      </c>
      <c r="BA245" s="14">
        <f>AY245/$L$43</f>
        <v>1.670103092783505</v>
      </c>
      <c r="BB245" s="14">
        <f t="shared" si="395"/>
        <v>30.98465311675487</v>
      </c>
      <c r="BC245" s="14">
        <f t="shared" si="396"/>
        <v>7.8083772963734992</v>
      </c>
      <c r="BD245" s="14">
        <f>BB245/$L$43</f>
        <v>31.942941357479249</v>
      </c>
      <c r="BE245" s="19">
        <f t="shared" ref="BE245:BE263" si="422">1000*BD245/3/BK$244</f>
        <v>46.126730242780326</v>
      </c>
      <c r="BF245" s="21">
        <f t="shared" si="397"/>
        <v>3.5000000000000003E-2</v>
      </c>
      <c r="BG245" s="14">
        <f>(3*BF245*$K$71*BE245^2)/1000+BB245</f>
        <v>31.012355448417303</v>
      </c>
      <c r="BH245" s="14">
        <f>(3*BF245*$L$71*BE245^2)/1000+BC245</f>
        <v>7.8246859271102531</v>
      </c>
      <c r="BI245" s="14">
        <f t="shared" ref="BI245:BI263" si="423">IF(BE245&lt;0,-SQRT(BG245^2+BH245^2),SQRT(BG245^2+BH245^2))</f>
        <v>31.984244563798839</v>
      </c>
      <c r="BJ245" s="19">
        <f t="shared" ref="BJ245:BJ263" si="424">1000*BI245/3/BK$244</f>
        <v>46.186373524679261</v>
      </c>
      <c r="BK245" s="19">
        <f>BM244</f>
        <v>230.59979001921877</v>
      </c>
      <c r="BL245" s="14">
        <f>($K$71*$L$43+$L$71*$L$44)*100*SQRT(3)*(BE245+BJ245)/2*BF245/(BK245*SQRT(3))</f>
        <v>9.6695323263388838E-2</v>
      </c>
      <c r="BM245" s="19">
        <f>BK245*(1-BL245/100)</f>
        <v>230.376810806815</v>
      </c>
      <c r="BN245" t="s">
        <v>19</v>
      </c>
      <c r="BO245" s="14">
        <f>$C$91</f>
        <v>1.6199999999999999</v>
      </c>
      <c r="BP245" s="14">
        <f>BO245*$L$45</f>
        <v>0.40601027145261881</v>
      </c>
      <c r="BQ245" s="14">
        <f>BO245/$L$43</f>
        <v>1.670103092783505</v>
      </c>
      <c r="BR245" s="14">
        <f t="shared" si="398"/>
        <v>30.984660462205138</v>
      </c>
      <c r="BS245" s="14">
        <f t="shared" si="399"/>
        <v>7.8083806804586544</v>
      </c>
      <c r="BT245" s="14">
        <f>BR245/$L$43</f>
        <v>31.94294893010839</v>
      </c>
      <c r="BU245" s="19">
        <f t="shared" ref="BU245:BU263" si="425">1000*BT245/3/CA$244</f>
        <v>46.127562259291203</v>
      </c>
      <c r="BV245" s="21">
        <f t="shared" si="400"/>
        <v>3.5000000000000003E-2</v>
      </c>
      <c r="BW245" s="14">
        <f>(3*BV245*$K$71*BU245^2)/1000+BR245</f>
        <v>31.012363793244941</v>
      </c>
      <c r="BX245" s="14">
        <f>(3*BV245*$L$71*BU245^2)/1000+BS245</f>
        <v>7.8246898995385381</v>
      </c>
      <c r="BY245" s="14">
        <f t="shared" ref="BY245:BY263" si="426">IF(BU245&lt;0,-SQRT(BW245^2+BX245^2),SQRT(BW245^2+BX245^2))</f>
        <v>31.984253626878807</v>
      </c>
      <c r="BZ245" s="19">
        <f t="shared" ref="BZ245:BZ263" si="427">1000*BY245/3/CA$244</f>
        <v>46.187208755175078</v>
      </c>
      <c r="CA245" s="19">
        <f>CC244</f>
        <v>230.59567686242886</v>
      </c>
      <c r="CB245" s="14">
        <f>($K$71*$L$43+$L$71*$L$44)*100*SQRT(3)*(BU245+BZ245)/2*BV245/(CA245*SQRT(3))</f>
        <v>9.6698794451446093E-2</v>
      </c>
      <c r="CC245" s="19">
        <f>CA245*(1-CB245/100)</f>
        <v>230.37269362284573</v>
      </c>
      <c r="CD245" t="s">
        <v>19</v>
      </c>
      <c r="CE245" s="14">
        <f>$C$91</f>
        <v>1.6199999999999999</v>
      </c>
      <c r="CF245" s="14">
        <f>CE245*$L$45</f>
        <v>0.40601027145261881</v>
      </c>
      <c r="CG245" s="14">
        <f>CE245/$L$43</f>
        <v>1.670103092783505</v>
      </c>
      <c r="CH245" s="14">
        <f t="shared" si="401"/>
        <v>30.984667585687756</v>
      </c>
      <c r="CI245" s="14">
        <f t="shared" si="402"/>
        <v>7.8083839622824671</v>
      </c>
      <c r="CJ245" s="14">
        <f>CH245/$L$43</f>
        <v>31.942956273904905</v>
      </c>
      <c r="CK245" s="19">
        <f t="shared" ref="CK245:CK263" si="428">1000*CJ245/3/CQ$244</f>
        <v>46.128369119561803</v>
      </c>
      <c r="CL245" s="21">
        <f t="shared" si="403"/>
        <v>3.5000000000000003E-2</v>
      </c>
      <c r="CM245" s="14">
        <f>(3*CL245*$K$71*CK245^2)/1000+CH245</f>
        <v>31.012371885905704</v>
      </c>
      <c r="CN245" s="14">
        <f>(3*CL245*$L$71*CK245^2)/1000+CI245</f>
        <v>7.8246937519269055</v>
      </c>
      <c r="CO245" s="14">
        <f t="shared" ref="CO245:CO263" si="429">IF(CK245&lt;0,-SQRT(CM245^2+CN245^2),SQRT(CM245^2+CN245^2))</f>
        <v>31.984262416087674</v>
      </c>
      <c r="CP245" s="19">
        <f t="shared" ref="CP245:CP263" si="430">1000*CO245/3/CQ$244</f>
        <v>46.188018732364505</v>
      </c>
      <c r="CQ245" s="19">
        <f>CS244</f>
        <v>230.59168821052063</v>
      </c>
      <c r="CR245" s="14">
        <f>($K$71*$L$43+$L$71*$L$44)*100*SQRT(3)*(CK245+CP245)/2*CL245/(CQ245*SQRT(3))</f>
        <v>9.6702160745842494E-2</v>
      </c>
      <c r="CS245" s="19">
        <f>CQ245*(1-CR245/100)</f>
        <v>230.36870106552075</v>
      </c>
      <c r="CT245" t="s">
        <v>19</v>
      </c>
      <c r="CU245" s="14">
        <f>$C$91</f>
        <v>1.6199999999999999</v>
      </c>
      <c r="CV245" s="14">
        <f>CU245*$L$45</f>
        <v>0.40601027145261881</v>
      </c>
      <c r="CW245" s="14">
        <f>CU245/$L$43</f>
        <v>1.670103092783505</v>
      </c>
      <c r="CX245" s="14">
        <f t="shared" si="404"/>
        <v>30.984689402532943</v>
      </c>
      <c r="CY245" s="14">
        <f t="shared" si="405"/>
        <v>7.8083940134129186</v>
      </c>
      <c r="CZ245" s="14">
        <f>CX245/$L$43</f>
        <v>31.94297876549788</v>
      </c>
      <c r="DA245" s="19">
        <f t="shared" ref="DA245:DA263" si="431">1000*CZ245/3/DG$244</f>
        <v>46.130840176739724</v>
      </c>
      <c r="DB245" s="21">
        <f t="shared" si="406"/>
        <v>3.5000000000000003E-2</v>
      </c>
      <c r="DC245" s="14">
        <f>(3*DB245*$K$71*DA245^2)/1000+CX245</f>
        <v>31.012396671021605</v>
      </c>
      <c r="DD245" s="14">
        <f>(3*DB245*$L$71*DA245^2)/1000+CY245</f>
        <v>7.8247055505070513</v>
      </c>
      <c r="DE245" s="14">
        <f t="shared" ref="DE245:DE263" si="432">IF(DA245&lt;0,-SQRT(DC245^2+DD245^2),SQRT(DC245^2+DD245^2))</f>
        <v>31.984289334498708</v>
      </c>
      <c r="DF245" s="19">
        <f t="shared" ref="DF245:DF263" si="433">1000*DE245/3/DG$244</f>
        <v>46.190499335961469</v>
      </c>
      <c r="DG245" s="19">
        <f>DI244</f>
        <v>230.57947360150158</v>
      </c>
      <c r="DH245" s="14">
        <f>($K$71*$L$43+$L$71*$L$44)*100*SQRT(3)*(DA245+DF245)/2*DB245/(DG245*SQRT(3))</f>
        <v>9.6712470580167714E-2</v>
      </c>
      <c r="DI245" s="19">
        <f>DG245*(1-DH245/100)</f>
        <v>230.35647449593083</v>
      </c>
      <c r="DJ245" t="s">
        <v>19</v>
      </c>
      <c r="DK245" s="14">
        <f>$C$91</f>
        <v>1.6199999999999999</v>
      </c>
      <c r="DL245" s="14">
        <f>DK245*$L$45</f>
        <v>0.40601027145261881</v>
      </c>
      <c r="DM245" s="14">
        <f>DK245/$L$43</f>
        <v>1.670103092783505</v>
      </c>
      <c r="DN245" s="14">
        <f t="shared" si="407"/>
        <v>30.984703986098857</v>
      </c>
      <c r="DO245" s="14">
        <f t="shared" si="408"/>
        <v>7.8084007321364757</v>
      </c>
      <c r="DP245" s="14">
        <f>DN245/$L$43</f>
        <v>31.942993800101917</v>
      </c>
      <c r="DQ245" s="19">
        <f t="shared" ref="DQ245:DQ263" si="434">1000*DP245/3/DW$244</f>
        <v>46.132491893439301</v>
      </c>
      <c r="DR245" s="21">
        <f t="shared" si="409"/>
        <v>3.5000000000000003E-2</v>
      </c>
      <c r="DS245" s="14">
        <f>(3*DR245*$K$71*DQ245^2)/1000+DN245</f>
        <v>31.012413238742901</v>
      </c>
      <c r="DT245" s="14">
        <f>(3*DR245*$L$71*DQ245^2)/1000+DO245</f>
        <v>7.8247134373220817</v>
      </c>
      <c r="DU245" s="14">
        <f t="shared" ref="DU245:DU263" si="435">IF(DQ245&lt;0,-SQRT(DS245^2+DT245^2),SQRT(DS245^2+DT245^2))</f>
        <v>31.984307328231523</v>
      </c>
      <c r="DV245" s="19">
        <f t="shared" ref="DV245:DV263" si="436">1000*DU245/3/DW$244</f>
        <v>46.192157434291715</v>
      </c>
      <c r="DW245" s="19">
        <f>DY244</f>
        <v>230.57130978360883</v>
      </c>
      <c r="DX245" s="14">
        <f>($K$71*$L$43+$L$71*$L$44)*100*SQRT(3)*(DQ245+DV245)/2*DR245/(DW245*SQRT(3))</f>
        <v>9.6719362234388123E-2</v>
      </c>
      <c r="DY245" s="19">
        <f>DW245*(1-DX245/100)</f>
        <v>230.34830268329065</v>
      </c>
      <c r="DZ245" t="s">
        <v>19</v>
      </c>
      <c r="EA245" s="14">
        <f>$C$91</f>
        <v>1.6199999999999999</v>
      </c>
      <c r="EB245" s="14">
        <f>EA245*$L$45</f>
        <v>0.40601027145261881</v>
      </c>
      <c r="EC245" s="14">
        <f>EA245/$L$43</f>
        <v>1.670103092783505</v>
      </c>
      <c r="ED245" s="14">
        <f t="shared" si="410"/>
        <v>30.984711334310166</v>
      </c>
      <c r="EE245" s="14">
        <f t="shared" si="411"/>
        <v>7.8084041174954768</v>
      </c>
      <c r="EF245" s="14">
        <f>ED245/$L$43</f>
        <v>31.943001375577492</v>
      </c>
      <c r="EG245" s="19">
        <f t="shared" ref="EG245:EG263" si="437">1000*EF245/3/EM$244</f>
        <v>46.133324120842062</v>
      </c>
      <c r="EH245" s="21">
        <f t="shared" si="412"/>
        <v>3.5000000000000003E-2</v>
      </c>
      <c r="EI245" s="14">
        <f>(3*EH245*$K$71*EG245^2)/1000+ED245</f>
        <v>31.012421586709756</v>
      </c>
      <c r="EJ245" s="14">
        <f>(3*EH245*$L$71*EG245^2)/1000+EE245</f>
        <v>7.8247174112468496</v>
      </c>
      <c r="EK245" s="14">
        <f t="shared" ref="EK245:EK263" si="438">IF(EG245&lt;0,-SQRT(EI245^2+EJ245^2),SQRT(EI245^2+EJ245^2))</f>
        <v>31.984316394722132</v>
      </c>
      <c r="EL245" s="19">
        <f t="shared" ref="EL245:EL263" si="439">1000*EK245/3/EM$244</f>
        <v>46.192992877288845</v>
      </c>
      <c r="EM245" s="19">
        <f>EO244</f>
        <v>230.56719661750603</v>
      </c>
      <c r="EN245" s="14">
        <f>($K$71*$L$43+$L$71*$L$44)*100*SQRT(3)*(EG245+EL245)/2*EH245/(EM245*SQRT(3))</f>
        <v>9.6722834727515208E-2</v>
      </c>
      <c r="EO245" s="19">
        <f>EM245*(1-EN245/100)</f>
        <v>230.34418548898583</v>
      </c>
    </row>
    <row r="246" spans="2:145" hidden="1" outlineLevel="1">
      <c r="B246" t="s">
        <v>20</v>
      </c>
      <c r="C246" s="14">
        <f>$C$91</f>
        <v>1.6199999999999999</v>
      </c>
      <c r="D246" s="14">
        <f>C246*$L$45</f>
        <v>0.40601027145261881</v>
      </c>
      <c r="E246" s="14">
        <f>C246/$L$43</f>
        <v>1.670103092783505</v>
      </c>
      <c r="F246" s="14">
        <f t="shared" si="386"/>
        <v>29.339705670759979</v>
      </c>
      <c r="G246" s="14">
        <f t="shared" si="387"/>
        <v>7.3876959998848024</v>
      </c>
      <c r="H246" s="14">
        <f>F246/$L$43</f>
        <v>30.247119248206165</v>
      </c>
      <c r="I246" s="19">
        <f t="shared" si="413"/>
        <v>43.664854767846116</v>
      </c>
      <c r="J246" s="21">
        <f t="shared" si="388"/>
        <v>3.5000000000000003E-2</v>
      </c>
      <c r="K246" s="14">
        <f>(3*J246*$K$71*I246^2)/1000+F246</f>
        <v>29.364529857195478</v>
      </c>
      <c r="L246" s="14">
        <f>(3*J246*$L$71*I246^2)/1000+G246</f>
        <v>7.4023102386734436</v>
      </c>
      <c r="M246" s="14">
        <f t="shared" si="414"/>
        <v>30.283160512134369</v>
      </c>
      <c r="N246" s="19">
        <f t="shared" si="415"/>
        <v>43.716884071600987</v>
      </c>
      <c r="O246" s="19">
        <f t="shared" ref="O246:O263" si="440">Q245</f>
        <v>230.44593191007269</v>
      </c>
      <c r="P246" s="14">
        <f>($K$71*$L$43+$L$71*$L$44)*100*SQRT(3)*(I246+N246)/2*J246/(O246*SQRT(3))</f>
        <v>9.1590970482722064E-2</v>
      </c>
      <c r="Q246" s="19">
        <f>O246*(1-P246/100)</f>
        <v>230.2348642445983</v>
      </c>
      <c r="R246" t="s">
        <v>20</v>
      </c>
      <c r="S246" s="14">
        <f>$C$91</f>
        <v>1.6199999999999999</v>
      </c>
      <c r="T246" s="14">
        <f>S246*$L$45</f>
        <v>0.40601027145261881</v>
      </c>
      <c r="U246" s="14">
        <f>S246/$L$43</f>
        <v>1.670103092783505</v>
      </c>
      <c r="V246" s="14">
        <f t="shared" si="389"/>
        <v>29.339756555096844</v>
      </c>
      <c r="W246" s="14">
        <f t="shared" si="390"/>
        <v>7.3877185385187696</v>
      </c>
      <c r="X246" s="14">
        <f>V246/$L$43</f>
        <v>30.247171706285407</v>
      </c>
      <c r="Y246" s="19">
        <f t="shared" si="416"/>
        <v>43.671065460077138</v>
      </c>
      <c r="Z246" s="21">
        <f t="shared" si="391"/>
        <v>3.5000000000000003E-2</v>
      </c>
      <c r="AA246" s="14">
        <f>(3*Z246*$K$71*Y246^2)/1000+V246</f>
        <v>29.364587803795452</v>
      </c>
      <c r="AB246" s="14">
        <f>(3*Z246*$L$71*Y246^2)/1000+W246</f>
        <v>7.4023369349300463</v>
      </c>
      <c r="AC246" s="14">
        <f t="shared" si="417"/>
        <v>30.283223226483706</v>
      </c>
      <c r="AD246" s="19">
        <f t="shared" si="418"/>
        <v>43.723116882068048</v>
      </c>
      <c r="AE246" s="19">
        <f t="shared" ref="AE246:AE263" si="441">AG245</f>
        <v>230.41342900949888</v>
      </c>
      <c r="AF246" s="14">
        <f>($K$71*$L$43+$L$71*$L$44)*100*SQRT(3)*(Y246+AD246)/2*Z246/(AE246*SQRT(3))</f>
        <v>9.1616935369667793E-2</v>
      </c>
      <c r="AG246" s="19">
        <f>AE246*(1-AF246/100)</f>
        <v>230.20233128716023</v>
      </c>
      <c r="AH246" t="s">
        <v>20</v>
      </c>
      <c r="AI246" s="14">
        <f>$C$91</f>
        <v>1.6199999999999999</v>
      </c>
      <c r="AJ246" s="14">
        <f>AI246*$L$45</f>
        <v>0.40601027145261881</v>
      </c>
      <c r="AK246" s="14">
        <f>AI246/$L$43</f>
        <v>1.670103092783505</v>
      </c>
      <c r="AL246" s="14">
        <f t="shared" si="392"/>
        <v>29.339801106625057</v>
      </c>
      <c r="AM246" s="14">
        <f t="shared" si="393"/>
        <v>7.3877382721191847</v>
      </c>
      <c r="AN246" s="14">
        <f>AL246/$L$43</f>
        <v>30.247217635695936</v>
      </c>
      <c r="AO246" s="19">
        <f t="shared" si="419"/>
        <v>43.67650248925159</v>
      </c>
      <c r="AP246" s="21">
        <f t="shared" si="394"/>
        <v>3.5000000000000003E-2</v>
      </c>
      <c r="AQ246" s="14">
        <f>(3*AP246*$K$71*AO246^2)/1000+AL246</f>
        <v>29.364638538668469</v>
      </c>
      <c r="AR246" s="14">
        <f>(3*AP246*$L$71*AO246^2)/1000+AM246</f>
        <v>7.4023603087253864</v>
      </c>
      <c r="AS246" s="14">
        <f t="shared" si="420"/>
        <v>30.283278135744265</v>
      </c>
      <c r="AT246" s="19">
        <f t="shared" si="421"/>
        <v>43.728573279335293</v>
      </c>
      <c r="AU246" s="19">
        <f t="shared" ref="AU246:AU263" si="442">AW245</f>
        <v>230.38498259893453</v>
      </c>
      <c r="AV246" s="14">
        <f>($K$71*$L$43+$L$71*$L$44)*100*SQRT(3)*(AO246+AT246)/2*AP246/(AU246*SQRT(3))</f>
        <v>9.1639668811732744E-2</v>
      </c>
      <c r="AW246" s="19">
        <f>AU246*(1-AV246/100)</f>
        <v>230.17385856388887</v>
      </c>
      <c r="AX246" t="s">
        <v>20</v>
      </c>
      <c r="AY246" s="14">
        <f>$C$91</f>
        <v>1.6199999999999999</v>
      </c>
      <c r="AZ246" s="14">
        <f>AY246*$L$45</f>
        <v>0.40601027145261881</v>
      </c>
      <c r="BA246" s="14">
        <f>AY246/$L$43</f>
        <v>1.670103092783505</v>
      </c>
      <c r="BB246" s="14">
        <f t="shared" si="395"/>
        <v>29.339813907995598</v>
      </c>
      <c r="BC246" s="14">
        <f t="shared" si="396"/>
        <v>7.3877439423448577</v>
      </c>
      <c r="BD246" s="14">
        <f>BB246/$L$43</f>
        <v>30.247230832985153</v>
      </c>
      <c r="BE246" s="19">
        <f t="shared" si="422"/>
        <v>43.678064634380775</v>
      </c>
      <c r="BF246" s="21">
        <f t="shared" si="397"/>
        <v>3.5000000000000003E-2</v>
      </c>
      <c r="BG246" s="14">
        <f>(3*BF246*$K$71*BE246^2)/1000+BB246</f>
        <v>29.364653116754869</v>
      </c>
      <c r="BH246" s="14">
        <f>(3*BF246*$L$71*BE246^2)/1000+BC246</f>
        <v>7.4023670249208804</v>
      </c>
      <c r="BI246" s="14">
        <f t="shared" si="423"/>
        <v>30.283293913294465</v>
      </c>
      <c r="BJ246" s="19">
        <f t="shared" si="424"/>
        <v>43.730140990109426</v>
      </c>
      <c r="BK246" s="19">
        <f t="shared" ref="BK246:BK263" si="443">BM245</f>
        <v>230.376810806815</v>
      </c>
      <c r="BL246" s="14">
        <f>($K$71*$L$43+$L$71*$L$44)*100*SQRT(3)*(BE246+BJ246)/2*BF246/(BK246*SQRT(3))</f>
        <v>9.1646201007989314E-2</v>
      </c>
      <c r="BM246" s="19">
        <f>BK246*(1-BL246/100)</f>
        <v>230.16567921170719</v>
      </c>
      <c r="BN246" t="s">
        <v>20</v>
      </c>
      <c r="BO246" s="14">
        <f>$C$91</f>
        <v>1.6199999999999999</v>
      </c>
      <c r="BP246" s="14">
        <f>BO246*$L$45</f>
        <v>0.40601027145261881</v>
      </c>
      <c r="BQ246" s="14">
        <f>BO246/$L$43</f>
        <v>1.670103092783505</v>
      </c>
      <c r="BR246" s="14">
        <f t="shared" si="398"/>
        <v>29.339820358212883</v>
      </c>
      <c r="BS246" s="14">
        <f t="shared" si="399"/>
        <v>7.3877467993976929</v>
      </c>
      <c r="BT246" s="14">
        <f>BR246/$L$43</f>
        <v>30.247237482693695</v>
      </c>
      <c r="BU246" s="19">
        <f t="shared" si="425"/>
        <v>43.678851730543265</v>
      </c>
      <c r="BV246" s="21">
        <f t="shared" si="400"/>
        <v>3.5000000000000003E-2</v>
      </c>
      <c r="BW246" s="14">
        <f>(3*BV246*$K$71*BU246^2)/1000+BR246</f>
        <v>29.364660462205137</v>
      </c>
      <c r="BX246" s="14">
        <f>(3*BV246*$L$71*BU246^2)/1000+BS246</f>
        <v>7.4023704090060356</v>
      </c>
      <c r="BY246" s="14">
        <f t="shared" si="426"/>
        <v>30.283301863117927</v>
      </c>
      <c r="BZ246" s="19">
        <f t="shared" si="427"/>
        <v>43.730930890704755</v>
      </c>
      <c r="CA246" s="19">
        <f t="shared" ref="CA246:CA263" si="444">CC245</f>
        <v>230.37269362284573</v>
      </c>
      <c r="CB246" s="14">
        <f>($K$71*$L$43+$L$71*$L$44)*100*SQRT(3)*(BU246+BZ246)/2*BV246/(CA246*SQRT(3))</f>
        <v>9.164949238139955E-2</v>
      </c>
      <c r="CC246" s="19">
        <f>CA246*(1-CB246/100)</f>
        <v>230.16155821855506</v>
      </c>
      <c r="CD246" t="s">
        <v>20</v>
      </c>
      <c r="CE246" s="14">
        <f>$C$91</f>
        <v>1.6199999999999999</v>
      </c>
      <c r="CF246" s="14">
        <f>CE246*$L$45</f>
        <v>0.40601027145261881</v>
      </c>
      <c r="CG246" s="14">
        <f>CE246/$L$43</f>
        <v>1.670103092783505</v>
      </c>
      <c r="CH246" s="14">
        <f t="shared" si="401"/>
        <v>29.339826613514759</v>
      </c>
      <c r="CI246" s="14">
        <f t="shared" si="402"/>
        <v>7.3877495701151012</v>
      </c>
      <c r="CJ246" s="14">
        <f>CH246/$L$43</f>
        <v>30.247243931458517</v>
      </c>
      <c r="CK246" s="19">
        <f t="shared" si="428"/>
        <v>43.679615028605483</v>
      </c>
      <c r="CL246" s="21">
        <f t="shared" si="403"/>
        <v>3.5000000000000003E-2</v>
      </c>
      <c r="CM246" s="14">
        <f>(3*CL246*$K$71*CK246^2)/1000+CH246</f>
        <v>29.364667585687755</v>
      </c>
      <c r="CN246" s="14">
        <f>(3*CL246*$L$71*CK246^2)/1000+CI246</f>
        <v>7.4023736908298483</v>
      </c>
      <c r="CO246" s="14">
        <f t="shared" si="429"/>
        <v>30.283309572710692</v>
      </c>
      <c r="CP246" s="19">
        <f t="shared" si="430"/>
        <v>43.731696908502521</v>
      </c>
      <c r="CQ246" s="19">
        <f t="shared" ref="CQ246:CQ263" si="445">CS245</f>
        <v>230.36870106552075</v>
      </c>
      <c r="CR246" s="14">
        <f>($K$71*$L$43+$L$71*$L$44)*100*SQRT(3)*(CK246+CP246)/2*CL246/(CQ246*SQRT(3))</f>
        <v>9.1652684294954004E-2</v>
      </c>
      <c r="CS246" s="19">
        <f>CQ246*(1-CR246/100)</f>
        <v>230.15756196721878</v>
      </c>
      <c r="CT246" t="s">
        <v>20</v>
      </c>
      <c r="CU246" s="14">
        <f>$C$91</f>
        <v>1.6199999999999999</v>
      </c>
      <c r="CV246" s="14">
        <f>CU246*$L$45</f>
        <v>0.40601027145261881</v>
      </c>
      <c r="CW246" s="14">
        <f>CU246/$L$43</f>
        <v>1.670103092783505</v>
      </c>
      <c r="CX246" s="14">
        <f t="shared" si="404"/>
        <v>29.339845771411103</v>
      </c>
      <c r="CY246" s="14">
        <f t="shared" si="405"/>
        <v>7.3877580558966365</v>
      </c>
      <c r="CZ246" s="14">
        <f>CX246/$L$43</f>
        <v>30.247263681867118</v>
      </c>
      <c r="DA246" s="19">
        <f t="shared" si="431"/>
        <v>43.681952673713567</v>
      </c>
      <c r="DB246" s="21">
        <f t="shared" si="406"/>
        <v>3.5000000000000003E-2</v>
      </c>
      <c r="DC246" s="14">
        <f>(3*DB246*$K$71*DA246^2)/1000+CX246</f>
        <v>29.364689402532942</v>
      </c>
      <c r="DD246" s="14">
        <f>(3*DB246*$L$71*DA246^2)/1000+CY246</f>
        <v>7.4023837419602998</v>
      </c>
      <c r="DE246" s="14">
        <f t="shared" si="432"/>
        <v>30.283333184616065</v>
      </c>
      <c r="DF246" s="19">
        <f t="shared" si="433"/>
        <v>43.734042883545953</v>
      </c>
      <c r="DG246" s="19">
        <f t="shared" ref="DG246:DG263" si="446">DI245</f>
        <v>230.35647449593083</v>
      </c>
      <c r="DH246" s="14">
        <f>($K$71*$L$43+$L$71*$L$44)*100*SQRT(3)*(DA246+DF246)/2*DB246/(DG246*SQRT(3))</f>
        <v>9.1662460059663678E-2</v>
      </c>
      <c r="DI246" s="19">
        <f>DG246*(1-DH246/100)</f>
        <v>230.14532408450114</v>
      </c>
      <c r="DJ246" t="s">
        <v>20</v>
      </c>
      <c r="DK246" s="14">
        <f>$C$91</f>
        <v>1.6199999999999999</v>
      </c>
      <c r="DL246" s="14">
        <f>DK246*$L$45</f>
        <v>0.40601027145261881</v>
      </c>
      <c r="DM246" s="14">
        <f>DK246/$L$43</f>
        <v>1.670103092783505</v>
      </c>
      <c r="DN246" s="14">
        <f t="shared" si="407"/>
        <v>29.339858577589688</v>
      </c>
      <c r="DO246" s="14">
        <f t="shared" si="408"/>
        <v>7.3877637282550719</v>
      </c>
      <c r="DP246" s="14">
        <f>DN246/$L$43</f>
        <v>30.247276884113081</v>
      </c>
      <c r="DQ246" s="19">
        <f t="shared" si="434"/>
        <v>43.683515214234824</v>
      </c>
      <c r="DR246" s="21">
        <f t="shared" si="409"/>
        <v>3.5000000000000003E-2</v>
      </c>
      <c r="DS246" s="14">
        <f>(3*DR246*$K$71*DQ246^2)/1000+DN246</f>
        <v>29.364703986098856</v>
      </c>
      <c r="DT246" s="14">
        <f>(3*DR246*$L$71*DQ246^2)/1000+DO246</f>
        <v>7.4023904606838569</v>
      </c>
      <c r="DU246" s="14">
        <f t="shared" si="435"/>
        <v>30.283348968098515</v>
      </c>
      <c r="DV246" s="19">
        <f t="shared" si="436"/>
        <v>43.735610992496916</v>
      </c>
      <c r="DW246" s="19">
        <f t="shared" ref="DW246:DW263" si="447">DY245</f>
        <v>230.34830268329065</v>
      </c>
      <c r="DX246" s="14">
        <f>($K$71*$L$43+$L$71*$L$44)*100*SQRT(3)*(DQ246+DV246)/2*DR246/(DW246*SQRT(3))</f>
        <v>9.1668994713202903E-2</v>
      </c>
      <c r="DY246" s="19">
        <f>DW246*(1-DX246/100)</f>
        <v>230.13714470988197</v>
      </c>
      <c r="DZ246" t="s">
        <v>20</v>
      </c>
      <c r="EA246" s="14">
        <f>$C$91</f>
        <v>1.6199999999999999</v>
      </c>
      <c r="EB246" s="14">
        <f>EA246*$L$45</f>
        <v>0.40601027145261881</v>
      </c>
      <c r="EC246" s="14">
        <f>EA246/$L$43</f>
        <v>1.670103092783505</v>
      </c>
      <c r="ED246" s="14">
        <f t="shared" si="410"/>
        <v>29.339865030229671</v>
      </c>
      <c r="EE246" s="14">
        <f t="shared" si="411"/>
        <v>7.3877665863825674</v>
      </c>
      <c r="EF246" s="14">
        <f>ED246/$L$43</f>
        <v>30.247283536319248</v>
      </c>
      <c r="EG246" s="19">
        <f t="shared" si="437"/>
        <v>43.684302509622839</v>
      </c>
      <c r="EH246" s="21">
        <f t="shared" si="412"/>
        <v>3.5000000000000003E-2</v>
      </c>
      <c r="EI246" s="14">
        <f>(3*EH246*$K$71*EG246^2)/1000+ED246</f>
        <v>29.364711334310165</v>
      </c>
      <c r="EJ246" s="14">
        <f>(3*EH246*$L$71*EG246^2)/1000+EE246</f>
        <v>7.402393846042858</v>
      </c>
      <c r="EK246" s="14">
        <f t="shared" si="438"/>
        <v>30.283356920911146</v>
      </c>
      <c r="EL246" s="19">
        <f t="shared" si="439"/>
        <v>43.736401093721014</v>
      </c>
      <c r="EM246" s="19">
        <f t="shared" ref="EM246:EM263" si="448">EO245</f>
        <v>230.34418548898583</v>
      </c>
      <c r="EN246" s="14">
        <f>($K$71*$L$43+$L$71*$L$44)*100*SQRT(3)*(EG246+EL246)/2*EH246/(EM246*SQRT(3))</f>
        <v>9.1672287324793753E-2</v>
      </c>
      <c r="EO246" s="19">
        <f>EM246*(1-EN246/100)</f>
        <v>230.1330237054284</v>
      </c>
    </row>
    <row r="247" spans="2:145" hidden="1" outlineLevel="1">
      <c r="B247" t="s">
        <v>21</v>
      </c>
      <c r="C247" s="14">
        <f>$C$91</f>
        <v>1.6199999999999999</v>
      </c>
      <c r="D247" s="14">
        <f>C247*$L$45</f>
        <v>0.40601027145261881</v>
      </c>
      <c r="E247" s="14">
        <f>C247/$L$43</f>
        <v>1.670103092783505</v>
      </c>
      <c r="F247" s="14">
        <f t="shared" si="386"/>
        <v>27.697582506284089</v>
      </c>
      <c r="G247" s="14">
        <f t="shared" si="387"/>
        <v>6.9686616074100867</v>
      </c>
      <c r="H247" s="14">
        <f t="shared" ref="H247:H263" si="449">F247/$L$43</f>
        <v>28.55420876936504</v>
      </c>
      <c r="I247" s="19">
        <f t="shared" si="413"/>
        <v>41.220962852488043</v>
      </c>
      <c r="J247" s="21">
        <f t="shared" si="388"/>
        <v>3.5000000000000003E-2</v>
      </c>
      <c r="K247" s="14">
        <f>(3*J247*$K$71*I247^2)/1000+F247</f>
        <v>27.719705670759978</v>
      </c>
      <c r="L247" s="14">
        <f>(3*J247*$L$71*I247^2)/1000+G247</f>
        <v>6.9816857284321836</v>
      </c>
      <c r="M247" s="14">
        <f t="shared" si="414"/>
        <v>28.585416178256992</v>
      </c>
      <c r="N247" s="19">
        <f t="shared" si="415"/>
        <v>41.266013984986515</v>
      </c>
      <c r="O247" s="19">
        <f t="shared" si="440"/>
        <v>230.2348642445983</v>
      </c>
      <c r="P247" s="14">
        <f>($K$71*$L$43+$L$71*$L$44)*100*SQRT(3)*(I247+N247)/2*J247/(O247*SQRT(3))</f>
        <v>8.6539687349897434E-2</v>
      </c>
      <c r="Q247" s="19">
        <f>O247*(1-P247/100)</f>
        <v>230.03561971291057</v>
      </c>
      <c r="R247" t="s">
        <v>21</v>
      </c>
      <c r="S247" s="14">
        <f>$C$91</f>
        <v>1.6199999999999999</v>
      </c>
      <c r="T247" s="14">
        <f>S247*$L$45</f>
        <v>0.40601027145261881</v>
      </c>
      <c r="U247" s="14">
        <f>S247/$L$43</f>
        <v>1.670103092783505</v>
      </c>
      <c r="V247" s="14">
        <f t="shared" si="389"/>
        <v>27.697627102272385</v>
      </c>
      <c r="W247" s="14">
        <f t="shared" si="390"/>
        <v>6.9686804440323966</v>
      </c>
      <c r="X247" s="14">
        <f t="shared" ref="X247:X263" si="450">V247/$L$43</f>
        <v>28.554254744610706</v>
      </c>
      <c r="Y247" s="19">
        <f t="shared" si="416"/>
        <v>41.226820815662741</v>
      </c>
      <c r="Z247" s="21">
        <f t="shared" si="391"/>
        <v>3.5000000000000003E-2</v>
      </c>
      <c r="AA247" s="14">
        <f>(3*Z247*$K$71*Y247^2)/1000+V247</f>
        <v>27.719756555096843</v>
      </c>
      <c r="AB247" s="14">
        <f>(3*Z247*$L$71*Y247^2)/1000+W247</f>
        <v>6.9817082670661508</v>
      </c>
      <c r="AC247" s="14">
        <f t="shared" si="417"/>
        <v>28.585471026384266</v>
      </c>
      <c r="AD247" s="19">
        <f t="shared" si="418"/>
        <v>41.271891088612264</v>
      </c>
      <c r="AE247" s="19">
        <f t="shared" si="441"/>
        <v>230.20233128716023</v>
      </c>
      <c r="AF247" s="14">
        <f>($K$71*$L$43+$L$71*$L$44)*100*SQRT(3)*(Y247+AD247)/2*Z247/(AE247*SQRT(3))</f>
        <v>8.6564230794100208E-2</v>
      </c>
      <c r="AG247" s="19">
        <f>AE247*(1-AF247/100)</f>
        <v>230.00305840981142</v>
      </c>
      <c r="AH247" t="s">
        <v>21</v>
      </c>
      <c r="AI247" s="14">
        <f>$C$91</f>
        <v>1.6199999999999999</v>
      </c>
      <c r="AJ247" s="14">
        <f>AI247*$L$45</f>
        <v>0.40601027145261881</v>
      </c>
      <c r="AK247" s="14">
        <f>AI247/$L$43</f>
        <v>1.670103092783505</v>
      </c>
      <c r="AL247" s="14">
        <f t="shared" si="392"/>
        <v>27.697666148057071</v>
      </c>
      <c r="AM247" s="14">
        <f t="shared" si="393"/>
        <v>6.9686969363483158</v>
      </c>
      <c r="AN247" s="14">
        <f t="shared" ref="AN247:AN263" si="451">AL247/$L$43</f>
        <v>28.55429499799698</v>
      </c>
      <c r="AO247" s="19">
        <f t="shared" si="419"/>
        <v>41.231949053291636</v>
      </c>
      <c r="AP247" s="21">
        <f t="shared" si="394"/>
        <v>3.5000000000000003E-2</v>
      </c>
      <c r="AQ247" s="14">
        <f>(3*AP247*$K$71*AO247^2)/1000+AL247</f>
        <v>27.719801106625056</v>
      </c>
      <c r="AR247" s="14">
        <f>(3*AP247*$L$71*AO247^2)/1000+AM247</f>
        <v>6.9817280006665658</v>
      </c>
      <c r="AS247" s="14">
        <f t="shared" si="420"/>
        <v>28.585519048394822</v>
      </c>
      <c r="AT247" s="19">
        <f t="shared" si="421"/>
        <v>41.277036086795057</v>
      </c>
      <c r="AU247" s="19">
        <f t="shared" si="442"/>
        <v>230.17385856388887</v>
      </c>
      <c r="AV247" s="14">
        <f>($K$71*$L$43+$L$71*$L$44)*100*SQRT(3)*(AO247+AT247)/2*AP247/(AU247*SQRT(3))</f>
        <v>8.658571970315769E-2</v>
      </c>
      <c r="AW247" s="19">
        <f>AU247*(1-AV247/100)</f>
        <v>229.9745608718828</v>
      </c>
      <c r="AX247" t="s">
        <v>21</v>
      </c>
      <c r="AY247" s="14">
        <f>$C$91</f>
        <v>1.6199999999999999</v>
      </c>
      <c r="AZ247" s="14">
        <f>AY247*$L$45</f>
        <v>0.40601027145261881</v>
      </c>
      <c r="BA247" s="14">
        <f>AY247/$L$43</f>
        <v>1.670103092783505</v>
      </c>
      <c r="BB247" s="14">
        <f t="shared" si="395"/>
        <v>27.697677367413437</v>
      </c>
      <c r="BC247" s="14">
        <f t="shared" si="396"/>
        <v>6.9687016752269351</v>
      </c>
      <c r="BD247" s="14">
        <f t="shared" ref="BD247:BD263" si="452">BB247/$L$43</f>
        <v>28.554306564343751</v>
      </c>
      <c r="BE247" s="19">
        <f t="shared" si="422"/>
        <v>41.233422477380614</v>
      </c>
      <c r="BF247" s="21">
        <f t="shared" si="397"/>
        <v>3.5000000000000003E-2</v>
      </c>
      <c r="BG247" s="14">
        <f>(3*BF247*$K$71*BE247^2)/1000+BB247</f>
        <v>27.719813907995597</v>
      </c>
      <c r="BH247" s="14">
        <f>(3*BF247*$L$71*BE247^2)/1000+BC247</f>
        <v>6.9817336708922388</v>
      </c>
      <c r="BI247" s="14">
        <f t="shared" si="423"/>
        <v>28.585532846969578</v>
      </c>
      <c r="BJ247" s="19">
        <f t="shared" si="424"/>
        <v>41.278514327221451</v>
      </c>
      <c r="BK247" s="19">
        <f t="shared" si="443"/>
        <v>230.16567921170719</v>
      </c>
      <c r="BL247" s="14">
        <f>($K$71*$L$43+$L$71*$L$44)*100*SQRT(3)*(BE247+BJ247)/2*BF247/(BK247*SQRT(3))</f>
        <v>8.6591894297843613E-2</v>
      </c>
      <c r="BM247" s="19">
        <f>BK247*(1-BL247/100)</f>
        <v>229.96637439005428</v>
      </c>
      <c r="BN247" t="s">
        <v>21</v>
      </c>
      <c r="BO247" s="14">
        <f>$C$91</f>
        <v>1.6199999999999999</v>
      </c>
      <c r="BP247" s="14">
        <f>BO247*$L$45</f>
        <v>0.40601027145261881</v>
      </c>
      <c r="BQ247" s="14">
        <f>BO247/$L$43</f>
        <v>1.670103092783505</v>
      </c>
      <c r="BR247" s="14">
        <f t="shared" si="398"/>
        <v>27.697683020502062</v>
      </c>
      <c r="BS247" s="14">
        <f t="shared" si="399"/>
        <v>6.9687040630024129</v>
      </c>
      <c r="BT247" s="14">
        <f t="shared" ref="BT247:BT263" si="453">BR247/$L$43</f>
        <v>28.554312392270166</v>
      </c>
      <c r="BU247" s="19">
        <f t="shared" si="425"/>
        <v>41.234164870864454</v>
      </c>
      <c r="BV247" s="21">
        <f t="shared" si="400"/>
        <v>3.5000000000000003E-2</v>
      </c>
      <c r="BW247" s="14">
        <f>(3*BV247*$K$71*BU247^2)/1000+BR247</f>
        <v>27.719820358212882</v>
      </c>
      <c r="BX247" s="14">
        <f>(3*BV247*$L$71*BU247^2)/1000+BS247</f>
        <v>6.981736527945074</v>
      </c>
      <c r="BY247" s="14">
        <f t="shared" si="426"/>
        <v>28.585539799647581</v>
      </c>
      <c r="BZ247" s="19">
        <f t="shared" si="427"/>
        <v>41.279259147574763</v>
      </c>
      <c r="CA247" s="19">
        <f t="shared" si="444"/>
        <v>230.16155821855506</v>
      </c>
      <c r="CB247" s="14">
        <f>($K$71*$L$43+$L$71*$L$44)*100*SQRT(3)*(BU247+BZ247)/2*BV247/(CA247*SQRT(3))</f>
        <v>8.6595005486930055E-2</v>
      </c>
      <c r="CC247" s="19">
        <f>CA247*(1-CB247/100)</f>
        <v>229.96224980458689</v>
      </c>
      <c r="CD247" t="s">
        <v>21</v>
      </c>
      <c r="CE247" s="14">
        <f>$C$91</f>
        <v>1.6199999999999999</v>
      </c>
      <c r="CF247" s="14">
        <f>CE247*$L$45</f>
        <v>0.40601027145261881</v>
      </c>
      <c r="CG247" s="14">
        <f>CE247/$L$43</f>
        <v>1.670103092783505</v>
      </c>
      <c r="CH247" s="14">
        <f t="shared" si="401"/>
        <v>27.69768850276304</v>
      </c>
      <c r="CI247" s="14">
        <f t="shared" si="402"/>
        <v>6.9687063786231649</v>
      </c>
      <c r="CJ247" s="14">
        <f t="shared" ref="CJ247:CJ263" si="454">CH247/$L$43</f>
        <v>28.554318044085608</v>
      </c>
      <c r="CK247" s="19">
        <f t="shared" si="428"/>
        <v>41.234884817814226</v>
      </c>
      <c r="CL247" s="21">
        <f t="shared" si="403"/>
        <v>3.5000000000000003E-2</v>
      </c>
      <c r="CM247" s="14">
        <f>(3*CL247*$K$71*CK247^2)/1000+CH247</f>
        <v>27.719826613514758</v>
      </c>
      <c r="CN247" s="14">
        <f>(3*CL247*$L$71*CK247^2)/1000+CI247</f>
        <v>6.9817392986624824</v>
      </c>
      <c r="CO247" s="14">
        <f t="shared" si="429"/>
        <v>28.585546542226705</v>
      </c>
      <c r="CP247" s="19">
        <f t="shared" si="430"/>
        <v>41.279981448099477</v>
      </c>
      <c r="CQ247" s="19">
        <f t="shared" si="445"/>
        <v>230.15756196721878</v>
      </c>
      <c r="CR247" s="14">
        <f>($K$71*$L$43+$L$71*$L$44)*100*SQRT(3)*(CK247+CP247)/2*CL247/(CQ247*SQRT(3))</f>
        <v>8.6598022661124416E-2</v>
      </c>
      <c r="CS247" s="19">
        <f>CQ247*(1-CR247/100)</f>
        <v>229.95825006955013</v>
      </c>
      <c r="CT247" t="s">
        <v>21</v>
      </c>
      <c r="CU247" s="14">
        <f>$C$91</f>
        <v>1.6199999999999999</v>
      </c>
      <c r="CV247" s="14">
        <f>CU247*$L$45</f>
        <v>0.40601027145261881</v>
      </c>
      <c r="CW247" s="14">
        <f>CU247/$L$43</f>
        <v>1.670103092783505</v>
      </c>
      <c r="CX247" s="14">
        <f t="shared" si="404"/>
        <v>27.697705293092529</v>
      </c>
      <c r="CY247" s="14">
        <f t="shared" si="405"/>
        <v>6.9687134705951799</v>
      </c>
      <c r="CZ247" s="14">
        <f t="shared" ref="CZ247:CZ263" si="455">CX247/$L$43</f>
        <v>28.554335353703639</v>
      </c>
      <c r="DA247" s="19">
        <f t="shared" si="431"/>
        <v>41.237089697392229</v>
      </c>
      <c r="DB247" s="21">
        <f t="shared" si="406"/>
        <v>3.5000000000000003E-2</v>
      </c>
      <c r="DC247" s="14">
        <f>(3*DB247*$K$71*DA247^2)/1000+CX247</f>
        <v>27.719845771411102</v>
      </c>
      <c r="DD247" s="14">
        <f>(3*DB247*$L$71*DA247^2)/1000+CY247</f>
        <v>6.9817477844440177</v>
      </c>
      <c r="DE247" s="14">
        <f t="shared" si="432"/>
        <v>28.58556719249081</v>
      </c>
      <c r="DF247" s="19">
        <f t="shared" si="433"/>
        <v>41.282193536144824</v>
      </c>
      <c r="DG247" s="19">
        <f t="shared" si="446"/>
        <v>230.14532408450114</v>
      </c>
      <c r="DH247" s="14">
        <f>($K$71*$L$43+$L$71*$L$44)*100*SQRT(3)*(DA247+DF247)/2*DB247/(DG247*SQRT(3))</f>
        <v>8.6607263258121403E-2</v>
      </c>
      <c r="DI247" s="19">
        <f>DG247*(1-DH247/100)</f>
        <v>229.94600151779503</v>
      </c>
      <c r="DJ247" t="s">
        <v>21</v>
      </c>
      <c r="DK247" s="14">
        <f>$C$91</f>
        <v>1.6199999999999999</v>
      </c>
      <c r="DL247" s="14">
        <f>DK247*$L$45</f>
        <v>0.40601027145261881</v>
      </c>
      <c r="DM247" s="14">
        <f>DK247/$L$43</f>
        <v>1.670103092783505</v>
      </c>
      <c r="DN247" s="14">
        <f t="shared" si="407"/>
        <v>27.697716516659739</v>
      </c>
      <c r="DO247" s="14">
        <f t="shared" si="408"/>
        <v>6.968718211254985</v>
      </c>
      <c r="DP247" s="14">
        <f t="shared" ref="DP247:DP263" si="456">DN247/$L$43</f>
        <v>28.554346924391485</v>
      </c>
      <c r="DQ247" s="19">
        <f t="shared" si="434"/>
        <v>41.23856349393715</v>
      </c>
      <c r="DR247" s="21">
        <f t="shared" si="409"/>
        <v>3.5000000000000003E-2</v>
      </c>
      <c r="DS247" s="14">
        <f>(3*DR247*$K$71*DQ247^2)/1000+DN247</f>
        <v>27.719858577589687</v>
      </c>
      <c r="DT247" s="14">
        <f>(3*DR247*$L$71*DQ247^2)/1000+DO247</f>
        <v>6.9817534568024531</v>
      </c>
      <c r="DU247" s="14">
        <f t="shared" si="435"/>
        <v>28.585580996249586</v>
      </c>
      <c r="DV247" s="19">
        <f t="shared" si="436"/>
        <v>41.283672151435262</v>
      </c>
      <c r="DW247" s="19">
        <f t="shared" si="447"/>
        <v>230.13714470988197</v>
      </c>
      <c r="DX247" s="14">
        <f>($K$71*$L$43+$L$71*$L$44)*100*SQRT(3)*(DQ247+DV247)/2*DR247/(DW247*SQRT(3))</f>
        <v>8.6613440176887588E-2</v>
      </c>
      <c r="DY247" s="19">
        <f>DW247*(1-DX247/100)</f>
        <v>229.93781501172387</v>
      </c>
      <c r="DZ247" t="s">
        <v>21</v>
      </c>
      <c r="EA247" s="14">
        <f>$C$91</f>
        <v>1.6199999999999999</v>
      </c>
      <c r="EB247" s="14">
        <f>EA247*$L$45</f>
        <v>0.40601027145261881</v>
      </c>
      <c r="EC247" s="14">
        <f>EA247/$L$43</f>
        <v>1.670103092783505</v>
      </c>
      <c r="ED247" s="14">
        <f t="shared" si="410"/>
        <v>27.697722171870144</v>
      </c>
      <c r="EE247" s="14">
        <f t="shared" si="411"/>
        <v>6.9687205999279698</v>
      </c>
      <c r="EF247" s="14">
        <f t="shared" ref="EF247:EF263" si="457">ED247/$L$43</f>
        <v>28.554352754505302</v>
      </c>
      <c r="EG247" s="19">
        <f t="shared" si="437"/>
        <v>41.239306075089729</v>
      </c>
      <c r="EH247" s="21">
        <f t="shared" si="412"/>
        <v>3.5000000000000003E-2</v>
      </c>
      <c r="EI247" s="14">
        <f>(3*EH247*$K$71*EG247^2)/1000+ED247</f>
        <v>27.71986503022967</v>
      </c>
      <c r="EJ247" s="14">
        <f>(3*EH247*$L$71*EG247^2)/1000+EE247</f>
        <v>6.9817563149299486</v>
      </c>
      <c r="EK247" s="14">
        <f t="shared" si="438"/>
        <v>28.58558795153974</v>
      </c>
      <c r="EL247" s="19">
        <f t="shared" si="439"/>
        <v>41.284417160670735</v>
      </c>
      <c r="EM247" s="19">
        <f t="shared" si="448"/>
        <v>230.1330237054284</v>
      </c>
      <c r="EN247" s="14">
        <f>($K$71*$L$43+$L$71*$L$44)*100*SQRT(3)*(EG247+EL247)/2*EH247/(EM247*SQRT(3))</f>
        <v>8.6616552537036526E-2</v>
      </c>
      <c r="EO247" s="19">
        <f>EM247*(1-EN247/100)</f>
        <v>229.93369041404551</v>
      </c>
    </row>
    <row r="248" spans="2:145" hidden="1" outlineLevel="1">
      <c r="B248" t="s">
        <v>22</v>
      </c>
      <c r="C248" s="14">
        <f>$C$91</f>
        <v>1.6199999999999999</v>
      </c>
      <c r="D248" s="14">
        <f>C248*$L$45</f>
        <v>0.40601027145261881</v>
      </c>
      <c r="E248" s="14">
        <f>C248/$L$43</f>
        <v>1.670103092783505</v>
      </c>
      <c r="F248" s="14">
        <f t="shared" si="386"/>
        <v>26.058001017325804</v>
      </c>
      <c r="G248" s="14">
        <f t="shared" si="387"/>
        <v>6.5511235239094452</v>
      </c>
      <c r="H248" s="14">
        <f t="shared" si="449"/>
        <v>26.863918574562685</v>
      </c>
      <c r="I248" s="19">
        <f t="shared" si="413"/>
        <v>38.780853588993928</v>
      </c>
      <c r="J248" s="21">
        <f t="shared" si="388"/>
        <v>3.5000000000000003E-2</v>
      </c>
      <c r="K248" s="14">
        <f>(3*J248*$K$71*I248^2)/1000+F248</f>
        <v>26.077582506284088</v>
      </c>
      <c r="L248" s="14">
        <f>(3*J248*$L$71*I248^2)/1000+G248</f>
        <v>6.5626513359574679</v>
      </c>
      <c r="M248" s="14">
        <f t="shared" si="414"/>
        <v>26.89068057765363</v>
      </c>
      <c r="N248" s="19">
        <f t="shared" si="415"/>
        <v>38.819487317008608</v>
      </c>
      <c r="O248" s="19">
        <f t="shared" si="440"/>
        <v>230.03561971291057</v>
      </c>
      <c r="P248" s="14">
        <f>($K$71*$L$43+$L$71*$L$44)*100*SQRT(3)*(I248+N248)/2*J248/(O248*SQRT(3))</f>
        <v>8.148347911785421E-2</v>
      </c>
      <c r="Q248" s="19">
        <f>O248*(1-P248/100)</f>
        <v>229.84817868675819</v>
      </c>
      <c r="R248" t="s">
        <v>22</v>
      </c>
      <c r="S248" s="14">
        <f>$C$91</f>
        <v>1.6199999999999999</v>
      </c>
      <c r="T248" s="14">
        <f>S248*$L$45</f>
        <v>0.40601027145261881</v>
      </c>
      <c r="U248" s="14">
        <f>S248/$L$43</f>
        <v>1.670103092783505</v>
      </c>
      <c r="V248" s="14">
        <f t="shared" si="389"/>
        <v>26.058040051810476</v>
      </c>
      <c r="W248" s="14">
        <f t="shared" si="390"/>
        <v>6.5511390864207515</v>
      </c>
      <c r="X248" s="14">
        <f t="shared" si="450"/>
        <v>26.863958816299462</v>
      </c>
      <c r="Y248" s="19">
        <f t="shared" si="416"/>
        <v>38.786360436458331</v>
      </c>
      <c r="Z248" s="21">
        <f t="shared" si="391"/>
        <v>3.5000000000000003E-2</v>
      </c>
      <c r="AA248" s="14">
        <f>(3*Z248*$K$71*Y248^2)/1000+V248</f>
        <v>26.077627102272384</v>
      </c>
      <c r="AB248" s="14">
        <f>(3*Z248*$L$71*Y248^2)/1000+W248</f>
        <v>6.5626701725797778</v>
      </c>
      <c r="AC248" s="14">
        <f t="shared" si="417"/>
        <v>26.89072842225066</v>
      </c>
      <c r="AD248" s="19">
        <f t="shared" si="418"/>
        <v>38.825010569607549</v>
      </c>
      <c r="AE248" s="19">
        <f t="shared" si="441"/>
        <v>230.00305840981142</v>
      </c>
      <c r="AF248" s="14">
        <f>($K$71*$L$43+$L$71*$L$44)*100*SQRT(3)*(Y248+AD248)/2*Z248/(AE248*SQRT(3))</f>
        <v>8.150659834092075E-2</v>
      </c>
      <c r="AG248" s="19">
        <f>AE248*(1-AF248/100)</f>
        <v>229.81559074082151</v>
      </c>
      <c r="AH248" t="s">
        <v>22</v>
      </c>
      <c r="AI248" s="14">
        <f>$C$91</f>
        <v>1.6199999999999999</v>
      </c>
      <c r="AJ248" s="14">
        <f>AI248*$L$45</f>
        <v>0.40601027145261881</v>
      </c>
      <c r="AK248" s="14">
        <f>AI248/$L$43</f>
        <v>1.670103092783505</v>
      </c>
      <c r="AL248" s="14">
        <f t="shared" si="392"/>
        <v>26.05807422824045</v>
      </c>
      <c r="AM248" s="14">
        <f t="shared" si="393"/>
        <v>6.5511527121004294</v>
      </c>
      <c r="AN248" s="14">
        <f t="shared" si="451"/>
        <v>26.863994049732423</v>
      </c>
      <c r="AO248" s="19">
        <f t="shared" si="419"/>
        <v>38.791181295290137</v>
      </c>
      <c r="AP248" s="21">
        <f t="shared" si="394"/>
        <v>3.5000000000000003E-2</v>
      </c>
      <c r="AQ248" s="14">
        <f>(3*AP248*$K$71*AO248^2)/1000+AL248</f>
        <v>26.07766614805707</v>
      </c>
      <c r="AR248" s="14">
        <f>(3*AP248*$L$71*AO248^2)/1000+AM248</f>
        <v>6.562686664895697</v>
      </c>
      <c r="AS248" s="14">
        <f t="shared" si="420"/>
        <v>26.890770312341768</v>
      </c>
      <c r="AT248" s="19">
        <f t="shared" si="421"/>
        <v>38.829845793777082</v>
      </c>
      <c r="AU248" s="19">
        <f t="shared" si="442"/>
        <v>229.9745608718828</v>
      </c>
      <c r="AV248" s="14">
        <f>($K$71*$L$43+$L$71*$L$44)*100*SQRT(3)*(AO248+AT248)/2*AP248/(AU248*SQRT(3))</f>
        <v>8.1526840283724256E-2</v>
      </c>
      <c r="AW248" s="19">
        <f>AU248*(1-AV248/100)</f>
        <v>229.78706987894759</v>
      </c>
      <c r="AX248" t="s">
        <v>22</v>
      </c>
      <c r="AY248" s="14">
        <f>$C$91</f>
        <v>1.6199999999999999</v>
      </c>
      <c r="AZ248" s="14">
        <f>AY248*$L$45</f>
        <v>0.40601027145261881</v>
      </c>
      <c r="BA248" s="14">
        <f>AY248/$L$43</f>
        <v>1.670103092783505</v>
      </c>
      <c r="BB248" s="14">
        <f t="shared" si="395"/>
        <v>26.058084048442247</v>
      </c>
      <c r="BC248" s="14">
        <f t="shared" si="396"/>
        <v>6.5511566272832127</v>
      </c>
      <c r="BD248" s="14">
        <f t="shared" si="452"/>
        <v>26.8640041736518</v>
      </c>
      <c r="BE248" s="19">
        <f t="shared" si="422"/>
        <v>38.792566404308971</v>
      </c>
      <c r="BF248" s="21">
        <f t="shared" si="397"/>
        <v>3.5000000000000003E-2</v>
      </c>
      <c r="BG248" s="14">
        <f>(3*BF248*$K$71*BE248^2)/1000+BB248</f>
        <v>26.077677367413436</v>
      </c>
      <c r="BH248" s="14">
        <f>(3*BF248*$L$71*BE248^2)/1000+BC248</f>
        <v>6.5626914037743163</v>
      </c>
      <c r="BI248" s="14">
        <f t="shared" si="423"/>
        <v>26.890782348977506</v>
      </c>
      <c r="BJ248" s="19">
        <f t="shared" si="424"/>
        <v>38.831235030839622</v>
      </c>
      <c r="BK248" s="19">
        <f t="shared" si="443"/>
        <v>229.96637439005428</v>
      </c>
      <c r="BL248" s="14">
        <f>($K$71*$L$43+$L$71*$L$44)*100*SQRT(3)*(BE248+BJ248)/2*BF248/(BK248*SQRT(3))</f>
        <v>8.153265657756377E-2</v>
      </c>
      <c r="BM248" s="19">
        <f>BK248*(1-BL248/100)</f>
        <v>229.77887669577896</v>
      </c>
      <c r="BN248" t="s">
        <v>22</v>
      </c>
      <c r="BO248" s="14">
        <f>$C$91</f>
        <v>1.6199999999999999</v>
      </c>
      <c r="BP248" s="14">
        <f>BO248*$L$45</f>
        <v>0.40601027145261881</v>
      </c>
      <c r="BQ248" s="14">
        <f>BO248/$L$43</f>
        <v>1.670103092783505</v>
      </c>
      <c r="BR248" s="14">
        <f t="shared" si="398"/>
        <v>26.058088996539642</v>
      </c>
      <c r="BS248" s="14">
        <f t="shared" si="399"/>
        <v>6.5511586000235313</v>
      </c>
      <c r="BT248" s="14">
        <f t="shared" si="453"/>
        <v>26.864009274783136</v>
      </c>
      <c r="BU248" s="19">
        <f t="shared" si="425"/>
        <v>38.79326429967562</v>
      </c>
      <c r="BV248" s="21">
        <f t="shared" si="400"/>
        <v>3.5000000000000003E-2</v>
      </c>
      <c r="BW248" s="14">
        <f>(3*BV248*$K$71*BU248^2)/1000+BR248</f>
        <v>26.077683020502061</v>
      </c>
      <c r="BX248" s="14">
        <f>(3*BV248*$L$71*BU248^2)/1000+BS248</f>
        <v>6.562693791549794</v>
      </c>
      <c r="BY248" s="14">
        <f t="shared" si="426"/>
        <v>26.89078841386819</v>
      </c>
      <c r="BZ248" s="19">
        <f t="shared" si="427"/>
        <v>38.831935006256245</v>
      </c>
      <c r="CA248" s="19">
        <f t="shared" si="444"/>
        <v>229.96224980458689</v>
      </c>
      <c r="CB248" s="14">
        <f>($K$71*$L$43+$L$71*$L$44)*100*SQRT(3)*(BU248+BZ248)/2*BV248/(CA248*SQRT(3))</f>
        <v>8.1535587229964304E-2</v>
      </c>
      <c r="CC248" s="19">
        <f>CA248*(1-CB248/100)</f>
        <v>229.77474873380149</v>
      </c>
      <c r="CD248" t="s">
        <v>22</v>
      </c>
      <c r="CE248" s="14">
        <f>$C$91</f>
        <v>1.6199999999999999</v>
      </c>
      <c r="CF248" s="14">
        <f>CE248*$L$45</f>
        <v>0.40601027145261881</v>
      </c>
      <c r="CG248" s="14">
        <f>CE248/$L$43</f>
        <v>1.670103092783505</v>
      </c>
      <c r="CH248" s="14">
        <f t="shared" si="401"/>
        <v>26.058093795112971</v>
      </c>
      <c r="CI248" s="14">
        <f t="shared" si="402"/>
        <v>6.5511605131507471</v>
      </c>
      <c r="CJ248" s="14">
        <f t="shared" si="454"/>
        <v>26.864014221765949</v>
      </c>
      <c r="CK248" s="19">
        <f t="shared" si="428"/>
        <v>38.793941093896478</v>
      </c>
      <c r="CL248" s="21">
        <f t="shared" si="403"/>
        <v>3.5000000000000003E-2</v>
      </c>
      <c r="CM248" s="14">
        <f>(3*CL248*$K$71*CK248^2)/1000+CH248</f>
        <v>26.077688502763039</v>
      </c>
      <c r="CN248" s="14">
        <f>(3*CL248*$L$71*CK248^2)/1000+CI248</f>
        <v>6.5626961071705461</v>
      </c>
      <c r="CO248" s="14">
        <f t="shared" si="429"/>
        <v>26.890794295487275</v>
      </c>
      <c r="CP248" s="19">
        <f t="shared" si="430"/>
        <v>38.832613817706815</v>
      </c>
      <c r="CQ248" s="19">
        <f t="shared" si="445"/>
        <v>229.95825006955013</v>
      </c>
      <c r="CR248" s="14">
        <f>($K$71*$L$43+$L$71*$L$44)*100*SQRT(3)*(CK248+CP248)/2*CL248/(CQ248*SQRT(3))</f>
        <v>8.1538429323072384E-2</v>
      </c>
      <c r="CS248" s="19">
        <f>CQ248*(1-CR248/100)</f>
        <v>229.77074572434461</v>
      </c>
      <c r="CT248" t="s">
        <v>22</v>
      </c>
      <c r="CU248" s="14">
        <f>$C$91</f>
        <v>1.6199999999999999</v>
      </c>
      <c r="CV248" s="14">
        <f>CU248*$L$45</f>
        <v>0.40601027145261881</v>
      </c>
      <c r="CW248" s="14">
        <f>CU248/$L$43</f>
        <v>1.670103092783505</v>
      </c>
      <c r="CX248" s="14">
        <f t="shared" si="404"/>
        <v>26.058108491535076</v>
      </c>
      <c r="CY248" s="14">
        <f t="shared" si="405"/>
        <v>6.5511663724192228</v>
      </c>
      <c r="CZ248" s="14">
        <f t="shared" si="455"/>
        <v>26.864029372716573</v>
      </c>
      <c r="DA248" s="19">
        <f t="shared" si="431"/>
        <v>38.796013815548555</v>
      </c>
      <c r="DB248" s="21">
        <f t="shared" si="406"/>
        <v>3.5000000000000003E-2</v>
      </c>
      <c r="DC248" s="14">
        <f>(3*DB248*$K$71*DA248^2)/1000+CX248</f>
        <v>26.077705293092528</v>
      </c>
      <c r="DD248" s="14">
        <f>(3*DB248*$L$71*DA248^2)/1000+CY248</f>
        <v>6.5627031991425611</v>
      </c>
      <c r="DE248" s="14">
        <f t="shared" si="432"/>
        <v>26.890812308917372</v>
      </c>
      <c r="DF248" s="19">
        <f t="shared" si="433"/>
        <v>38.834692717676404</v>
      </c>
      <c r="DG248" s="19">
        <f t="shared" si="446"/>
        <v>229.94600151779503</v>
      </c>
      <c r="DH248" s="14">
        <f>($K$71*$L$43+$L$71*$L$44)*100*SQRT(3)*(DA248+DF248)/2*DB248/(DG248*SQRT(3))</f>
        <v>8.1547133705690458E-2</v>
      </c>
      <c r="DI248" s="19">
        <f>DG248*(1-DH248/100)</f>
        <v>229.75848714448642</v>
      </c>
      <c r="DJ248" t="s">
        <v>22</v>
      </c>
      <c r="DK248" s="14">
        <f>$C$91</f>
        <v>1.6199999999999999</v>
      </c>
      <c r="DL248" s="14">
        <f>DK248*$L$45</f>
        <v>0.40601027145261881</v>
      </c>
      <c r="DM248" s="14">
        <f>DK248/$L$43</f>
        <v>1.670103092783505</v>
      </c>
      <c r="DN248" s="14">
        <f t="shared" si="407"/>
        <v>26.058118315420096</v>
      </c>
      <c r="DO248" s="14">
        <f t="shared" si="408"/>
        <v>6.5511702890725765</v>
      </c>
      <c r="DP248" s="14">
        <f t="shared" si="456"/>
        <v>26.864039500433091</v>
      </c>
      <c r="DQ248" s="19">
        <f t="shared" si="434"/>
        <v>38.797399274291202</v>
      </c>
      <c r="DR248" s="21">
        <f t="shared" si="409"/>
        <v>3.5000000000000003E-2</v>
      </c>
      <c r="DS248" s="14">
        <f>(3*DR248*$K$71*DQ248^2)/1000+DN248</f>
        <v>26.077716516659738</v>
      </c>
      <c r="DT248" s="14">
        <f>(3*DR248*$L$71*DQ248^2)/1000+DO248</f>
        <v>6.5627079398023662</v>
      </c>
      <c r="DU248" s="14">
        <f t="shared" si="435"/>
        <v>26.890824350071775</v>
      </c>
      <c r="DV248" s="19">
        <f t="shared" si="436"/>
        <v>38.836082306525327</v>
      </c>
      <c r="DW248" s="19">
        <f t="shared" si="447"/>
        <v>229.93781501172387</v>
      </c>
      <c r="DX248" s="14">
        <f>($K$71*$L$43+$L$71*$L$44)*100*SQRT(3)*(DQ248+DV248)/2*DR248/(DW248*SQRT(3))</f>
        <v>8.1552952189973604E-2</v>
      </c>
      <c r="DY248" s="19">
        <f>DW248*(1-DX248/100)</f>
        <v>229.75029393538068</v>
      </c>
      <c r="DZ248" t="s">
        <v>22</v>
      </c>
      <c r="EA248" s="14">
        <f>$C$91</f>
        <v>1.6199999999999999</v>
      </c>
      <c r="EB248" s="14">
        <f>EA248*$L$45</f>
        <v>0.40601027145261881</v>
      </c>
      <c r="EC248" s="14">
        <f>EA248/$L$43</f>
        <v>1.670103092783505</v>
      </c>
      <c r="ED248" s="14">
        <f t="shared" si="410"/>
        <v>26.058123265373411</v>
      </c>
      <c r="EE248" s="14">
        <f t="shared" si="411"/>
        <v>6.5511722625538882</v>
      </c>
      <c r="EF248" s="14">
        <f t="shared" si="457"/>
        <v>26.864044603477744</v>
      </c>
      <c r="EG248" s="19">
        <f t="shared" si="437"/>
        <v>38.798097345872563</v>
      </c>
      <c r="EH248" s="21">
        <f t="shared" si="412"/>
        <v>3.5000000000000003E-2</v>
      </c>
      <c r="EI248" s="14">
        <f>(3*EH248*$K$71*EG248^2)/1000+ED248</f>
        <v>26.077722171870143</v>
      </c>
      <c r="EJ248" s="14">
        <f>(3*EH248*$L$71*EG248^2)/1000+EE248</f>
        <v>6.562710328475351</v>
      </c>
      <c r="EK248" s="14">
        <f t="shared" si="438"/>
        <v>26.890830417239343</v>
      </c>
      <c r="EL248" s="19">
        <f t="shared" si="439"/>
        <v>38.83678245919598</v>
      </c>
      <c r="EM248" s="19">
        <f t="shared" si="448"/>
        <v>229.93369041404551</v>
      </c>
      <c r="EN248" s="14">
        <f>($K$71*$L$43+$L$71*$L$44)*100*SQRT(3)*(EG248+EL248)/2*EH248/(EM248*SQRT(3))</f>
        <v>8.1555883946099611E-2</v>
      </c>
      <c r="EO248" s="19">
        <f>EM248*(1-EN248/100)</f>
        <v>229.74616596033843</v>
      </c>
    </row>
    <row r="249" spans="2:145" hidden="1" outlineLevel="1">
      <c r="B249" t="s">
        <v>220</v>
      </c>
      <c r="C249" s="14">
        <f t="shared" ref="C249:C263" si="458">$C$91</f>
        <v>1.6199999999999999</v>
      </c>
      <c r="D249" s="14">
        <f t="shared" ref="D249:D263" si="459">C249*$L$45</f>
        <v>0.40601027145261881</v>
      </c>
      <c r="E249" s="14">
        <f t="shared" ref="E249:E263" si="460">C249/$L$43</f>
        <v>1.670103092783505</v>
      </c>
      <c r="F249" s="14">
        <f t="shared" si="386"/>
        <v>24.420802801605859</v>
      </c>
      <c r="G249" s="14">
        <f t="shared" si="387"/>
        <v>6.1349884964281491</v>
      </c>
      <c r="H249" s="14">
        <f t="shared" si="449"/>
        <v>25.176085362480269</v>
      </c>
      <c r="I249" s="19">
        <f t="shared" si="413"/>
        <v>36.34429123496755</v>
      </c>
      <c r="J249" s="21">
        <f t="shared" si="388"/>
        <v>3.5000000000000003E-2</v>
      </c>
      <c r="K249" s="14">
        <f t="shared" ref="K249:K253" si="461">(3*J249*$K$71*I249^2)/1000+F249</f>
        <v>24.438001017325803</v>
      </c>
      <c r="L249" s="14">
        <f t="shared" ref="L249:L253" si="462">(3*J249*$L$71*I249^2)/1000+G249</f>
        <v>6.1451132524568264</v>
      </c>
      <c r="M249" s="14">
        <f t="shared" si="414"/>
        <v>25.198775974406725</v>
      </c>
      <c r="N249" s="19">
        <f t="shared" si="415"/>
        <v>36.377047487430204</v>
      </c>
      <c r="O249" s="19">
        <f t="shared" si="440"/>
        <v>229.84817868675819</v>
      </c>
      <c r="P249" s="14">
        <f t="shared" ref="P249:P253" si="463">($K$71*$L$43+$L$71*$L$44)*100*SQRT(3)*(I249+N249)/2*J249/(O249*SQRT(3))</f>
        <v>7.6422602381771704E-2</v>
      </c>
      <c r="Q249" s="19">
        <f t="shared" ref="Q249:Q263" si="464">O249*(1-P249/100)</f>
        <v>229.67252272707864</v>
      </c>
      <c r="R249" t="s">
        <v>220</v>
      </c>
      <c r="S249" s="14">
        <f t="shared" ref="S249:S263" si="465">$C$91</f>
        <v>1.6199999999999999</v>
      </c>
      <c r="T249" s="14">
        <f t="shared" ref="T249:T263" si="466">S249*$L$45</f>
        <v>0.40601027145261881</v>
      </c>
      <c r="U249" s="14">
        <f t="shared" ref="U249:U263" si="467">S249/$L$43</f>
        <v>1.670103092783505</v>
      </c>
      <c r="V249" s="14">
        <f t="shared" si="389"/>
        <v>24.420836954902164</v>
      </c>
      <c r="W249" s="14">
        <f t="shared" si="390"/>
        <v>6.1350011853366277</v>
      </c>
      <c r="X249" s="14">
        <f t="shared" si="450"/>
        <v>25.176120572064086</v>
      </c>
      <c r="Y249" s="19">
        <f t="shared" si="416"/>
        <v>36.349448477688057</v>
      </c>
      <c r="Z249" s="21">
        <f t="shared" si="391"/>
        <v>3.5000000000000003E-2</v>
      </c>
      <c r="AA249" s="14">
        <f t="shared" ref="AA249:AA253" si="468">(3*Z249*$K$71*Y249^2)/1000+V249</f>
        <v>24.438040051810475</v>
      </c>
      <c r="AB249" s="14">
        <f t="shared" ref="AB249:AB253" si="469">(3*Z249*$L$71*Y249^2)/1000+W249</f>
        <v>6.1451288149681327</v>
      </c>
      <c r="AC249" s="14">
        <f t="shared" si="417"/>
        <v>25.198817625564192</v>
      </c>
      <c r="AD249" s="19">
        <f t="shared" si="418"/>
        <v>36.382218632821214</v>
      </c>
      <c r="AE249" s="19">
        <f t="shared" si="441"/>
        <v>229.81559074082151</v>
      </c>
      <c r="AF249" s="14">
        <f t="shared" ref="AF249:AF253" si="470">($K$71*$L$43+$L$71*$L$44)*100*SQRT(3)*(Y249+AD249)/2*Z249/(AE249*SQRT(3))</f>
        <v>7.6444294744755489E-2</v>
      </c>
      <c r="AG249" s="19">
        <f t="shared" ref="AG249:AG263" si="471">AE249*(1-AF249/100)</f>
        <v>229.63990983326619</v>
      </c>
      <c r="AH249" t="s">
        <v>220</v>
      </c>
      <c r="AI249" s="14">
        <f t="shared" ref="AI249:AI263" si="472">$C$91</f>
        <v>1.6199999999999999</v>
      </c>
      <c r="AJ249" s="14">
        <f t="shared" ref="AJ249:AJ263" si="473">AI249*$L$45</f>
        <v>0.40601027145261881</v>
      </c>
      <c r="AK249" s="14">
        <f t="shared" ref="AK249:AK263" si="474">AI249/$L$43</f>
        <v>1.670103092783505</v>
      </c>
      <c r="AL249" s="14">
        <f t="shared" si="392"/>
        <v>24.420866857626624</v>
      </c>
      <c r="AM249" s="14">
        <f t="shared" si="393"/>
        <v>6.1350122950445094</v>
      </c>
      <c r="AN249" s="14">
        <f t="shared" si="451"/>
        <v>25.176151399615076</v>
      </c>
      <c r="AO249" s="19">
        <f t="shared" si="419"/>
        <v>36.353963280820047</v>
      </c>
      <c r="AP249" s="21">
        <f t="shared" si="394"/>
        <v>3.5000000000000003E-2</v>
      </c>
      <c r="AQ249" s="14">
        <f t="shared" ref="AQ249:AQ253" si="475">(3*AP249*$K$71*AO249^2)/1000+AL249</f>
        <v>24.438074228240449</v>
      </c>
      <c r="AR249" s="14">
        <f t="shared" ref="AR249:AR253" si="476">(3*AP249*$L$71*AO249^2)/1000+AM249</f>
        <v>6.1451424406478106</v>
      </c>
      <c r="AS249" s="14">
        <f t="shared" si="420"/>
        <v>25.198854093010677</v>
      </c>
      <c r="AT249" s="19">
        <f t="shared" si="421"/>
        <v>36.386745609976678</v>
      </c>
      <c r="AU249" s="19">
        <f t="shared" si="442"/>
        <v>229.78706987894759</v>
      </c>
      <c r="AV249" s="14">
        <f t="shared" ref="AV249:AV253" si="477">($K$71*$L$43+$L$71*$L$44)*100*SQRT(3)*(AO249+AT249)/2*AP249/(AU249*SQRT(3))</f>
        <v>7.6463287410178715E-2</v>
      </c>
      <c r="AW249" s="19">
        <f t="shared" ref="AW249:AW263" si="478">AU249*(1-AV249/100)</f>
        <v>229.61136713127462</v>
      </c>
      <c r="AX249" t="s">
        <v>220</v>
      </c>
      <c r="AY249" s="14">
        <f t="shared" ref="AY249:AY263" si="479">$C$91</f>
        <v>1.6199999999999999</v>
      </c>
      <c r="AZ249" s="14">
        <f t="shared" ref="AZ249:AZ263" si="480">AY249*$L$45</f>
        <v>0.40601027145261881</v>
      </c>
      <c r="BA249" s="14">
        <f t="shared" ref="BA249:BA263" si="481">AY249/$L$43</f>
        <v>1.670103092783505</v>
      </c>
      <c r="BB249" s="14">
        <f t="shared" si="395"/>
        <v>24.42087544982725</v>
      </c>
      <c r="BC249" s="14">
        <f t="shared" si="396"/>
        <v>6.1350154872911213</v>
      </c>
      <c r="BD249" s="14">
        <f t="shared" si="452"/>
        <v>25.176160257553867</v>
      </c>
      <c r="BE249" s="19">
        <f t="shared" si="422"/>
        <v>36.355260454976346</v>
      </c>
      <c r="BF249" s="21">
        <f t="shared" si="397"/>
        <v>3.5000000000000003E-2</v>
      </c>
      <c r="BG249" s="14">
        <f t="shared" ref="BG249:BG253" si="482">(3*BF249*$K$71*BE249^2)/1000+BB249</f>
        <v>24.438084048442246</v>
      </c>
      <c r="BH249" s="14">
        <f t="shared" ref="BH249:BH253" si="483">(3*BF249*$L$71*BE249^2)/1000+BC249</f>
        <v>6.1451463558305939</v>
      </c>
      <c r="BI249" s="14">
        <f t="shared" si="423"/>
        <v>25.198864571510068</v>
      </c>
      <c r="BJ249" s="19">
        <f t="shared" si="424"/>
        <v>36.388046282476857</v>
      </c>
      <c r="BK249" s="19">
        <f t="shared" si="443"/>
        <v>229.77887669577896</v>
      </c>
      <c r="BL249" s="14">
        <f t="shared" ref="BL249:BL253" si="484">($K$71*$L$43+$L$71*$L$44)*100*SQRT(3)*(BE249+BJ249)/2*BF249/(BK249*SQRT(3))</f>
        <v>7.6468744738990929E-2</v>
      </c>
      <c r="BM249" s="19">
        <f t="shared" ref="BM249:BM263" si="485">BK249*(1-BL249/100)</f>
        <v>229.60316767309436</v>
      </c>
      <c r="BN249" t="s">
        <v>220</v>
      </c>
      <c r="BO249" s="14">
        <f t="shared" ref="BO249:BO263" si="486">$C$91</f>
        <v>1.6199999999999999</v>
      </c>
      <c r="BP249" s="14">
        <f t="shared" ref="BP249:BP263" si="487">BO249*$L$45</f>
        <v>0.40601027145261881</v>
      </c>
      <c r="BQ249" s="14">
        <f t="shared" ref="BQ249:BQ263" si="488">BO249/$L$43</f>
        <v>1.670103092783505</v>
      </c>
      <c r="BR249" s="14">
        <f t="shared" si="398"/>
        <v>24.420879779172434</v>
      </c>
      <c r="BS249" s="14">
        <f t="shared" si="399"/>
        <v>6.1350170957660248</v>
      </c>
      <c r="BT249" s="14">
        <f t="shared" si="453"/>
        <v>25.176164720796326</v>
      </c>
      <c r="BU249" s="19">
        <f t="shared" si="425"/>
        <v>36.355914043805932</v>
      </c>
      <c r="BV249" s="21">
        <f t="shared" si="400"/>
        <v>3.5000000000000003E-2</v>
      </c>
      <c r="BW249" s="14">
        <f t="shared" ref="BW249:BW253" si="489">(3*BV249*$K$71*BU249^2)/1000+BR249</f>
        <v>24.438088996539641</v>
      </c>
      <c r="BX249" s="14">
        <f t="shared" ref="BX249:BX253" si="490">(3*BV249*$L$71*BU249^2)/1000+BS249</f>
        <v>6.1451483285709125</v>
      </c>
      <c r="BY249" s="14">
        <f t="shared" si="426"/>
        <v>25.198869851303446</v>
      </c>
      <c r="BZ249" s="19">
        <f t="shared" si="427"/>
        <v>36.388701634061427</v>
      </c>
      <c r="CA249" s="19">
        <f t="shared" si="444"/>
        <v>229.77474873380149</v>
      </c>
      <c r="CB249" s="14">
        <f t="shared" ref="CB249:CB253" si="491">($K$71*$L$43+$L$71*$L$44)*100*SQRT(3)*(BU249+BZ249)/2*BV249/(CA249*SQRT(3))</f>
        <v>7.6471494520027383E-2</v>
      </c>
      <c r="CC249" s="19">
        <f t="shared" ref="CC249:CC263" si="492">CA249*(1-CB249/100)</f>
        <v>229.5990365494151</v>
      </c>
      <c r="CD249" t="s">
        <v>220</v>
      </c>
      <c r="CE249" s="14">
        <f t="shared" ref="CE249:CE263" si="493">$C$91</f>
        <v>1.6199999999999999</v>
      </c>
      <c r="CF249" s="14">
        <f t="shared" ref="CF249:CF263" si="494">CE249*$L$45</f>
        <v>0.40601027145261881</v>
      </c>
      <c r="CG249" s="14">
        <f t="shared" ref="CG249:CG263" si="495">CE249/$L$43</f>
        <v>1.670103092783505</v>
      </c>
      <c r="CH249" s="14">
        <f t="shared" si="401"/>
        <v>24.420883977691169</v>
      </c>
      <c r="CI249" s="14">
        <f t="shared" si="402"/>
        <v>6.1350186556352941</v>
      </c>
      <c r="CJ249" s="14">
        <f t="shared" si="454"/>
        <v>25.176169049166155</v>
      </c>
      <c r="CK249" s="19">
        <f t="shared" si="428"/>
        <v>36.356547871092054</v>
      </c>
      <c r="CL249" s="21">
        <f t="shared" si="403"/>
        <v>3.5000000000000003E-2</v>
      </c>
      <c r="CM249" s="14">
        <f t="shared" ref="CM249:CM253" si="496">(3*CL249*$K$71*CK249^2)/1000+CH249</f>
        <v>24.43809379511297</v>
      </c>
      <c r="CN249" s="14">
        <f t="shared" ref="CN249:CN253" si="497">(3*CL249*$L$71*CK249^2)/1000+CI249</f>
        <v>6.1451502416981283</v>
      </c>
      <c r="CO249" s="14">
        <f t="shared" si="429"/>
        <v>25.198874971549454</v>
      </c>
      <c r="CP249" s="19">
        <f t="shared" si="430"/>
        <v>36.389337170864934</v>
      </c>
      <c r="CQ249" s="19">
        <f t="shared" si="445"/>
        <v>229.77074572434461</v>
      </c>
      <c r="CR249" s="14">
        <f t="shared" ref="CR249:CR253" si="498">($K$71*$L$43+$L$71*$L$44)*100*SQRT(3)*(CK249+CP249)/2*CL249/(CQ249*SQRT(3))</f>
        <v>7.6474161207473024E-2</v>
      </c>
      <c r="CS249" s="19">
        <f t="shared" ref="CS249:CS263" si="499">CQ249*(1-CR249/100)</f>
        <v>229.59503047385175</v>
      </c>
      <c r="CT249" t="s">
        <v>220</v>
      </c>
      <c r="CU249" s="14">
        <f t="shared" ref="CU249:CU263" si="500">$C$91</f>
        <v>1.6199999999999999</v>
      </c>
      <c r="CV249" s="14">
        <f t="shared" ref="CV249:CV263" si="501">CU249*$L$45</f>
        <v>0.40601027145261881</v>
      </c>
      <c r="CW249" s="14">
        <f t="shared" ref="CW249:CW263" si="502">CU249/$L$43</f>
        <v>1.670103092783505</v>
      </c>
      <c r="CX249" s="14">
        <f t="shared" si="404"/>
        <v>24.420896836346248</v>
      </c>
      <c r="CY249" s="14">
        <f t="shared" si="405"/>
        <v>6.1350234329925373</v>
      </c>
      <c r="CZ249" s="14">
        <f t="shared" si="455"/>
        <v>25.176182305511595</v>
      </c>
      <c r="DA249" s="19">
        <f t="shared" si="431"/>
        <v>36.358489003864065</v>
      </c>
      <c r="DB249" s="21">
        <f t="shared" si="406"/>
        <v>3.5000000000000003E-2</v>
      </c>
      <c r="DC249" s="14">
        <f t="shared" ref="DC249:DC253" si="503">(3*DB249*$K$71*DA249^2)/1000+CX249</f>
        <v>24.438108491535075</v>
      </c>
      <c r="DD249" s="14">
        <f t="shared" ref="DD249:DD253" si="504">(3*DB249*$L$71*DA249^2)/1000+CY249</f>
        <v>6.145156100966604</v>
      </c>
      <c r="DE249" s="14">
        <f t="shared" si="432"/>
        <v>25.198890653147529</v>
      </c>
      <c r="DF249" s="19">
        <f t="shared" si="433"/>
        <v>36.391283539500883</v>
      </c>
      <c r="DG249" s="19">
        <f t="shared" si="446"/>
        <v>229.75848714448642</v>
      </c>
      <c r="DH249" s="14">
        <f t="shared" ref="DH249:DH253" si="505">($K$71*$L$43+$L$71*$L$44)*100*SQRT(3)*(DA249+DF249)/2*DB249/(DG249*SQRT(3))</f>
        <v>7.6482328381574316E-2</v>
      </c>
      <c r="DI249" s="19">
        <f t="shared" ref="DI249:DI263" si="506">DG249*(1-DH249/100)</f>
        <v>229.58276250386405</v>
      </c>
      <c r="DJ249" t="s">
        <v>220</v>
      </c>
      <c r="DK249" s="14">
        <f t="shared" ref="DK249:DK263" si="507">$C$91</f>
        <v>1.6199999999999999</v>
      </c>
      <c r="DL249" s="14">
        <f t="shared" ref="DL249:DL263" si="508">DK249*$L$45</f>
        <v>0.40601027145261881</v>
      </c>
      <c r="DM249" s="14">
        <f t="shared" ref="DM249:DM263" si="509">DK249/$L$43</f>
        <v>1.670103092783505</v>
      </c>
      <c r="DN249" s="14">
        <f t="shared" si="407"/>
        <v>24.420905431767448</v>
      </c>
      <c r="DO249" s="14">
        <f t="shared" si="408"/>
        <v>6.1350266264373525</v>
      </c>
      <c r="DP249" s="14">
        <f t="shared" si="456"/>
        <v>25.176191166770565</v>
      </c>
      <c r="DQ249" s="19">
        <f t="shared" si="434"/>
        <v>36.359786505202763</v>
      </c>
      <c r="DR249" s="21">
        <f t="shared" si="409"/>
        <v>3.5000000000000003E-2</v>
      </c>
      <c r="DS249" s="14">
        <f t="shared" ref="DS249:DS253" si="510">(3*DR249*$K$71*DQ249^2)/1000+DN249</f>
        <v>24.438118315420095</v>
      </c>
      <c r="DT249" s="14">
        <f t="shared" ref="DT249:DT253" si="511">(3*DR249*$L$71*DQ249^2)/1000+DO249</f>
        <v>6.1451600176199577</v>
      </c>
      <c r="DU249" s="14">
        <f t="shared" si="435"/>
        <v>25.198901135577838</v>
      </c>
      <c r="DV249" s="19">
        <f t="shared" si="436"/>
        <v>36.392584540930351</v>
      </c>
      <c r="DW249" s="19">
        <f t="shared" si="447"/>
        <v>229.75029393538068</v>
      </c>
      <c r="DX249" s="14">
        <f t="shared" ref="DX249:DX253" si="512">($K$71*$L$43+$L$71*$L$44)*100*SQRT(3)*(DQ249+DV249)/2*DR249/(DW249*SQRT(3))</f>
        <v>7.6487787766779988E-2</v>
      </c>
      <c r="DY249" s="19">
        <f t="shared" ref="DY249:DY263" si="513">DW249*(1-DX249/100)</f>
        <v>229.57456301816185</v>
      </c>
      <c r="DZ249" t="s">
        <v>220</v>
      </c>
      <c r="EA249" s="14">
        <f t="shared" ref="EA249:EA263" si="514">$C$91</f>
        <v>1.6199999999999999</v>
      </c>
      <c r="EB249" s="14">
        <f t="shared" ref="EB249:EB263" si="515">EA249*$L$45</f>
        <v>0.40601027145261881</v>
      </c>
      <c r="EC249" s="14">
        <f t="shared" ref="EC249:EC263" si="516">EA249/$L$43</f>
        <v>1.670103092783505</v>
      </c>
      <c r="ED249" s="14">
        <f t="shared" si="410"/>
        <v>24.42090976273543</v>
      </c>
      <c r="EE249" s="14">
        <f t="shared" si="411"/>
        <v>6.1350282355160068</v>
      </c>
      <c r="EF249" s="14">
        <f t="shared" si="457"/>
        <v>25.17619563168601</v>
      </c>
      <c r="EG249" s="19">
        <f t="shared" si="437"/>
        <v>36.360440258889128</v>
      </c>
      <c r="EH249" s="21">
        <f t="shared" si="412"/>
        <v>3.5000000000000003E-2</v>
      </c>
      <c r="EI249" s="14">
        <f t="shared" ref="EI249:EI253" si="517">(3*EH249*$K$71*EG249^2)/1000+ED249</f>
        <v>24.43812326537341</v>
      </c>
      <c r="EJ249" s="14">
        <f t="shared" ref="EJ249:EJ253" si="518">(3*EH249*$L$71*EG249^2)/1000+EE249</f>
        <v>6.1451619911012694</v>
      </c>
      <c r="EK249" s="14">
        <f t="shared" si="438"/>
        <v>25.198906417351939</v>
      </c>
      <c r="EL249" s="19">
        <f t="shared" si="439"/>
        <v>36.393240058251955</v>
      </c>
      <c r="EM249" s="19">
        <f t="shared" si="448"/>
        <v>229.74616596033843</v>
      </c>
      <c r="EN249" s="14">
        <f t="shared" ref="EN249:EN253" si="519">($K$71*$L$43+$L$71*$L$44)*100*SQRT(3)*(EG249+EL249)/2*EH249/(EM249*SQRT(3))</f>
        <v>7.6490538583996501E-2</v>
      </c>
      <c r="EO249" s="19">
        <f t="shared" ref="EO249:EO263" si="520">EM249*(1-EN249/100)</f>
        <v>229.57043188061928</v>
      </c>
    </row>
    <row r="250" spans="2:145" hidden="1" outlineLevel="1">
      <c r="B250" t="s">
        <v>221</v>
      </c>
      <c r="C250" s="14">
        <f t="shared" si="458"/>
        <v>1.6199999999999999</v>
      </c>
      <c r="D250" s="14">
        <f t="shared" si="459"/>
        <v>0.40601027145261881</v>
      </c>
      <c r="E250" s="14">
        <f t="shared" si="460"/>
        <v>1.670103092783505</v>
      </c>
      <c r="F250" s="14">
        <f t="shared" si="386"/>
        <v>22.785830338991016</v>
      </c>
      <c r="G250" s="14">
        <f t="shared" si="387"/>
        <v>5.7201637913393721</v>
      </c>
      <c r="H250" s="14">
        <f t="shared" si="449"/>
        <v>23.490546741227853</v>
      </c>
      <c r="I250" s="19">
        <f t="shared" si="413"/>
        <v>33.911041360867642</v>
      </c>
      <c r="J250" s="21">
        <f t="shared" si="388"/>
        <v>3.5000000000000003E-2</v>
      </c>
      <c r="K250" s="14">
        <f t="shared" si="461"/>
        <v>22.800802801605858</v>
      </c>
      <c r="L250" s="14">
        <f t="shared" si="462"/>
        <v>5.7289782249755303</v>
      </c>
      <c r="M250" s="14">
        <f t="shared" si="414"/>
        <v>23.509525726818932</v>
      </c>
      <c r="N250" s="19">
        <f t="shared" si="415"/>
        <v>33.938439495634626</v>
      </c>
      <c r="O250" s="19">
        <f t="shared" si="440"/>
        <v>229.67252272707864</v>
      </c>
      <c r="P250" s="14">
        <f t="shared" si="463"/>
        <v>7.1357316983759758E-2</v>
      </c>
      <c r="Q250" s="19">
        <f t="shared" si="464"/>
        <v>229.50863457701169</v>
      </c>
      <c r="R250" t="s">
        <v>221</v>
      </c>
      <c r="S250" s="14">
        <f t="shared" si="465"/>
        <v>1.6199999999999999</v>
      </c>
      <c r="T250" s="14">
        <f t="shared" si="466"/>
        <v>0.40601027145261881</v>
      </c>
      <c r="U250" s="14">
        <f t="shared" si="467"/>
        <v>1.670103092783505</v>
      </c>
      <c r="V250" s="14">
        <f t="shared" si="389"/>
        <v>22.78586024538799</v>
      </c>
      <c r="W250" s="14">
        <f t="shared" si="390"/>
        <v>5.7201739800571172</v>
      </c>
      <c r="X250" s="14">
        <f t="shared" si="450"/>
        <v>23.490577572564938</v>
      </c>
      <c r="Y250" s="19">
        <f t="shared" si="416"/>
        <v>33.915850408364904</v>
      </c>
      <c r="Z250" s="21">
        <f t="shared" si="391"/>
        <v>3.5000000000000003E-2</v>
      </c>
      <c r="AA250" s="14">
        <f t="shared" si="468"/>
        <v>22.800836954902163</v>
      </c>
      <c r="AB250" s="14">
        <f t="shared" si="469"/>
        <v>5.7289909138840089</v>
      </c>
      <c r="AC250" s="14">
        <f t="shared" si="417"/>
        <v>23.509561942652137</v>
      </c>
      <c r="AD250" s="19">
        <f t="shared" si="418"/>
        <v>33.94326016676635</v>
      </c>
      <c r="AE250" s="19">
        <f t="shared" si="441"/>
        <v>229.63990983326619</v>
      </c>
      <c r="AF250" s="14">
        <f t="shared" si="470"/>
        <v>7.1377579989910525E-2</v>
      </c>
      <c r="AG250" s="19">
        <f t="shared" si="471"/>
        <v>229.47599842293619</v>
      </c>
      <c r="AH250" t="s">
        <v>221</v>
      </c>
      <c r="AI250" s="14">
        <f t="shared" si="472"/>
        <v>1.6199999999999999</v>
      </c>
      <c r="AJ250" s="14">
        <f t="shared" si="473"/>
        <v>0.40601027145261881</v>
      </c>
      <c r="AK250" s="14">
        <f t="shared" si="474"/>
        <v>1.670103092783505</v>
      </c>
      <c r="AL250" s="14">
        <f t="shared" si="392"/>
        <v>22.785886429757436</v>
      </c>
      <c r="AM250" s="14">
        <f t="shared" si="393"/>
        <v>5.7201829007334171</v>
      </c>
      <c r="AN250" s="14">
        <f t="shared" si="451"/>
        <v>23.490604566760243</v>
      </c>
      <c r="AO250" s="19">
        <f t="shared" si="419"/>
        <v>33.920060390061138</v>
      </c>
      <c r="AP250" s="21">
        <f t="shared" si="394"/>
        <v>3.5000000000000003E-2</v>
      </c>
      <c r="AQ250" s="14">
        <f t="shared" si="475"/>
        <v>22.800866857626623</v>
      </c>
      <c r="AR250" s="14">
        <f t="shared" si="476"/>
        <v>5.7290020235918906</v>
      </c>
      <c r="AS250" s="14">
        <f t="shared" si="420"/>
        <v>23.509593651221117</v>
      </c>
      <c r="AT250" s="19">
        <f t="shared" si="421"/>
        <v>33.947480326820717</v>
      </c>
      <c r="AU250" s="19">
        <f t="shared" si="442"/>
        <v>229.61136713127462</v>
      </c>
      <c r="AV250" s="14">
        <f t="shared" si="477"/>
        <v>7.139532119135604E-2</v>
      </c>
      <c r="AW250" s="19">
        <f t="shared" si="478"/>
        <v>229.44743535821937</v>
      </c>
      <c r="AX250" t="s">
        <v>221</v>
      </c>
      <c r="AY250" s="14">
        <f t="shared" si="479"/>
        <v>1.6199999999999999</v>
      </c>
      <c r="AZ250" s="14">
        <f t="shared" si="480"/>
        <v>0.40601027145261881</v>
      </c>
      <c r="BA250" s="14">
        <f t="shared" si="481"/>
        <v>1.670103092783505</v>
      </c>
      <c r="BB250" s="14">
        <f t="shared" si="395"/>
        <v>22.785893953530813</v>
      </c>
      <c r="BC250" s="14">
        <f t="shared" si="396"/>
        <v>5.7201854639865699</v>
      </c>
      <c r="BD250" s="14">
        <f t="shared" si="452"/>
        <v>23.490612323227644</v>
      </c>
      <c r="BE250" s="19">
        <f t="shared" si="422"/>
        <v>33.92126998403505</v>
      </c>
      <c r="BF250" s="21">
        <f t="shared" si="397"/>
        <v>3.5000000000000003E-2</v>
      </c>
      <c r="BG250" s="14">
        <f t="shared" si="482"/>
        <v>22.800875449827249</v>
      </c>
      <c r="BH250" s="14">
        <f t="shared" si="483"/>
        <v>5.7290052158385025</v>
      </c>
      <c r="BI250" s="14">
        <f t="shared" si="423"/>
        <v>23.509602762310546</v>
      </c>
      <c r="BJ250" s="19">
        <f t="shared" si="424"/>
        <v>33.948692845660908</v>
      </c>
      <c r="BK250" s="19">
        <f t="shared" si="443"/>
        <v>229.60316767309436</v>
      </c>
      <c r="BL250" s="14">
        <f t="shared" si="484"/>
        <v>7.1400418926747075E-2</v>
      </c>
      <c r="BM250" s="19">
        <f t="shared" si="485"/>
        <v>229.43923004950668</v>
      </c>
      <c r="BN250" t="s">
        <v>221</v>
      </c>
      <c r="BO250" s="14">
        <f t="shared" si="486"/>
        <v>1.6199999999999999</v>
      </c>
      <c r="BP250" s="14">
        <f t="shared" si="487"/>
        <v>0.40601027145261881</v>
      </c>
      <c r="BQ250" s="14">
        <f t="shared" si="488"/>
        <v>1.670103092783505</v>
      </c>
      <c r="BR250" s="14">
        <f t="shared" si="398"/>
        <v>22.785897744528238</v>
      </c>
      <c r="BS250" s="14">
        <f t="shared" si="399"/>
        <v>5.7201867555309356</v>
      </c>
      <c r="BT250" s="14">
        <f t="shared" si="453"/>
        <v>23.490616231472412</v>
      </c>
      <c r="BU250" s="19">
        <f t="shared" si="425"/>
        <v>33.921879445044823</v>
      </c>
      <c r="BV250" s="21">
        <f t="shared" si="400"/>
        <v>3.5000000000000003E-2</v>
      </c>
      <c r="BW250" s="14">
        <f t="shared" si="489"/>
        <v>22.800879779172433</v>
      </c>
      <c r="BX250" s="14">
        <f t="shared" si="490"/>
        <v>5.729006824313406</v>
      </c>
      <c r="BY250" s="14">
        <f t="shared" si="426"/>
        <v>23.509607353107874</v>
      </c>
      <c r="BZ250" s="19">
        <f t="shared" si="427"/>
        <v>33.949303780460134</v>
      </c>
      <c r="CA250" s="19">
        <f t="shared" si="444"/>
        <v>229.5990365494151</v>
      </c>
      <c r="CB250" s="14">
        <f t="shared" si="491"/>
        <v>7.1402987519774128E-2</v>
      </c>
      <c r="CC250" s="19">
        <f t="shared" si="492"/>
        <v>229.43509597800221</v>
      </c>
      <c r="CD250" t="s">
        <v>221</v>
      </c>
      <c r="CE250" s="14">
        <f t="shared" si="493"/>
        <v>1.6199999999999999</v>
      </c>
      <c r="CF250" s="14">
        <f t="shared" si="494"/>
        <v>0.40601027145261881</v>
      </c>
      <c r="CG250" s="14">
        <f t="shared" si="495"/>
        <v>1.670103092783505</v>
      </c>
      <c r="CH250" s="14">
        <f t="shared" si="401"/>
        <v>22.785901420967168</v>
      </c>
      <c r="CI250" s="14">
        <f t="shared" si="402"/>
        <v>5.7201880080467724</v>
      </c>
      <c r="CJ250" s="14">
        <f t="shared" si="454"/>
        <v>23.490620021615637</v>
      </c>
      <c r="CK250" s="19">
        <f t="shared" si="428"/>
        <v>33.922470478715994</v>
      </c>
      <c r="CL250" s="21">
        <f t="shared" si="403"/>
        <v>3.5000000000000003E-2</v>
      </c>
      <c r="CM250" s="14">
        <f t="shared" si="496"/>
        <v>22.800883977691168</v>
      </c>
      <c r="CN250" s="14">
        <f t="shared" si="497"/>
        <v>5.7290083841826753</v>
      </c>
      <c r="CO250" s="14">
        <f t="shared" si="429"/>
        <v>23.509611805178093</v>
      </c>
      <c r="CP250" s="19">
        <f t="shared" si="430"/>
        <v>33.949896243410279</v>
      </c>
      <c r="CQ250" s="19">
        <f t="shared" si="445"/>
        <v>229.59503047385175</v>
      </c>
      <c r="CR250" s="14">
        <f t="shared" si="498"/>
        <v>7.1405478494469682E-2</v>
      </c>
      <c r="CS250" s="19">
        <f t="shared" si="499"/>
        <v>229.43108704374237</v>
      </c>
      <c r="CT250" t="s">
        <v>221</v>
      </c>
      <c r="CU250" s="14">
        <f t="shared" si="500"/>
        <v>1.6199999999999999</v>
      </c>
      <c r="CV250" s="14">
        <f t="shared" si="501"/>
        <v>0.40601027145261881</v>
      </c>
      <c r="CW250" s="14">
        <f t="shared" si="502"/>
        <v>1.670103092783505</v>
      </c>
      <c r="CX250" s="14">
        <f t="shared" si="404"/>
        <v>22.785912680666129</v>
      </c>
      <c r="CY250" s="14">
        <f t="shared" si="405"/>
        <v>5.7201918440830744</v>
      </c>
      <c r="CZ250" s="14">
        <f t="shared" si="455"/>
        <v>23.490631629552713</v>
      </c>
      <c r="DA250" s="19">
        <f t="shared" si="431"/>
        <v>33.92428055344741</v>
      </c>
      <c r="DB250" s="21">
        <f t="shared" si="406"/>
        <v>3.5000000000000003E-2</v>
      </c>
      <c r="DC250" s="14">
        <f t="shared" si="503"/>
        <v>22.800896836346247</v>
      </c>
      <c r="DD250" s="14">
        <f t="shared" si="504"/>
        <v>5.7290131615399185</v>
      </c>
      <c r="DE250" s="14">
        <f t="shared" si="432"/>
        <v>23.509625440376581</v>
      </c>
      <c r="DF250" s="19">
        <f t="shared" si="433"/>
        <v>33.951710695698559</v>
      </c>
      <c r="DG250" s="19">
        <f t="shared" si="446"/>
        <v>229.58276250386405</v>
      </c>
      <c r="DH250" s="14">
        <f t="shared" si="505"/>
        <v>7.1413107519481128E-2</v>
      </c>
      <c r="DI250" s="19">
        <f t="shared" si="506"/>
        <v>229.41881031883096</v>
      </c>
      <c r="DJ250" t="s">
        <v>221</v>
      </c>
      <c r="DK250" s="14">
        <f t="shared" si="507"/>
        <v>1.6199999999999999</v>
      </c>
      <c r="DL250" s="14">
        <f t="shared" si="508"/>
        <v>0.40601027145261881</v>
      </c>
      <c r="DM250" s="14">
        <f t="shared" si="509"/>
        <v>1.670103092783505</v>
      </c>
      <c r="DN250" s="14">
        <f t="shared" si="407"/>
        <v>22.785920207257874</v>
      </c>
      <c r="DO250" s="14">
        <f t="shared" si="408"/>
        <v>5.7201944082976457</v>
      </c>
      <c r="DP250" s="14">
        <f t="shared" si="456"/>
        <v>23.490639388925644</v>
      </c>
      <c r="DQ250" s="19">
        <f t="shared" si="434"/>
        <v>33.92549045223997</v>
      </c>
      <c r="DR250" s="21">
        <f t="shared" si="409"/>
        <v>3.5000000000000003E-2</v>
      </c>
      <c r="DS250" s="14">
        <f t="shared" si="510"/>
        <v>22.800905431767447</v>
      </c>
      <c r="DT250" s="14">
        <f t="shared" si="511"/>
        <v>5.7290163549847337</v>
      </c>
      <c r="DU250" s="14">
        <f t="shared" si="435"/>
        <v>23.509634554881639</v>
      </c>
      <c r="DV250" s="19">
        <f t="shared" si="436"/>
        <v>33.952923520817173</v>
      </c>
      <c r="DW250" s="19">
        <f t="shared" si="447"/>
        <v>229.57456301816185</v>
      </c>
      <c r="DX250" s="14">
        <f t="shared" si="512"/>
        <v>7.1418207176823317E-2</v>
      </c>
      <c r="DY250" s="19">
        <f t="shared" si="513"/>
        <v>229.41060498112026</v>
      </c>
      <c r="DZ250" t="s">
        <v>221</v>
      </c>
      <c r="EA250" s="14">
        <f t="shared" si="514"/>
        <v>1.6199999999999999</v>
      </c>
      <c r="EB250" s="14">
        <f t="shared" si="515"/>
        <v>0.40601027145261881</v>
      </c>
      <c r="EC250" s="14">
        <f t="shared" si="516"/>
        <v>1.670103092783505</v>
      </c>
      <c r="ED250" s="14">
        <f t="shared" si="410"/>
        <v>22.785923999675429</v>
      </c>
      <c r="EE250" s="14">
        <f t="shared" si="411"/>
        <v>5.7201957003264514</v>
      </c>
      <c r="EF250" s="14">
        <f t="shared" si="457"/>
        <v>23.490643298634463</v>
      </c>
      <c r="EG250" s="19">
        <f t="shared" si="437"/>
        <v>33.926100066838131</v>
      </c>
      <c r="EH250" s="21">
        <f t="shared" si="412"/>
        <v>3.5000000000000003E-2</v>
      </c>
      <c r="EI250" s="14">
        <f t="shared" si="517"/>
        <v>22.800909762735429</v>
      </c>
      <c r="EJ250" s="14">
        <f t="shared" si="518"/>
        <v>5.729017964063388</v>
      </c>
      <c r="EK250" s="14">
        <f t="shared" si="438"/>
        <v>23.509639147400048</v>
      </c>
      <c r="EL250" s="19">
        <f t="shared" si="439"/>
        <v>33.953534609940377</v>
      </c>
      <c r="EM250" s="19">
        <f t="shared" si="448"/>
        <v>229.57043188061928</v>
      </c>
      <c r="EN250" s="14">
        <f t="shared" si="519"/>
        <v>7.1420776738287395E-2</v>
      </c>
      <c r="EO250" s="19">
        <f t="shared" si="520"/>
        <v>229.40647089500871</v>
      </c>
    </row>
    <row r="251" spans="2:145" hidden="1" outlineLevel="1">
      <c r="B251" t="s">
        <v>222</v>
      </c>
      <c r="C251" s="14">
        <f t="shared" si="458"/>
        <v>1.6199999999999999</v>
      </c>
      <c r="D251" s="14">
        <f t="shared" si="459"/>
        <v>0.40601027145261881</v>
      </c>
      <c r="E251" s="14">
        <f t="shared" si="460"/>
        <v>1.670103092783505</v>
      </c>
      <c r="F251" s="14">
        <f t="shared" si="386"/>
        <v>21.152926930178058</v>
      </c>
      <c r="G251" s="14">
        <f t="shared" si="387"/>
        <v>5.3065571582468678</v>
      </c>
      <c r="H251" s="14">
        <f t="shared" si="449"/>
        <v>21.80714116513202</v>
      </c>
      <c r="I251" s="19">
        <f t="shared" si="413"/>
        <v>31.480870758754314</v>
      </c>
      <c r="J251" s="21">
        <f t="shared" si="388"/>
        <v>3.5000000000000003E-2</v>
      </c>
      <c r="K251" s="14">
        <f t="shared" si="461"/>
        <v>21.165830338991015</v>
      </c>
      <c r="L251" s="14">
        <f t="shared" si="462"/>
        <v>5.3141535198867533</v>
      </c>
      <c r="M251" s="14">
        <f t="shared" si="414"/>
        <v>21.82275421599843</v>
      </c>
      <c r="N251" s="19">
        <f t="shared" si="415"/>
        <v>31.503409817531132</v>
      </c>
      <c r="O251" s="19">
        <f t="shared" si="440"/>
        <v>229.50863457701169</v>
      </c>
      <c r="P251" s="14">
        <f t="shared" si="463"/>
        <v>6.628788581752422E-2</v>
      </c>
      <c r="Q251" s="19">
        <f t="shared" si="464"/>
        <v>229.3564981553819</v>
      </c>
      <c r="R251" t="s">
        <v>222</v>
      </c>
      <c r="S251" s="14">
        <f t="shared" si="465"/>
        <v>1.6199999999999999</v>
      </c>
      <c r="T251" s="14">
        <f t="shared" si="466"/>
        <v>0.40601027145261881</v>
      </c>
      <c r="U251" s="14">
        <f t="shared" si="467"/>
        <v>1.670103092783505</v>
      </c>
      <c r="V251" s="14">
        <f t="shared" si="389"/>
        <v>21.15295317840615</v>
      </c>
      <c r="W251" s="14">
        <f t="shared" si="390"/>
        <v>5.3065651933651896</v>
      </c>
      <c r="X251" s="14">
        <f t="shared" si="450"/>
        <v>21.807168225160979</v>
      </c>
      <c r="Y251" s="19">
        <f t="shared" si="416"/>
        <v>31.485332919970869</v>
      </c>
      <c r="Z251" s="21">
        <f t="shared" si="391"/>
        <v>3.5000000000000003E-2</v>
      </c>
      <c r="AA251" s="14">
        <f t="shared" si="468"/>
        <v>21.165860245387989</v>
      </c>
      <c r="AB251" s="14">
        <f t="shared" si="469"/>
        <v>5.3141637086044984</v>
      </c>
      <c r="AC251" s="14">
        <f t="shared" si="417"/>
        <v>21.822785703231034</v>
      </c>
      <c r="AD251" s="19">
        <f t="shared" si="418"/>
        <v>31.507881537532256</v>
      </c>
      <c r="AE251" s="19">
        <f t="shared" si="441"/>
        <v>229.47599842293619</v>
      </c>
      <c r="AF251" s="14">
        <f t="shared" si="470"/>
        <v>6.6306717114874472E-2</v>
      </c>
      <c r="AG251" s="19">
        <f t="shared" si="471"/>
        <v>229.32384042181536</v>
      </c>
      <c r="AH251" t="s">
        <v>222</v>
      </c>
      <c r="AI251" s="14">
        <f t="shared" si="472"/>
        <v>1.6199999999999999</v>
      </c>
      <c r="AJ251" s="14">
        <f t="shared" si="473"/>
        <v>0.40601027145261881</v>
      </c>
      <c r="AK251" s="14">
        <f t="shared" si="474"/>
        <v>1.670103092783505</v>
      </c>
      <c r="AL251" s="14">
        <f t="shared" si="392"/>
        <v>21.152976159881931</v>
      </c>
      <c r="AM251" s="14">
        <f t="shared" si="393"/>
        <v>5.3065722284669921</v>
      </c>
      <c r="AN251" s="14">
        <f t="shared" si="451"/>
        <v>21.807191917404054</v>
      </c>
      <c r="AO251" s="19">
        <f t="shared" si="419"/>
        <v>31.489239226422185</v>
      </c>
      <c r="AP251" s="21">
        <f t="shared" si="394"/>
        <v>3.5000000000000003E-2</v>
      </c>
      <c r="AQ251" s="14">
        <f t="shared" si="475"/>
        <v>21.165886429757435</v>
      </c>
      <c r="AR251" s="14">
        <f t="shared" si="476"/>
        <v>5.3141726292807983</v>
      </c>
      <c r="AS251" s="14">
        <f t="shared" si="420"/>
        <v>21.82281327169316</v>
      </c>
      <c r="AT251" s="19">
        <f t="shared" si="421"/>
        <v>31.511796214232145</v>
      </c>
      <c r="AU251" s="19">
        <f t="shared" si="442"/>
        <v>229.44743535821937</v>
      </c>
      <c r="AV251" s="14">
        <f t="shared" si="477"/>
        <v>6.6323204792539392E-2</v>
      </c>
      <c r="AW251" s="19">
        <f t="shared" si="478"/>
        <v>229.2952584657755</v>
      </c>
      <c r="AX251" t="s">
        <v>222</v>
      </c>
      <c r="AY251" s="14">
        <f t="shared" si="479"/>
        <v>1.6199999999999999</v>
      </c>
      <c r="AZ251" s="14">
        <f t="shared" si="480"/>
        <v>0.40601027145261881</v>
      </c>
      <c r="BA251" s="14">
        <f t="shared" si="481"/>
        <v>1.670103092783505</v>
      </c>
      <c r="BB251" s="14">
        <f t="shared" si="395"/>
        <v>21.152982763340194</v>
      </c>
      <c r="BC251" s="14">
        <f t="shared" si="396"/>
        <v>5.3065742499217325</v>
      </c>
      <c r="BD251" s="14">
        <f t="shared" si="452"/>
        <v>21.807198725092984</v>
      </c>
      <c r="BE251" s="19">
        <f t="shared" si="422"/>
        <v>31.490361569584849</v>
      </c>
      <c r="BF251" s="21">
        <f t="shared" si="397"/>
        <v>3.5000000000000003E-2</v>
      </c>
      <c r="BG251" s="14">
        <f t="shared" si="482"/>
        <v>21.165893953530812</v>
      </c>
      <c r="BH251" s="14">
        <f t="shared" si="483"/>
        <v>5.3141751925339511</v>
      </c>
      <c r="BI251" s="14">
        <f t="shared" si="423"/>
        <v>21.822821193169673</v>
      </c>
      <c r="BJ251" s="19">
        <f t="shared" si="424"/>
        <v>31.512920962680035</v>
      </c>
      <c r="BK251" s="19">
        <f t="shared" si="443"/>
        <v>229.43923004950668</v>
      </c>
      <c r="BL251" s="14">
        <f t="shared" si="484"/>
        <v>6.6327942342553625E-2</v>
      </c>
      <c r="BM251" s="19">
        <f t="shared" si="485"/>
        <v>229.28704772928822</v>
      </c>
      <c r="BN251" t="s">
        <v>222</v>
      </c>
      <c r="BO251" s="14">
        <f t="shared" si="486"/>
        <v>1.6199999999999999</v>
      </c>
      <c r="BP251" s="14">
        <f t="shared" si="487"/>
        <v>0.40601027145261881</v>
      </c>
      <c r="BQ251" s="14">
        <f t="shared" si="488"/>
        <v>1.670103092783505</v>
      </c>
      <c r="BR251" s="14">
        <f t="shared" si="398"/>
        <v>21.152986090619052</v>
      </c>
      <c r="BS251" s="14">
        <f t="shared" si="399"/>
        <v>5.3065752684704899</v>
      </c>
      <c r="BT251" s="14">
        <f t="shared" si="453"/>
        <v>21.807202155277373</v>
      </c>
      <c r="BU251" s="19">
        <f t="shared" si="425"/>
        <v>31.490927068739268</v>
      </c>
      <c r="BV251" s="21">
        <f t="shared" si="400"/>
        <v>3.5000000000000003E-2</v>
      </c>
      <c r="BW251" s="14">
        <f t="shared" si="489"/>
        <v>21.165897744528237</v>
      </c>
      <c r="BX251" s="14">
        <f t="shared" si="490"/>
        <v>5.3141764840783168</v>
      </c>
      <c r="BY251" s="14">
        <f t="shared" si="426"/>
        <v>21.822825184557487</v>
      </c>
      <c r="BZ251" s="19">
        <f t="shared" si="427"/>
        <v>31.513487673815963</v>
      </c>
      <c r="CA251" s="19">
        <f t="shared" si="444"/>
        <v>229.43509597800221</v>
      </c>
      <c r="CB251" s="14">
        <f t="shared" si="491"/>
        <v>6.6330329449286976E-2</v>
      </c>
      <c r="CC251" s="19">
        <f t="shared" si="492"/>
        <v>229.28291092296772</v>
      </c>
      <c r="CD251" t="s">
        <v>222</v>
      </c>
      <c r="CE251" s="14">
        <f t="shared" si="493"/>
        <v>1.6199999999999999</v>
      </c>
      <c r="CF251" s="14">
        <f t="shared" si="494"/>
        <v>0.40601027145261881</v>
      </c>
      <c r="CG251" s="14">
        <f t="shared" si="495"/>
        <v>1.670103092783505</v>
      </c>
      <c r="CH251" s="14">
        <f t="shared" si="401"/>
        <v>21.152989317352219</v>
      </c>
      <c r="CI251" s="14">
        <f t="shared" si="402"/>
        <v>5.3065762562401924</v>
      </c>
      <c r="CJ251" s="14">
        <f t="shared" si="454"/>
        <v>21.807205481806413</v>
      </c>
      <c r="CK251" s="19">
        <f t="shared" si="428"/>
        <v>31.491475469747648</v>
      </c>
      <c r="CL251" s="21">
        <f t="shared" si="403"/>
        <v>3.5000000000000003E-2</v>
      </c>
      <c r="CM251" s="14">
        <f t="shared" si="496"/>
        <v>21.165901420967167</v>
      </c>
      <c r="CN251" s="14">
        <f t="shared" si="497"/>
        <v>5.3141777365941536</v>
      </c>
      <c r="CO251" s="14">
        <f t="shared" si="429"/>
        <v>21.822829055331322</v>
      </c>
      <c r="CP251" s="19">
        <f t="shared" si="430"/>
        <v>31.514037250202275</v>
      </c>
      <c r="CQ251" s="19">
        <f t="shared" si="445"/>
        <v>229.43108704374237</v>
      </c>
      <c r="CR251" s="14">
        <f t="shared" si="498"/>
        <v>6.6332644421951609E-2</v>
      </c>
      <c r="CS251" s="19">
        <f t="shared" si="499"/>
        <v>229.27889933658022</v>
      </c>
      <c r="CT251" t="s">
        <v>222</v>
      </c>
      <c r="CU251" s="14">
        <f t="shared" si="500"/>
        <v>1.6199999999999999</v>
      </c>
      <c r="CV251" s="14">
        <f t="shared" si="501"/>
        <v>0.40601027145261881</v>
      </c>
      <c r="CW251" s="14">
        <f t="shared" si="502"/>
        <v>1.670103092783505</v>
      </c>
      <c r="CX251" s="14">
        <f t="shared" si="404"/>
        <v>21.152999199752685</v>
      </c>
      <c r="CY251" s="14">
        <f t="shared" si="405"/>
        <v>5.306579281447541</v>
      </c>
      <c r="CZ251" s="14">
        <f t="shared" si="455"/>
        <v>21.80721566984813</v>
      </c>
      <c r="DA251" s="19">
        <f t="shared" si="431"/>
        <v>31.49315497939844</v>
      </c>
      <c r="DB251" s="21">
        <f t="shared" si="406"/>
        <v>3.5000000000000003E-2</v>
      </c>
      <c r="DC251" s="14">
        <f t="shared" si="503"/>
        <v>21.165912680666128</v>
      </c>
      <c r="DD251" s="14">
        <f t="shared" si="504"/>
        <v>5.3141815726304555</v>
      </c>
      <c r="DE251" s="14">
        <f t="shared" si="432"/>
        <v>21.822840910213049</v>
      </c>
      <c r="DF251" s="19">
        <f t="shared" si="433"/>
        <v>31.515720359768533</v>
      </c>
      <c r="DG251" s="19">
        <f t="shared" si="446"/>
        <v>229.41881031883096</v>
      </c>
      <c r="DH251" s="14">
        <f t="shared" si="505"/>
        <v>6.633973441183974E-2</v>
      </c>
      <c r="DI251" s="19">
        <f t="shared" si="506"/>
        <v>229.26661448937466</v>
      </c>
      <c r="DJ251" t="s">
        <v>222</v>
      </c>
      <c r="DK251" s="14">
        <f t="shared" si="507"/>
        <v>1.6199999999999999</v>
      </c>
      <c r="DL251" s="14">
        <f t="shared" si="508"/>
        <v>0.40601027145261881</v>
      </c>
      <c r="DM251" s="14">
        <f t="shared" si="509"/>
        <v>1.670103092783505</v>
      </c>
      <c r="DN251" s="14">
        <f t="shared" si="407"/>
        <v>21.153005805683097</v>
      </c>
      <c r="DO251" s="14">
        <f t="shared" si="408"/>
        <v>5.3065813036598763</v>
      </c>
      <c r="DP251" s="14">
        <f t="shared" si="456"/>
        <v>21.807222480085667</v>
      </c>
      <c r="DQ251" s="19">
        <f t="shared" si="434"/>
        <v>31.494277605180809</v>
      </c>
      <c r="DR251" s="21">
        <f t="shared" si="409"/>
        <v>3.5000000000000003E-2</v>
      </c>
      <c r="DS251" s="14">
        <f t="shared" si="510"/>
        <v>21.165920207257873</v>
      </c>
      <c r="DT251" s="14">
        <f t="shared" si="511"/>
        <v>5.3141841368450269</v>
      </c>
      <c r="DU251" s="14">
        <f t="shared" si="435"/>
        <v>21.822848834657275</v>
      </c>
      <c r="DV251" s="19">
        <f t="shared" si="436"/>
        <v>31.516845392036043</v>
      </c>
      <c r="DW251" s="19">
        <f t="shared" si="447"/>
        <v>229.41060498112026</v>
      </c>
      <c r="DX251" s="14">
        <f t="shared" si="512"/>
        <v>6.6344473748992661E-2</v>
      </c>
      <c r="DY251" s="19">
        <f t="shared" si="513"/>
        <v>229.25840372252117</v>
      </c>
      <c r="DZ251" t="s">
        <v>222</v>
      </c>
      <c r="EA251" s="14">
        <f t="shared" si="514"/>
        <v>1.6199999999999999</v>
      </c>
      <c r="EB251" s="14">
        <f t="shared" si="515"/>
        <v>0.40601027145261881</v>
      </c>
      <c r="EC251" s="14">
        <f t="shared" si="516"/>
        <v>1.670103092783505</v>
      </c>
      <c r="ED251" s="14">
        <f t="shared" si="410"/>
        <v>21.153009134207629</v>
      </c>
      <c r="EE251" s="14">
        <f t="shared" si="411"/>
        <v>5.3065823225903701</v>
      </c>
      <c r="EF251" s="14">
        <f t="shared" si="457"/>
        <v>21.807225911554259</v>
      </c>
      <c r="EG251" s="19">
        <f t="shared" si="437"/>
        <v>31.49484324673827</v>
      </c>
      <c r="EH251" s="21">
        <f t="shared" si="412"/>
        <v>3.5000000000000003E-2</v>
      </c>
      <c r="EI251" s="14">
        <f t="shared" si="517"/>
        <v>21.165923999675428</v>
      </c>
      <c r="EJ251" s="14">
        <f t="shared" si="518"/>
        <v>5.3141854288738326</v>
      </c>
      <c r="EK251" s="14">
        <f t="shared" si="438"/>
        <v>21.822852827540473</v>
      </c>
      <c r="EL251" s="19">
        <f t="shared" si="439"/>
        <v>31.517412246179642</v>
      </c>
      <c r="EM251" s="19">
        <f t="shared" si="448"/>
        <v>229.40647089500871</v>
      </c>
      <c r="EN251" s="14">
        <f t="shared" si="519"/>
        <v>6.6346861756233527E-2</v>
      </c>
      <c r="EO251" s="19">
        <f t="shared" si="520"/>
        <v>229.25426690090413</v>
      </c>
    </row>
    <row r="252" spans="2:145" hidden="1" outlineLevel="1">
      <c r="B252" t="s">
        <v>223</v>
      </c>
      <c r="C252" s="14">
        <f t="shared" si="458"/>
        <v>1.6199999999999999</v>
      </c>
      <c r="D252" s="14">
        <f t="shared" si="459"/>
        <v>0.40601027145261881</v>
      </c>
      <c r="E252" s="14">
        <f t="shared" si="460"/>
        <v>1.670103092783505</v>
      </c>
      <c r="F252" s="14">
        <f t="shared" si="386"/>
        <v>19.521936636027228</v>
      </c>
      <c r="G252" s="14">
        <f t="shared" si="387"/>
        <v>4.8940767942699699</v>
      </c>
      <c r="H252" s="14">
        <f t="shared" si="449"/>
        <v>20.125707872193018</v>
      </c>
      <c r="I252" s="19">
        <f t="shared" si="413"/>
        <v>29.053547352001885</v>
      </c>
      <c r="J252" s="21">
        <f t="shared" si="388"/>
        <v>3.5000000000000003E-2</v>
      </c>
      <c r="K252" s="14">
        <f t="shared" si="461"/>
        <v>19.532926930178057</v>
      </c>
      <c r="L252" s="14">
        <f t="shared" si="462"/>
        <v>4.900546886794249</v>
      </c>
      <c r="M252" s="14">
        <f t="shared" si="414"/>
        <v>20.138286775427147</v>
      </c>
      <c r="N252" s="19">
        <f t="shared" si="415"/>
        <v>29.071706303879246</v>
      </c>
      <c r="O252" s="19">
        <f t="shared" si="440"/>
        <v>229.3564981553819</v>
      </c>
      <c r="P252" s="14">
        <f t="shared" si="463"/>
        <v>6.1214574631961928E-2</v>
      </c>
      <c r="Q252" s="19">
        <f t="shared" si="464"/>
        <v>229.21609855064531</v>
      </c>
      <c r="R252" t="s">
        <v>223</v>
      </c>
      <c r="S252" s="14">
        <f t="shared" si="465"/>
        <v>1.6199999999999999</v>
      </c>
      <c r="T252" s="14">
        <f t="shared" si="466"/>
        <v>0.40601027145261881</v>
      </c>
      <c r="U252" s="14">
        <f t="shared" si="467"/>
        <v>1.670103092783505</v>
      </c>
      <c r="V252" s="14">
        <f t="shared" si="389"/>
        <v>19.521959769690639</v>
      </c>
      <c r="W252" s="14">
        <f t="shared" si="390"/>
        <v>4.8940829958139247</v>
      </c>
      <c r="X252" s="14">
        <f t="shared" si="450"/>
        <v>20.125731721330556</v>
      </c>
      <c r="Y252" s="19">
        <f t="shared" si="416"/>
        <v>29.057663836104666</v>
      </c>
      <c r="Z252" s="21">
        <f t="shared" si="391"/>
        <v>3.5000000000000003E-2</v>
      </c>
      <c r="AA252" s="14">
        <f t="shared" si="468"/>
        <v>19.532953178406149</v>
      </c>
      <c r="AB252" s="14">
        <f t="shared" si="469"/>
        <v>4.9005549219125708</v>
      </c>
      <c r="AC252" s="14">
        <f t="shared" si="417"/>
        <v>20.138314189933784</v>
      </c>
      <c r="AD252" s="19">
        <f t="shared" si="418"/>
        <v>29.075830487035095</v>
      </c>
      <c r="AE252" s="19">
        <f t="shared" si="441"/>
        <v>229.32384042181536</v>
      </c>
      <c r="AF252" s="14">
        <f t="shared" si="470"/>
        <v>6.1231972015748752E-2</v>
      </c>
      <c r="AG252" s="19">
        <f t="shared" si="471"/>
        <v>229.18342091202283</v>
      </c>
      <c r="AH252" t="s">
        <v>223</v>
      </c>
      <c r="AI252" s="14">
        <f t="shared" si="472"/>
        <v>1.6199999999999999</v>
      </c>
      <c r="AJ252" s="14">
        <f t="shared" si="473"/>
        <v>0.40601027145261881</v>
      </c>
      <c r="AK252" s="14">
        <f t="shared" si="474"/>
        <v>1.670103092783505</v>
      </c>
      <c r="AL252" s="14">
        <f t="shared" si="392"/>
        <v>19.521980024223595</v>
      </c>
      <c r="AM252" s="14">
        <f t="shared" si="393"/>
        <v>4.8940884255380954</v>
      </c>
      <c r="AN252" s="14">
        <f t="shared" si="451"/>
        <v>20.125752602292366</v>
      </c>
      <c r="AO252" s="19">
        <f t="shared" si="419"/>
        <v>29.061267526131562</v>
      </c>
      <c r="AP252" s="21">
        <f t="shared" si="394"/>
        <v>3.5000000000000003E-2</v>
      </c>
      <c r="AQ252" s="14">
        <f t="shared" si="475"/>
        <v>19.53297615988193</v>
      </c>
      <c r="AR252" s="14">
        <f t="shared" si="476"/>
        <v>4.9005619570143732</v>
      </c>
      <c r="AS252" s="14">
        <f t="shared" si="420"/>
        <v>20.138338192538441</v>
      </c>
      <c r="AT252" s="19">
        <f t="shared" si="421"/>
        <v>29.079440918816207</v>
      </c>
      <c r="AU252" s="19">
        <f t="shared" si="442"/>
        <v>229.2952584657755</v>
      </c>
      <c r="AV252" s="14">
        <f t="shared" si="477"/>
        <v>6.1247204238746328E-2</v>
      </c>
      <c r="AW252" s="19">
        <f t="shared" si="478"/>
        <v>229.1548215305132</v>
      </c>
      <c r="AX252" t="s">
        <v>223</v>
      </c>
      <c r="AY252" s="14">
        <f t="shared" si="479"/>
        <v>1.6199999999999999</v>
      </c>
      <c r="AZ252" s="14">
        <f t="shared" si="480"/>
        <v>0.40601027145261881</v>
      </c>
      <c r="BA252" s="14">
        <f t="shared" si="481"/>
        <v>1.670103092783505</v>
      </c>
      <c r="BB252" s="14">
        <f t="shared" si="395"/>
        <v>19.521985844125915</v>
      </c>
      <c r="BC252" s="14">
        <f t="shared" si="396"/>
        <v>4.8940899857058691</v>
      </c>
      <c r="BD252" s="14">
        <f t="shared" si="452"/>
        <v>20.125758602191667</v>
      </c>
      <c r="BE252" s="19">
        <f t="shared" si="422"/>
        <v>29.062302922747165</v>
      </c>
      <c r="BF252" s="21">
        <f t="shared" si="397"/>
        <v>3.5000000000000003E-2</v>
      </c>
      <c r="BG252" s="14">
        <f t="shared" si="482"/>
        <v>19.532982763340193</v>
      </c>
      <c r="BH252" s="14">
        <f t="shared" si="483"/>
        <v>4.9005639784691137</v>
      </c>
      <c r="BI252" s="14">
        <f t="shared" si="423"/>
        <v>20.138345089406283</v>
      </c>
      <c r="BJ252" s="19">
        <f t="shared" si="424"/>
        <v>29.080478252750606</v>
      </c>
      <c r="BK252" s="19">
        <f t="shared" si="443"/>
        <v>229.28704772928822</v>
      </c>
      <c r="BL252" s="14">
        <f t="shared" si="484"/>
        <v>6.1251581048476264E-2</v>
      </c>
      <c r="BM252" s="19">
        <f t="shared" si="485"/>
        <v>229.14660578741467</v>
      </c>
      <c r="BN252" t="s">
        <v>223</v>
      </c>
      <c r="BO252" s="14">
        <f t="shared" si="486"/>
        <v>1.6199999999999999</v>
      </c>
      <c r="BP252" s="14">
        <f t="shared" si="487"/>
        <v>0.40601027145261881</v>
      </c>
      <c r="BQ252" s="14">
        <f t="shared" si="488"/>
        <v>1.670103092783505</v>
      </c>
      <c r="BR252" s="14">
        <f t="shared" si="398"/>
        <v>19.52198877659497</v>
      </c>
      <c r="BS252" s="14">
        <f t="shared" si="399"/>
        <v>4.8940907718262761</v>
      </c>
      <c r="BT252" s="14">
        <f t="shared" si="453"/>
        <v>20.12576162535564</v>
      </c>
      <c r="BU252" s="19">
        <f t="shared" si="425"/>
        <v>29.062824613359702</v>
      </c>
      <c r="BV252" s="21">
        <f t="shared" si="400"/>
        <v>3.5000000000000003E-2</v>
      </c>
      <c r="BW252" s="14">
        <f t="shared" si="489"/>
        <v>19.532986090619051</v>
      </c>
      <c r="BX252" s="14">
        <f t="shared" si="490"/>
        <v>4.9005649970178711</v>
      </c>
      <c r="BY252" s="14">
        <f t="shared" si="426"/>
        <v>20.138348564525199</v>
      </c>
      <c r="BZ252" s="19">
        <f t="shared" si="427"/>
        <v>29.081000919544461</v>
      </c>
      <c r="CA252" s="19">
        <f t="shared" si="444"/>
        <v>229.28291092296772</v>
      </c>
      <c r="CB252" s="14">
        <f t="shared" si="491"/>
        <v>6.1253786389299993E-2</v>
      </c>
      <c r="CC252" s="19">
        <f t="shared" si="492"/>
        <v>229.1424664584838</v>
      </c>
      <c r="CD252" t="s">
        <v>223</v>
      </c>
      <c r="CE252" s="14">
        <f t="shared" si="493"/>
        <v>1.6199999999999999</v>
      </c>
      <c r="CF252" s="14">
        <f t="shared" si="494"/>
        <v>0.40601027145261881</v>
      </c>
      <c r="CG252" s="14">
        <f t="shared" si="495"/>
        <v>1.670103092783505</v>
      </c>
      <c r="CH252" s="14">
        <f t="shared" si="401"/>
        <v>19.521991620448844</v>
      </c>
      <c r="CI252" s="14">
        <f t="shared" si="402"/>
        <v>4.894091534191233</v>
      </c>
      <c r="CJ252" s="14">
        <f t="shared" si="454"/>
        <v>20.125764557163759</v>
      </c>
      <c r="CK252" s="19">
        <f t="shared" si="428"/>
        <v>29.063330530388466</v>
      </c>
      <c r="CL252" s="21">
        <f t="shared" si="403"/>
        <v>3.5000000000000003E-2</v>
      </c>
      <c r="CM252" s="14">
        <f t="shared" si="496"/>
        <v>19.532989317352218</v>
      </c>
      <c r="CN252" s="14">
        <f t="shared" si="497"/>
        <v>4.9005659847875735</v>
      </c>
      <c r="CO252" s="14">
        <f t="shared" si="429"/>
        <v>20.138351934630919</v>
      </c>
      <c r="CP252" s="19">
        <f t="shared" si="430"/>
        <v>29.081507783272439</v>
      </c>
      <c r="CQ252" s="19">
        <f t="shared" si="445"/>
        <v>229.27889933658022</v>
      </c>
      <c r="CR252" s="14">
        <f t="shared" si="498"/>
        <v>6.1255925088757573E-2</v>
      </c>
      <c r="CS252" s="19">
        <f t="shared" si="499"/>
        <v>229.13845242575829</v>
      </c>
      <c r="CT252" t="s">
        <v>223</v>
      </c>
      <c r="CU252" s="14">
        <f t="shared" si="500"/>
        <v>1.6199999999999999</v>
      </c>
      <c r="CV252" s="14">
        <f t="shared" si="501"/>
        <v>0.40601027145261881</v>
      </c>
      <c r="CW252" s="14">
        <f t="shared" si="502"/>
        <v>1.670103092783505</v>
      </c>
      <c r="CX252" s="14">
        <f t="shared" si="404"/>
        <v>19.522000330218031</v>
      </c>
      <c r="CY252" s="14">
        <f t="shared" si="405"/>
        <v>4.8940938690591977</v>
      </c>
      <c r="CZ252" s="14">
        <f t="shared" si="455"/>
        <v>20.12577353630725</v>
      </c>
      <c r="DA252" s="19">
        <f t="shared" si="431"/>
        <v>29.064879930341611</v>
      </c>
      <c r="DB252" s="21">
        <f t="shared" si="406"/>
        <v>3.5000000000000003E-2</v>
      </c>
      <c r="DC252" s="14">
        <f t="shared" si="503"/>
        <v>19.532999199752684</v>
      </c>
      <c r="DD252" s="14">
        <f t="shared" si="504"/>
        <v>4.9005690099949222</v>
      </c>
      <c r="DE252" s="14">
        <f t="shared" si="432"/>
        <v>20.13836225613348</v>
      </c>
      <c r="DF252" s="19">
        <f t="shared" si="433"/>
        <v>29.083060082749967</v>
      </c>
      <c r="DG252" s="19">
        <f t="shared" si="446"/>
        <v>229.26661448937466</v>
      </c>
      <c r="DH252" s="14">
        <f t="shared" si="505"/>
        <v>6.1262475212941578E-2</v>
      </c>
      <c r="DI252" s="19">
        <f t="shared" si="506"/>
        <v>229.12616008650156</v>
      </c>
      <c r="DJ252" t="s">
        <v>223</v>
      </c>
      <c r="DK252" s="14">
        <f t="shared" si="507"/>
        <v>1.6199999999999999</v>
      </c>
      <c r="DL252" s="14">
        <f t="shared" si="508"/>
        <v>0.40601027145261881</v>
      </c>
      <c r="DM252" s="14">
        <f t="shared" si="509"/>
        <v>1.670103092783505</v>
      </c>
      <c r="DN252" s="14">
        <f t="shared" si="407"/>
        <v>19.52200615229788</v>
      </c>
      <c r="DO252" s="14">
        <f t="shared" si="408"/>
        <v>4.8940954298111219</v>
      </c>
      <c r="DP252" s="14">
        <f t="shared" si="456"/>
        <v>20.125779538451422</v>
      </c>
      <c r="DQ252" s="19">
        <f t="shared" si="434"/>
        <v>29.065915587530007</v>
      </c>
      <c r="DR252" s="21">
        <f t="shared" si="409"/>
        <v>3.5000000000000003E-2</v>
      </c>
      <c r="DS252" s="14">
        <f t="shared" si="510"/>
        <v>19.533005805683096</v>
      </c>
      <c r="DT252" s="14">
        <f t="shared" si="511"/>
        <v>4.9005710322072575</v>
      </c>
      <c r="DU252" s="14">
        <f t="shared" si="435"/>
        <v>20.13836915558354</v>
      </c>
      <c r="DV252" s="19">
        <f t="shared" si="436"/>
        <v>29.084097678223305</v>
      </c>
      <c r="DW252" s="19">
        <f t="shared" si="447"/>
        <v>229.25840372252117</v>
      </c>
      <c r="DX252" s="14">
        <f t="shared" si="512"/>
        <v>6.1266853674650061E-2</v>
      </c>
      <c r="DY252" s="19">
        <f t="shared" si="513"/>
        <v>229.11794431177566</v>
      </c>
      <c r="DZ252" t="s">
        <v>223</v>
      </c>
      <c r="EA252" s="14">
        <f t="shared" si="514"/>
        <v>1.6199999999999999</v>
      </c>
      <c r="EB252" s="14">
        <f t="shared" si="515"/>
        <v>0.40601027145261881</v>
      </c>
      <c r="EC252" s="14">
        <f t="shared" si="516"/>
        <v>1.670103092783505</v>
      </c>
      <c r="ED252" s="14">
        <f t="shared" si="410"/>
        <v>19.522009085864156</v>
      </c>
      <c r="EE252" s="14">
        <f t="shared" si="411"/>
        <v>4.8940962162258694</v>
      </c>
      <c r="EF252" s="14">
        <f t="shared" si="457"/>
        <v>20.125782562746554</v>
      </c>
      <c r="EG252" s="19">
        <f t="shared" si="437"/>
        <v>29.066437409436841</v>
      </c>
      <c r="EH252" s="21">
        <f t="shared" si="412"/>
        <v>3.5000000000000003E-2</v>
      </c>
      <c r="EI252" s="14">
        <f t="shared" si="517"/>
        <v>19.533009134207628</v>
      </c>
      <c r="EJ252" s="14">
        <f t="shared" si="518"/>
        <v>4.9005720511377513</v>
      </c>
      <c r="EK252" s="14">
        <f t="shared" si="438"/>
        <v>20.138372632003588</v>
      </c>
      <c r="EL252" s="19">
        <f t="shared" si="439"/>
        <v>29.084620476798278</v>
      </c>
      <c r="EM252" s="19">
        <f t="shared" si="448"/>
        <v>229.25426690090413</v>
      </c>
      <c r="EN252" s="14">
        <f t="shared" si="519"/>
        <v>6.1269059847876547E-2</v>
      </c>
      <c r="EO252" s="19">
        <f t="shared" si="520"/>
        <v>229.1138049669128</v>
      </c>
    </row>
    <row r="253" spans="2:145" hidden="1" outlineLevel="1">
      <c r="B253" t="s">
        <v>224</v>
      </c>
      <c r="C253" s="14">
        <f t="shared" si="458"/>
        <v>1.6199999999999999</v>
      </c>
      <c r="D253" s="14">
        <f t="shared" si="459"/>
        <v>0.40601027145261881</v>
      </c>
      <c r="E253" s="14">
        <f t="shared" si="460"/>
        <v>1.670103092783505</v>
      </c>
      <c r="F253" s="14">
        <f t="shared" si="386"/>
        <v>17.892704217494703</v>
      </c>
      <c r="G253" s="14">
        <f t="shared" si="387"/>
        <v>4.4826313086812695</v>
      </c>
      <c r="H253" s="14">
        <f t="shared" si="449"/>
        <v>18.44608682215949</v>
      </c>
      <c r="I253" s="19">
        <f t="shared" si="413"/>
        <v>26.628840105903375</v>
      </c>
      <c r="J253" s="21">
        <f t="shared" si="388"/>
        <v>3.5000000000000003E-2</v>
      </c>
      <c r="K253" s="14">
        <f t="shared" si="461"/>
        <v>17.901936636027227</v>
      </c>
      <c r="L253" s="14">
        <f t="shared" si="462"/>
        <v>4.4880665228173511</v>
      </c>
      <c r="M253" s="14">
        <f t="shared" si="414"/>
        <v>18.455949621560187</v>
      </c>
      <c r="N253" s="19">
        <f t="shared" si="415"/>
        <v>26.643078080101901</v>
      </c>
      <c r="O253" s="19">
        <f t="shared" si="440"/>
        <v>229.21609855064531</v>
      </c>
      <c r="P253" s="14">
        <f t="shared" si="463"/>
        <v>5.6137651833917231E-2</v>
      </c>
      <c r="Q253" s="19">
        <f t="shared" si="464"/>
        <v>229.08742201529367</v>
      </c>
      <c r="R253" t="s">
        <v>224</v>
      </c>
      <c r="S253" s="14">
        <f t="shared" si="465"/>
        <v>1.6199999999999999</v>
      </c>
      <c r="T253" s="14">
        <f t="shared" si="466"/>
        <v>0.40601027145261881</v>
      </c>
      <c r="U253" s="14">
        <f t="shared" si="467"/>
        <v>1.670103092783505</v>
      </c>
      <c r="V253" s="14">
        <f t="shared" si="389"/>
        <v>17.892724735468981</v>
      </c>
      <c r="W253" s="14">
        <f t="shared" si="390"/>
        <v>4.4826359703437166</v>
      </c>
      <c r="X253" s="14">
        <f t="shared" si="450"/>
        <v>18.446107974710291</v>
      </c>
      <c r="Y253" s="19">
        <f t="shared" si="416"/>
        <v>26.632612023021885</v>
      </c>
      <c r="Z253" s="21">
        <f t="shared" si="391"/>
        <v>3.5000000000000003E-2</v>
      </c>
      <c r="AA253" s="14">
        <f t="shared" si="468"/>
        <v>17.901959769690638</v>
      </c>
      <c r="AB253" s="14">
        <f t="shared" si="469"/>
        <v>4.4880727243613059</v>
      </c>
      <c r="AC253" s="14">
        <f t="shared" si="417"/>
        <v>18.455973568868643</v>
      </c>
      <c r="AD253" s="19">
        <f t="shared" si="418"/>
        <v>26.646856032758581</v>
      </c>
      <c r="AE253" s="19">
        <f t="shared" si="441"/>
        <v>229.18342091202283</v>
      </c>
      <c r="AF253" s="14">
        <f t="shared" si="470"/>
        <v>5.6153613248838725E-2</v>
      </c>
      <c r="AG253" s="19">
        <f t="shared" si="471"/>
        <v>229.0547261402134</v>
      </c>
      <c r="AH253" t="s">
        <v>224</v>
      </c>
      <c r="AI253" s="14">
        <f t="shared" si="472"/>
        <v>1.6199999999999999</v>
      </c>
      <c r="AJ253" s="14">
        <f t="shared" si="473"/>
        <v>0.40601027145261881</v>
      </c>
      <c r="AK253" s="14">
        <f t="shared" si="474"/>
        <v>1.670103092783505</v>
      </c>
      <c r="AL253" s="14">
        <f t="shared" si="392"/>
        <v>17.892742699847638</v>
      </c>
      <c r="AM253" s="14">
        <f t="shared" si="393"/>
        <v>4.482640051831889</v>
      </c>
      <c r="AN253" s="14">
        <f t="shared" si="451"/>
        <v>18.446126494688286</v>
      </c>
      <c r="AO253" s="19">
        <f t="shared" si="419"/>
        <v>26.63591406872111</v>
      </c>
      <c r="AP253" s="21">
        <f t="shared" si="394"/>
        <v>3.5000000000000003E-2</v>
      </c>
      <c r="AQ253" s="14">
        <f t="shared" si="475"/>
        <v>17.901980024223594</v>
      </c>
      <c r="AR253" s="14">
        <f t="shared" si="476"/>
        <v>4.4880781540854766</v>
      </c>
      <c r="AS253" s="14">
        <f t="shared" si="420"/>
        <v>18.455994535783756</v>
      </c>
      <c r="AT253" s="19">
        <f t="shared" si="421"/>
        <v>26.650163363537626</v>
      </c>
      <c r="AU253" s="19">
        <f t="shared" si="442"/>
        <v>229.1548215305132</v>
      </c>
      <c r="AV253" s="14">
        <f t="shared" si="477"/>
        <v>5.6167588217175012E-2</v>
      </c>
      <c r="AW253" s="19">
        <f t="shared" si="478"/>
        <v>229.02611079397616</v>
      </c>
      <c r="AX253" t="s">
        <v>224</v>
      </c>
      <c r="AY253" s="14">
        <f t="shared" si="479"/>
        <v>1.6199999999999999</v>
      </c>
      <c r="AZ253" s="14">
        <f t="shared" si="480"/>
        <v>0.40601027145261881</v>
      </c>
      <c r="BA253" s="14">
        <f t="shared" si="481"/>
        <v>1.670103092783505</v>
      </c>
      <c r="BB253" s="14">
        <f t="shared" si="395"/>
        <v>17.892747861700276</v>
      </c>
      <c r="BC253" s="14">
        <f t="shared" si="396"/>
        <v>4.4826412245994467</v>
      </c>
      <c r="BD253" s="14">
        <f t="shared" si="452"/>
        <v>18.446131816185851</v>
      </c>
      <c r="BE253" s="19">
        <f t="shared" si="422"/>
        <v>26.636862798132661</v>
      </c>
      <c r="BF253" s="21">
        <f t="shared" si="397"/>
        <v>3.5000000000000003E-2</v>
      </c>
      <c r="BG253" s="14">
        <f t="shared" si="482"/>
        <v>17.901985844125914</v>
      </c>
      <c r="BH253" s="14">
        <f t="shared" si="483"/>
        <v>4.4880797142532503</v>
      </c>
      <c r="BI253" s="14">
        <f t="shared" si="423"/>
        <v>18.456000560380794</v>
      </c>
      <c r="BJ253" s="19">
        <f t="shared" si="424"/>
        <v>26.65111361167612</v>
      </c>
      <c r="BK253" s="19">
        <f t="shared" si="443"/>
        <v>229.14660578741467</v>
      </c>
      <c r="BL253" s="14">
        <f t="shared" si="484"/>
        <v>5.6171603769329385E-2</v>
      </c>
      <c r="BM253" s="19">
        <f t="shared" si="485"/>
        <v>229.0178904639609</v>
      </c>
      <c r="BN253" t="s">
        <v>224</v>
      </c>
      <c r="BO253" s="14">
        <f t="shared" si="486"/>
        <v>1.6199999999999999</v>
      </c>
      <c r="BP253" s="14">
        <f t="shared" si="487"/>
        <v>0.40601027145261881</v>
      </c>
      <c r="BQ253" s="14">
        <f t="shared" si="488"/>
        <v>1.670103092783505</v>
      </c>
      <c r="BR253" s="14">
        <f t="shared" si="398"/>
        <v>17.892750462598293</v>
      </c>
      <c r="BS253" s="14">
        <f t="shared" si="399"/>
        <v>4.4826418155207755</v>
      </c>
      <c r="BT253" s="14">
        <f t="shared" si="453"/>
        <v>18.446134497524014</v>
      </c>
      <c r="BU253" s="19">
        <f t="shared" si="425"/>
        <v>26.63734082095942</v>
      </c>
      <c r="BV253" s="21">
        <f t="shared" si="400"/>
        <v>3.5000000000000003E-2</v>
      </c>
      <c r="BW253" s="14">
        <f t="shared" si="489"/>
        <v>17.901988776594969</v>
      </c>
      <c r="BX253" s="14">
        <f t="shared" si="490"/>
        <v>4.4880805003736572</v>
      </c>
      <c r="BY253" s="14">
        <f t="shared" si="426"/>
        <v>18.456003595989205</v>
      </c>
      <c r="BZ253" s="19">
        <f t="shared" si="427"/>
        <v>26.651592399762997</v>
      </c>
      <c r="CA253" s="19">
        <f t="shared" si="444"/>
        <v>229.1424664584838</v>
      </c>
      <c r="CB253" s="14">
        <f t="shared" si="491"/>
        <v>5.617362708358211E-2</v>
      </c>
      <c r="CC253" s="19">
        <f t="shared" si="492"/>
        <v>229.01374882388529</v>
      </c>
      <c r="CD253" t="s">
        <v>224</v>
      </c>
      <c r="CE253" s="14">
        <f t="shared" si="493"/>
        <v>1.6199999999999999</v>
      </c>
      <c r="CF253" s="14">
        <f t="shared" si="494"/>
        <v>0.40601027145261881</v>
      </c>
      <c r="CG253" s="14">
        <f t="shared" si="495"/>
        <v>1.670103092783505</v>
      </c>
      <c r="CH253" s="14">
        <f t="shared" si="401"/>
        <v>17.892752984900675</v>
      </c>
      <c r="CI253" s="14">
        <f t="shared" si="402"/>
        <v>4.4826423885852567</v>
      </c>
      <c r="CJ253" s="14">
        <f t="shared" si="454"/>
        <v>18.446137097835749</v>
      </c>
      <c r="CK253" s="19">
        <f t="shared" si="428"/>
        <v>26.637804390513661</v>
      </c>
      <c r="CL253" s="21">
        <f t="shared" si="403"/>
        <v>3.5000000000000003E-2</v>
      </c>
      <c r="CM253" s="14">
        <f t="shared" si="496"/>
        <v>17.901991620448843</v>
      </c>
      <c r="CN253" s="14">
        <f t="shared" si="497"/>
        <v>4.4880812627386142</v>
      </c>
      <c r="CO253" s="14">
        <f t="shared" si="429"/>
        <v>18.456006539865715</v>
      </c>
      <c r="CP253" s="19">
        <f t="shared" si="430"/>
        <v>26.652056711465381</v>
      </c>
      <c r="CQ253" s="19">
        <f t="shared" si="445"/>
        <v>229.13845242575829</v>
      </c>
      <c r="CR253" s="14">
        <f t="shared" si="498"/>
        <v>5.6175589257039069E-2</v>
      </c>
      <c r="CS253" s="19">
        <f t="shared" si="499"/>
        <v>229.00973254989367</v>
      </c>
      <c r="CT253" t="s">
        <v>224</v>
      </c>
      <c r="CU253" s="14">
        <f t="shared" si="500"/>
        <v>1.6199999999999999</v>
      </c>
      <c r="CV253" s="14">
        <f t="shared" si="501"/>
        <v>0.40601027145261881</v>
      </c>
      <c r="CW253" s="14">
        <f t="shared" si="502"/>
        <v>1.670103092783505</v>
      </c>
      <c r="CX253" s="14">
        <f t="shared" si="404"/>
        <v>17.892760709865161</v>
      </c>
      <c r="CY253" s="14">
        <f t="shared" si="405"/>
        <v>4.4826441436891651</v>
      </c>
      <c r="CZ253" s="14">
        <f t="shared" si="455"/>
        <v>18.446145061716663</v>
      </c>
      <c r="DA253" s="19">
        <f t="shared" si="431"/>
        <v>26.63922409885323</v>
      </c>
      <c r="DB253" s="21">
        <f t="shared" si="406"/>
        <v>3.5000000000000003E-2</v>
      </c>
      <c r="DC253" s="14">
        <f t="shared" si="503"/>
        <v>17.90200033021803</v>
      </c>
      <c r="DD253" s="14">
        <f t="shared" si="504"/>
        <v>4.4880835976065789</v>
      </c>
      <c r="DE253" s="14">
        <f t="shared" si="432"/>
        <v>18.456015555970676</v>
      </c>
      <c r="DF253" s="19">
        <f t="shared" si="433"/>
        <v>26.65347869283584</v>
      </c>
      <c r="DG253" s="19">
        <f t="shared" si="446"/>
        <v>229.12616008650156</v>
      </c>
      <c r="DH253" s="14">
        <f t="shared" si="505"/>
        <v>5.6181598741241179E-2</v>
      </c>
      <c r="DI253" s="19">
        <f t="shared" si="506"/>
        <v>228.99743334663054</v>
      </c>
      <c r="DJ253" t="s">
        <v>224</v>
      </c>
      <c r="DK253" s="14">
        <f t="shared" si="507"/>
        <v>1.6199999999999999</v>
      </c>
      <c r="DL253" s="14">
        <f t="shared" si="508"/>
        <v>0.40601027145261881</v>
      </c>
      <c r="DM253" s="14">
        <f t="shared" si="509"/>
        <v>1.670103092783505</v>
      </c>
      <c r="DN253" s="14">
        <f t="shared" si="407"/>
        <v>17.892765873647992</v>
      </c>
      <c r="DO253" s="14">
        <f t="shared" si="408"/>
        <v>4.4826453168952618</v>
      </c>
      <c r="DP253" s="14">
        <f t="shared" si="456"/>
        <v>18.446150385204117</v>
      </c>
      <c r="DQ253" s="19">
        <f t="shared" si="434"/>
        <v>26.640173066930124</v>
      </c>
      <c r="DR253" s="21">
        <f t="shared" si="409"/>
        <v>3.5000000000000003E-2</v>
      </c>
      <c r="DS253" s="14">
        <f t="shared" si="510"/>
        <v>17.902006152297879</v>
      </c>
      <c r="DT253" s="14">
        <f t="shared" si="511"/>
        <v>4.4880851583585031</v>
      </c>
      <c r="DU253" s="14">
        <f t="shared" si="435"/>
        <v>18.456021582821933</v>
      </c>
      <c r="DV253" s="19">
        <f t="shared" si="436"/>
        <v>26.654429180396892</v>
      </c>
      <c r="DW253" s="19">
        <f t="shared" si="447"/>
        <v>229.11794431177566</v>
      </c>
      <c r="DX253" s="14">
        <f t="shared" si="512"/>
        <v>5.6185615809889289E-2</v>
      </c>
      <c r="DY253" s="19">
        <f t="shared" si="513"/>
        <v>228.98921298383314</v>
      </c>
      <c r="DZ253" t="s">
        <v>224</v>
      </c>
      <c r="EA253" s="14">
        <f t="shared" si="514"/>
        <v>1.6199999999999999</v>
      </c>
      <c r="EB253" s="14">
        <f t="shared" si="515"/>
        <v>0.40601027145261881</v>
      </c>
      <c r="EC253" s="14">
        <f t="shared" si="516"/>
        <v>1.670103092783505</v>
      </c>
      <c r="ED253" s="14">
        <f t="shared" si="410"/>
        <v>17.892768475518601</v>
      </c>
      <c r="EE253" s="14">
        <f t="shared" si="411"/>
        <v>4.4826459080375614</v>
      </c>
      <c r="EF253" s="14">
        <f t="shared" si="457"/>
        <v>18.446153067544948</v>
      </c>
      <c r="EG253" s="19">
        <f t="shared" si="437"/>
        <v>26.640651210012706</v>
      </c>
      <c r="EH253" s="21">
        <f t="shared" si="412"/>
        <v>3.5000000000000003E-2</v>
      </c>
      <c r="EI253" s="14">
        <f t="shared" si="517"/>
        <v>17.902009085864155</v>
      </c>
      <c r="EJ253" s="14">
        <f t="shared" si="518"/>
        <v>4.4880859447732506</v>
      </c>
      <c r="EK253" s="14">
        <f t="shared" si="438"/>
        <v>18.456024619566207</v>
      </c>
      <c r="EL253" s="19">
        <f t="shared" si="439"/>
        <v>26.654908089121154</v>
      </c>
      <c r="EM253" s="19">
        <f t="shared" si="448"/>
        <v>229.1138049669128</v>
      </c>
      <c r="EN253" s="14">
        <f t="shared" si="519"/>
        <v>5.6187639888276429E-2</v>
      </c>
      <c r="EO253" s="19">
        <f t="shared" si="520"/>
        <v>228.98507132724367</v>
      </c>
    </row>
    <row r="254" spans="2:145" hidden="1" outlineLevel="1">
      <c r="B254" t="s">
        <v>225</v>
      </c>
      <c r="C254" s="14">
        <f t="shared" si="458"/>
        <v>1.6199999999999999</v>
      </c>
      <c r="D254" s="14">
        <f t="shared" si="459"/>
        <v>0.40601027145261881</v>
      </c>
      <c r="E254" s="14">
        <f t="shared" si="460"/>
        <v>1.670103092783505</v>
      </c>
      <c r="F254" s="14">
        <f t="shared" si="386"/>
        <v>16.253774593079076</v>
      </c>
      <c r="G254" s="14">
        <f t="shared" si="387"/>
        <v>4.0723202462221799</v>
      </c>
      <c r="H254" s="14">
        <f t="shared" si="449"/>
        <v>16.756468652658842</v>
      </c>
      <c r="I254" s="19">
        <f t="shared" si="413"/>
        <v>24.189700980654766</v>
      </c>
      <c r="J254" s="21">
        <f t="shared" si="388"/>
        <v>3.5000000000000003E-2</v>
      </c>
      <c r="K254" s="14">
        <f>(3*J254*$K$72*I254^2)/1000+F254</f>
        <v>16.272704217494702</v>
      </c>
      <c r="L254" s="14">
        <f>(3*J254*$L$72*I254^2)/1000+G254</f>
        <v>4.0766210372286507</v>
      </c>
      <c r="M254" s="14">
        <f t="shared" si="414"/>
        <v>16.77556978559134</v>
      </c>
      <c r="N254" s="19">
        <f t="shared" si="415"/>
        <v>24.217275447781859</v>
      </c>
      <c r="O254" s="19">
        <f t="shared" si="440"/>
        <v>229.08742201529367</v>
      </c>
      <c r="P254" s="14">
        <f>($K$72*$L$43+$L$72*$L$44)*100*SQRT(3)*(I254+N254)/2*J254/(O254*SQRT(3))</f>
        <v>0.11680437598955359</v>
      </c>
      <c r="Q254" s="19">
        <f t="shared" si="464"/>
        <v>228.81983788153815</v>
      </c>
      <c r="R254" t="s">
        <v>225</v>
      </c>
      <c r="S254" s="14">
        <f t="shared" si="465"/>
        <v>1.6199999999999999</v>
      </c>
      <c r="T254" s="14">
        <f t="shared" si="466"/>
        <v>0.40601027145261881</v>
      </c>
      <c r="U254" s="14">
        <f t="shared" si="467"/>
        <v>1.670103092783505</v>
      </c>
      <c r="V254" s="14">
        <f t="shared" si="389"/>
        <v>16.253789756091301</v>
      </c>
      <c r="W254" s="14">
        <f t="shared" si="390"/>
        <v>4.0723236912428096</v>
      </c>
      <c r="X254" s="14">
        <f t="shared" si="450"/>
        <v>16.756484284630208</v>
      </c>
      <c r="Y254" s="19">
        <f t="shared" si="416"/>
        <v>24.193122225797268</v>
      </c>
      <c r="Z254" s="21">
        <f t="shared" si="391"/>
        <v>3.5000000000000003E-2</v>
      </c>
      <c r="AA254" s="14">
        <f>(3*Z254*$K$72*Y254^2)/1000+V254</f>
        <v>16.27272473546898</v>
      </c>
      <c r="AB254" s="14">
        <f>(3*Z254*$L$72*Y254^2)/1000+W254</f>
        <v>4.0766256988910978</v>
      </c>
      <c r="AC254" s="14">
        <f t="shared" si="417"/>
        <v>16.775590821345261</v>
      </c>
      <c r="AD254" s="19">
        <f t="shared" si="418"/>
        <v>24.220708369179558</v>
      </c>
      <c r="AE254" s="19">
        <f t="shared" si="441"/>
        <v>229.0547261402134</v>
      </c>
      <c r="AF254" s="14">
        <f>($K$72*$L$43+$L$72*$L$44)*100*SQRT(3)*(Y254+AD254)/2*Z254/(AE254*SQRT(3))</f>
        <v>0.11683759018379759</v>
      </c>
      <c r="AG254" s="19">
        <f t="shared" si="471"/>
        <v>228.78710411798909</v>
      </c>
      <c r="AH254" t="s">
        <v>225</v>
      </c>
      <c r="AI254" s="14">
        <f t="shared" si="472"/>
        <v>1.6199999999999999</v>
      </c>
      <c r="AJ254" s="14">
        <f t="shared" si="473"/>
        <v>0.40601027145261881</v>
      </c>
      <c r="AK254" s="14">
        <f t="shared" si="474"/>
        <v>1.670103092783505</v>
      </c>
      <c r="AL254" s="14">
        <f t="shared" si="392"/>
        <v>16.253803031961908</v>
      </c>
      <c r="AM254" s="14">
        <f t="shared" si="393"/>
        <v>4.0723267075068232</v>
      </c>
      <c r="AN254" s="14">
        <f t="shared" si="451"/>
        <v>16.756497971094753</v>
      </c>
      <c r="AO254" s="19">
        <f t="shared" si="419"/>
        <v>24.196117281278664</v>
      </c>
      <c r="AP254" s="21">
        <f t="shared" si="394"/>
        <v>3.5000000000000003E-2</v>
      </c>
      <c r="AQ254" s="14">
        <f>(3*AP254*$K$72*AO254^2)/1000+AL254</f>
        <v>16.272742699847637</v>
      </c>
      <c r="AR254" s="14">
        <f>(3*AP254*$L$72*AO254^2)/1000+AM254</f>
        <v>4.0766297803792702</v>
      </c>
      <c r="AS254" s="14">
        <f t="shared" si="420"/>
        <v>16.775609239062518</v>
      </c>
      <c r="AT254" s="19">
        <f t="shared" si="421"/>
        <v>24.223713649084136</v>
      </c>
      <c r="AU254" s="19">
        <f t="shared" si="442"/>
        <v>229.02611079397616</v>
      </c>
      <c r="AV254" s="14">
        <f>($K$72*$L$43+$L$72*$L$44)*100*SQRT(3)*(AO254+AT254)/2*AP254/(AU254*SQRT(3))</f>
        <v>0.11686667077238731</v>
      </c>
      <c r="AW254" s="19">
        <f t="shared" si="478"/>
        <v>228.75845560309176</v>
      </c>
      <c r="AX254" t="s">
        <v>225</v>
      </c>
      <c r="AY254" s="14">
        <f t="shared" si="479"/>
        <v>1.6199999999999999</v>
      </c>
      <c r="AZ254" s="14">
        <f t="shared" si="480"/>
        <v>0.40601027145261881</v>
      </c>
      <c r="BA254" s="14">
        <f t="shared" si="481"/>
        <v>1.670103092783505</v>
      </c>
      <c r="BB254" s="14">
        <f t="shared" si="395"/>
        <v>16.253806846625952</v>
      </c>
      <c r="BC254" s="14">
        <f t="shared" si="396"/>
        <v>4.0723275741945315</v>
      </c>
      <c r="BD254" s="14">
        <f t="shared" si="452"/>
        <v>16.756501903738094</v>
      </c>
      <c r="BE254" s="19">
        <f t="shared" si="422"/>
        <v>24.196977807285954</v>
      </c>
      <c r="BF254" s="21">
        <f t="shared" si="397"/>
        <v>3.5000000000000003E-2</v>
      </c>
      <c r="BG254" s="14">
        <f>(3*BF254*$K$72*BE254^2)/1000+BB254</f>
        <v>16.272747861700275</v>
      </c>
      <c r="BH254" s="14">
        <f>(3*BF254*$L$72*BE254^2)/1000+BC254</f>
        <v>4.0766309531468279</v>
      </c>
      <c r="BI254" s="14">
        <f t="shared" si="423"/>
        <v>16.775614531176664</v>
      </c>
      <c r="BJ254" s="19">
        <f t="shared" si="424"/>
        <v>24.224577113192801</v>
      </c>
      <c r="BK254" s="19">
        <f t="shared" si="443"/>
        <v>229.0178904639609</v>
      </c>
      <c r="BL254" s="14">
        <f>($K$72*$L$43+$L$72*$L$44)*100*SQRT(3)*(BE254+BJ254)/2*BF254/(BK254*SQRT(3))</f>
        <v>0.11687502675728477</v>
      </c>
      <c r="BM254" s="19">
        <f t="shared" si="485"/>
        <v>228.75022574320218</v>
      </c>
      <c r="BN254" t="s">
        <v>225</v>
      </c>
      <c r="BO254" s="14">
        <f t="shared" si="486"/>
        <v>1.6199999999999999</v>
      </c>
      <c r="BP254" s="14">
        <f t="shared" si="487"/>
        <v>0.40601027145261881</v>
      </c>
      <c r="BQ254" s="14">
        <f t="shared" si="488"/>
        <v>1.670103092783505</v>
      </c>
      <c r="BR254" s="14">
        <f t="shared" si="398"/>
        <v>16.2538087687171</v>
      </c>
      <c r="BS254" s="14">
        <f t="shared" si="399"/>
        <v>4.0723280108916446</v>
      </c>
      <c r="BT254" s="14">
        <f t="shared" si="453"/>
        <v>16.756503885275361</v>
      </c>
      <c r="BU254" s="19">
        <f t="shared" si="425"/>
        <v>24.197411388262562</v>
      </c>
      <c r="BV254" s="21">
        <f t="shared" si="400"/>
        <v>3.5000000000000003E-2</v>
      </c>
      <c r="BW254" s="14">
        <f>(3*BV254*$K$72*BU254^2)/1000+BR254</f>
        <v>16.272750462598292</v>
      </c>
      <c r="BX254" s="14">
        <f>(3*BV254*$L$72*BU254^2)/1000+BS254</f>
        <v>4.0766315440681566</v>
      </c>
      <c r="BY254" s="14">
        <f t="shared" si="426"/>
        <v>16.77561719770943</v>
      </c>
      <c r="BZ254" s="19">
        <f t="shared" si="427"/>
        <v>24.22501217462743</v>
      </c>
      <c r="CA254" s="19">
        <f t="shared" si="444"/>
        <v>229.01374882388529</v>
      </c>
      <c r="CB254" s="14">
        <f>($K$72*$L$43+$L$72*$L$44)*100*SQRT(3)*(BU254+BZ254)/2*BV254/(CA254*SQRT(3))</f>
        <v>0.11687923708326052</v>
      </c>
      <c r="CC254" s="19">
        <f t="shared" si="492"/>
        <v>228.74607930144418</v>
      </c>
      <c r="CD254" t="s">
        <v>225</v>
      </c>
      <c r="CE254" s="14">
        <f t="shared" si="493"/>
        <v>1.6199999999999999</v>
      </c>
      <c r="CF254" s="14">
        <f t="shared" si="494"/>
        <v>0.40601027145261881</v>
      </c>
      <c r="CG254" s="14">
        <f t="shared" si="495"/>
        <v>1.670103092783505</v>
      </c>
      <c r="CH254" s="14">
        <f t="shared" si="401"/>
        <v>16.253810632725131</v>
      </c>
      <c r="CI254" s="14">
        <f t="shared" si="402"/>
        <v>4.0723284343923325</v>
      </c>
      <c r="CJ254" s="14">
        <f t="shared" si="454"/>
        <v>16.756505806933124</v>
      </c>
      <c r="CK254" s="19">
        <f t="shared" si="428"/>
        <v>24.197831859655921</v>
      </c>
      <c r="CL254" s="21">
        <f t="shared" si="403"/>
        <v>3.5000000000000003E-2</v>
      </c>
      <c r="CM254" s="14">
        <f>(3*CL254*$K$72*CK254^2)/1000+CH254</f>
        <v>16.272752984900674</v>
      </c>
      <c r="CN254" s="14">
        <f>(3*CL254*$L$72*CK254^2)/1000+CI254</f>
        <v>4.0766321171326378</v>
      </c>
      <c r="CO254" s="14">
        <f t="shared" si="429"/>
        <v>16.775619783663171</v>
      </c>
      <c r="CP254" s="19">
        <f t="shared" si="430"/>
        <v>24.225434081766668</v>
      </c>
      <c r="CQ254" s="19">
        <f t="shared" si="445"/>
        <v>229.00973254989367</v>
      </c>
      <c r="CR254" s="14">
        <f>($K$72*$L$43+$L$72*$L$44)*100*SQRT(3)*(CK254+CP254)/2*CL254/(CQ254*SQRT(3))</f>
        <v>0.116883320181044</v>
      </c>
      <c r="CS254" s="19">
        <f t="shared" si="499"/>
        <v>228.74205837095161</v>
      </c>
      <c r="CT254" t="s">
        <v>225</v>
      </c>
      <c r="CU254" s="14">
        <f t="shared" si="500"/>
        <v>1.6199999999999999</v>
      </c>
      <c r="CV254" s="14">
        <f t="shared" si="501"/>
        <v>0.40601027145261881</v>
      </c>
      <c r="CW254" s="14">
        <f t="shared" si="502"/>
        <v>1.670103092783505</v>
      </c>
      <c r="CX254" s="14">
        <f t="shared" si="404"/>
        <v>16.253816341554582</v>
      </c>
      <c r="CY254" s="14">
        <f t="shared" si="405"/>
        <v>4.0723297314324558</v>
      </c>
      <c r="CZ254" s="14">
        <f t="shared" si="455"/>
        <v>16.756511692324313</v>
      </c>
      <c r="DA254" s="19">
        <f t="shared" si="431"/>
        <v>24.199119577201248</v>
      </c>
      <c r="DB254" s="21">
        <f t="shared" si="406"/>
        <v>3.5000000000000003E-2</v>
      </c>
      <c r="DC254" s="14">
        <f>(3*DB254*$K$72*DA254^2)/1000+CX254</f>
        <v>16.27276070986516</v>
      </c>
      <c r="DD254" s="14">
        <f>(3*DB254*$L$72*DA254^2)/1000+CY254</f>
        <v>4.0766338722365463</v>
      </c>
      <c r="DE254" s="14">
        <f t="shared" si="432"/>
        <v>16.775627703570368</v>
      </c>
      <c r="DF254" s="19">
        <f t="shared" si="433"/>
        <v>24.226726196674097</v>
      </c>
      <c r="DG254" s="19">
        <f t="shared" si="446"/>
        <v>228.99743334663054</v>
      </c>
      <c r="DH254" s="14">
        <f>($K$72*$L$43+$L$72*$L$44)*100*SQRT(3)*(DA254+DF254)/2*DB254/(DG254*SQRT(3))</f>
        <v>0.11689582535072179</v>
      </c>
      <c r="DI254" s="19">
        <f t="shared" si="506"/>
        <v>228.72974490688802</v>
      </c>
      <c r="DJ254" t="s">
        <v>225</v>
      </c>
      <c r="DK254" s="14">
        <f t="shared" si="507"/>
        <v>1.6199999999999999</v>
      </c>
      <c r="DL254" s="14">
        <f t="shared" si="508"/>
        <v>0.40601027145261881</v>
      </c>
      <c r="DM254" s="14">
        <f t="shared" si="509"/>
        <v>1.670103092783505</v>
      </c>
      <c r="DN254" s="14">
        <f t="shared" si="407"/>
        <v>16.253820157643467</v>
      </c>
      <c r="DO254" s="14">
        <f t="shared" si="408"/>
        <v>4.0723305984438873</v>
      </c>
      <c r="DP254" s="14">
        <f t="shared" si="456"/>
        <v>16.756515626436563</v>
      </c>
      <c r="DQ254" s="19">
        <f t="shared" si="434"/>
        <v>24.199980319202496</v>
      </c>
      <c r="DR254" s="21">
        <f t="shared" si="409"/>
        <v>3.5000000000000003E-2</v>
      </c>
      <c r="DS254" s="14">
        <f>(3*DR254*$K$72*DQ254^2)/1000+DN254</f>
        <v>16.272765873647991</v>
      </c>
      <c r="DT254" s="14">
        <f>(3*DR254*$L$72*DQ254^2)/1000+DO254</f>
        <v>4.076635045442643</v>
      </c>
      <c r="DU254" s="14">
        <f t="shared" si="435"/>
        <v>16.775632997663422</v>
      </c>
      <c r="DV254" s="19">
        <f t="shared" si="436"/>
        <v>24.227589878239637</v>
      </c>
      <c r="DW254" s="19">
        <f t="shared" si="447"/>
        <v>228.98921298383314</v>
      </c>
      <c r="DX254" s="14">
        <f>($K$72*$L$43+$L$72*$L$44)*100*SQRT(3)*(DQ254+DV254)/2*DR254/(DW254*SQRT(3))</f>
        <v>0.11690418449176766</v>
      </c>
      <c r="DY254" s="19">
        <f t="shared" si="513"/>
        <v>228.72151501182026</v>
      </c>
      <c r="DZ254" t="s">
        <v>225</v>
      </c>
      <c r="EA254" s="14">
        <f t="shared" si="514"/>
        <v>1.6199999999999999</v>
      </c>
      <c r="EB254" s="14">
        <f t="shared" si="515"/>
        <v>0.40601027145261881</v>
      </c>
      <c r="EC254" s="14">
        <f t="shared" si="516"/>
        <v>1.670103092783505</v>
      </c>
      <c r="ED254" s="14">
        <f t="shared" si="410"/>
        <v>16.253822080452565</v>
      </c>
      <c r="EE254" s="14">
        <f t="shared" si="411"/>
        <v>4.0723310353041171</v>
      </c>
      <c r="EF254" s="14">
        <f t="shared" si="457"/>
        <v>16.756517608713985</v>
      </c>
      <c r="EG254" s="19">
        <f t="shared" si="437"/>
        <v>24.20041400901151</v>
      </c>
      <c r="EH254" s="21">
        <f t="shared" si="412"/>
        <v>3.5000000000000003E-2</v>
      </c>
      <c r="EI254" s="14">
        <f>(3*EH254*$K$72*EG254^2)/1000+ED254</f>
        <v>16.2727684755186</v>
      </c>
      <c r="EJ254" s="14">
        <f>(3*EH254*$L$72*EG254^2)/1000+EE254</f>
        <v>4.0766356365849425</v>
      </c>
      <c r="EK254" s="14">
        <f t="shared" si="438"/>
        <v>16.775635665193324</v>
      </c>
      <c r="EL254" s="19">
        <f t="shared" si="439"/>
        <v>24.228025049243826</v>
      </c>
      <c r="EM254" s="19">
        <f t="shared" si="448"/>
        <v>228.98507132724367</v>
      </c>
      <c r="EN254" s="14">
        <f>($K$72*$L$43+$L$72*$L$44)*100*SQRT(3)*(EG254+EL254)/2*EH254/(EM254*SQRT(3))</f>
        <v>0.11690839640807088</v>
      </c>
      <c r="EO254" s="19">
        <f t="shared" si="520"/>
        <v>228.71736855234113</v>
      </c>
    </row>
    <row r="255" spans="2:145" hidden="1" outlineLevel="1">
      <c r="B255" t="s">
        <v>226</v>
      </c>
      <c r="C255" s="14">
        <f t="shared" si="458"/>
        <v>1.6199999999999999</v>
      </c>
      <c r="D255" s="14">
        <f t="shared" si="459"/>
        <v>0.40601027145261881</v>
      </c>
      <c r="E255" s="14">
        <f t="shared" si="460"/>
        <v>1.670103092783505</v>
      </c>
      <c r="F255" s="14">
        <f t="shared" si="386"/>
        <v>14.618462416705546</v>
      </c>
      <c r="G255" s="14">
        <f t="shared" si="387"/>
        <v>3.6628310642010873</v>
      </c>
      <c r="H255" s="14">
        <f t="shared" si="449"/>
        <v>15.070579811036646</v>
      </c>
      <c r="I255" s="19">
        <f t="shared" si="413"/>
        <v>21.755945527115795</v>
      </c>
      <c r="J255" s="21">
        <f t="shared" si="388"/>
        <v>3.5000000000000003E-2</v>
      </c>
      <c r="K255" s="14">
        <f t="shared" ref="K255:K263" si="521">(3*J255*$K$72*I255^2)/1000+F255</f>
        <v>14.633774593079075</v>
      </c>
      <c r="L255" s="14">
        <f t="shared" ref="L255:L263" si="522">(3*J255*$L$72*I255^2)/1000+G255</f>
        <v>3.6663099747695616</v>
      </c>
      <c r="M255" s="14">
        <f t="shared" si="414"/>
        <v>15.086059381831342</v>
      </c>
      <c r="N255" s="19">
        <f t="shared" si="415"/>
        <v>21.77829189356056</v>
      </c>
      <c r="O255" s="19">
        <f t="shared" si="440"/>
        <v>228.81983788153815</v>
      </c>
      <c r="P255" s="14">
        <f t="shared" ref="P255:P263" si="523">($K$72*$L$43+$L$72*$L$44)*100*SQRT(3)*(I255+N255)/2*J255/(O255*SQRT(3))</f>
        <v>0.10516946621334122</v>
      </c>
      <c r="Q255" s="19">
        <f t="shared" si="464"/>
        <v>228.57918927944792</v>
      </c>
      <c r="R255" t="s">
        <v>226</v>
      </c>
      <c r="S255" s="14">
        <f t="shared" si="465"/>
        <v>1.6199999999999999</v>
      </c>
      <c r="T255" s="14">
        <f t="shared" si="466"/>
        <v>0.40601027145261881</v>
      </c>
      <c r="U255" s="14">
        <f t="shared" si="467"/>
        <v>1.670103092783505</v>
      </c>
      <c r="V255" s="14">
        <f t="shared" si="389"/>
        <v>14.618473253955869</v>
      </c>
      <c r="W255" s="14">
        <f t="shared" si="390"/>
        <v>3.6628335264131051</v>
      </c>
      <c r="X255" s="14">
        <f t="shared" si="450"/>
        <v>15.07059098345966</v>
      </c>
      <c r="Y255" s="19">
        <f t="shared" si="416"/>
        <v>21.759018388616841</v>
      </c>
      <c r="Z255" s="21">
        <f t="shared" si="391"/>
        <v>3.5000000000000003E-2</v>
      </c>
      <c r="AA255" s="14">
        <f t="shared" ref="AA255:AA263" si="524">(3*Z255*$K$72*Y255^2)/1000+V255</f>
        <v>14.6337897560913</v>
      </c>
      <c r="AB255" s="14">
        <f t="shared" ref="AB255:AB263" si="525">(3*Z255*$L$72*Y255^2)/1000+W255</f>
        <v>3.6663134197901908</v>
      </c>
      <c r="AC255" s="14">
        <f t="shared" si="417"/>
        <v>15.086074927482505</v>
      </c>
      <c r="AD255" s="19">
        <f t="shared" si="418"/>
        <v>21.781374208842546</v>
      </c>
      <c r="AE255" s="19">
        <f t="shared" si="441"/>
        <v>228.78710411798909</v>
      </c>
      <c r="AF255" s="14">
        <f t="shared" ref="AF255:AF263" si="526">($K$72*$L$43+$L$72*$L$44)*100*SQRT(3)*(Y255+AD255)/2*Z255/(AE255*SQRT(3))</f>
        <v>0.10519938508362439</v>
      </c>
      <c r="AG255" s="19">
        <f t="shared" si="471"/>
        <v>228.54642149130635</v>
      </c>
      <c r="AH255" t="s">
        <v>226</v>
      </c>
      <c r="AI255" s="14">
        <f t="shared" si="472"/>
        <v>1.6199999999999999</v>
      </c>
      <c r="AJ255" s="14">
        <f t="shared" si="473"/>
        <v>0.40601027145261881</v>
      </c>
      <c r="AK255" s="14">
        <f t="shared" si="474"/>
        <v>1.670103092783505</v>
      </c>
      <c r="AL255" s="14">
        <f t="shared" si="392"/>
        <v>14.618482742431766</v>
      </c>
      <c r="AM255" s="14">
        <f t="shared" si="393"/>
        <v>3.6628356821849741</v>
      </c>
      <c r="AN255" s="14">
        <f t="shared" si="451"/>
        <v>15.070600765393573</v>
      </c>
      <c r="AO255" s="19">
        <f t="shared" si="419"/>
        <v>21.761708457687188</v>
      </c>
      <c r="AP255" s="21">
        <f t="shared" si="394"/>
        <v>3.5000000000000003E-2</v>
      </c>
      <c r="AQ255" s="14">
        <f t="shared" ref="AQ255:AQ263" si="527">(3*AP255*$K$72*AO255^2)/1000+AL255</f>
        <v>14.633803031961909</v>
      </c>
      <c r="AR255" s="14">
        <f t="shared" ref="AR255:AR263" si="528">(3*AP255*$L$72*AO255^2)/1000+AM255</f>
        <v>3.6663164360542049</v>
      </c>
      <c r="AS255" s="14">
        <f t="shared" si="420"/>
        <v>15.086088538370003</v>
      </c>
      <c r="AT255" s="19">
        <f t="shared" si="421"/>
        <v>21.784072556200488</v>
      </c>
      <c r="AU255" s="19">
        <f t="shared" si="442"/>
        <v>228.75845560309176</v>
      </c>
      <c r="AV255" s="14">
        <f t="shared" ref="AV255:AV263" si="529">($K$72*$L$43+$L$72*$L$44)*100*SQRT(3)*(AO255+AT255)/2*AP255/(AU255*SQRT(3))</f>
        <v>0.10522558046739149</v>
      </c>
      <c r="AW255" s="19">
        <f t="shared" si="478"/>
        <v>228.51774319031517</v>
      </c>
      <c r="AX255" t="s">
        <v>226</v>
      </c>
      <c r="AY255" s="14">
        <f t="shared" si="479"/>
        <v>1.6199999999999999</v>
      </c>
      <c r="AZ255" s="14">
        <f t="shared" si="480"/>
        <v>0.40601027145261881</v>
      </c>
      <c r="BA255" s="14">
        <f t="shared" si="481"/>
        <v>1.670103092783505</v>
      </c>
      <c r="BB255" s="14">
        <f t="shared" si="395"/>
        <v>14.618485468832187</v>
      </c>
      <c r="BC255" s="14">
        <f t="shared" si="396"/>
        <v>3.6628363016203176</v>
      </c>
      <c r="BD255" s="14">
        <f t="shared" si="452"/>
        <v>15.070603576115657</v>
      </c>
      <c r="BE255" s="19">
        <f t="shared" si="422"/>
        <v>21.762481356107184</v>
      </c>
      <c r="BF255" s="21">
        <f t="shared" si="397"/>
        <v>3.5000000000000003E-2</v>
      </c>
      <c r="BG255" s="14">
        <f t="shared" ref="BG255:BG263" si="530">(3*BF255*$K$72*BE255^2)/1000+BB255</f>
        <v>14.633806846625953</v>
      </c>
      <c r="BH255" s="14">
        <f t="shared" ref="BH255:BH263" si="531">(3*BF255*$L$72*BE255^2)/1000+BC255</f>
        <v>3.6663173027419131</v>
      </c>
      <c r="BI255" s="14">
        <f t="shared" si="423"/>
        <v>15.08609244929718</v>
      </c>
      <c r="BJ255" s="19">
        <f t="shared" si="424"/>
        <v>21.784847833477354</v>
      </c>
      <c r="BK255" s="19">
        <f t="shared" si="443"/>
        <v>228.75022574320218</v>
      </c>
      <c r="BL255" s="14">
        <f t="shared" ref="BL255:BL263" si="532">($K$72*$L$43+$L$72*$L$44)*100*SQRT(3)*(BE255+BJ255)/2*BF255/(BK255*SQRT(3))</f>
        <v>0.10523310742172926</v>
      </c>
      <c r="BM255" s="19">
        <f t="shared" si="485"/>
        <v>228.50950477241838</v>
      </c>
      <c r="BN255" t="s">
        <v>226</v>
      </c>
      <c r="BO255" s="14">
        <f t="shared" si="486"/>
        <v>1.6199999999999999</v>
      </c>
      <c r="BP255" s="14">
        <f t="shared" si="487"/>
        <v>0.40601027145261881</v>
      </c>
      <c r="BQ255" s="14">
        <f t="shared" si="488"/>
        <v>1.670103092783505</v>
      </c>
      <c r="BR255" s="14">
        <f t="shared" si="398"/>
        <v>14.618486842580866</v>
      </c>
      <c r="BS255" s="14">
        <f t="shared" si="399"/>
        <v>3.6628366137345911</v>
      </c>
      <c r="BT255" s="14">
        <f t="shared" si="453"/>
        <v>15.070604992351409</v>
      </c>
      <c r="BU255" s="19">
        <f t="shared" si="425"/>
        <v>21.76287078537791</v>
      </c>
      <c r="BV255" s="21">
        <f t="shared" si="400"/>
        <v>3.5000000000000003E-2</v>
      </c>
      <c r="BW255" s="14">
        <f t="shared" ref="BW255:BW263" si="533">(3*BV255*$K$72*BU255^2)/1000+BR255</f>
        <v>14.633808768717099</v>
      </c>
      <c r="BX255" s="14">
        <f t="shared" ref="BX255:BX263" si="534">(3*BV255*$L$72*BU255^2)/1000+BS255</f>
        <v>3.6663177394390258</v>
      </c>
      <c r="BY255" s="14">
        <f t="shared" si="426"/>
        <v>15.086094419892339</v>
      </c>
      <c r="BZ255" s="19">
        <f t="shared" si="427"/>
        <v>21.785238461412401</v>
      </c>
      <c r="CA255" s="19">
        <f t="shared" si="444"/>
        <v>228.74607930144418</v>
      </c>
      <c r="CB255" s="14">
        <f t="shared" ref="CB255:CB263" si="535">($K$72*$L$43+$L$72*$L$44)*100*SQRT(3)*(BU255+BZ255)/2*BV255/(CA255*SQRT(3))</f>
        <v>0.10523690002466911</v>
      </c>
      <c r="CC255" s="19">
        <f t="shared" si="492"/>
        <v>228.50535401865935</v>
      </c>
      <c r="CD255" t="s">
        <v>226</v>
      </c>
      <c r="CE255" s="14">
        <f t="shared" si="493"/>
        <v>1.6199999999999999</v>
      </c>
      <c r="CF255" s="14">
        <f t="shared" si="494"/>
        <v>0.40601027145261881</v>
      </c>
      <c r="CG255" s="14">
        <f t="shared" si="495"/>
        <v>1.670103092783505</v>
      </c>
      <c r="CH255" s="14">
        <f t="shared" si="401"/>
        <v>14.61848817481656</v>
      </c>
      <c r="CI255" s="14">
        <f t="shared" si="402"/>
        <v>3.6628369164171573</v>
      </c>
      <c r="CJ255" s="14">
        <f t="shared" si="454"/>
        <v>15.070606365790269</v>
      </c>
      <c r="CK255" s="19">
        <f t="shared" si="428"/>
        <v>21.763248439991933</v>
      </c>
      <c r="CL255" s="21">
        <f t="shared" si="403"/>
        <v>3.5000000000000003E-2</v>
      </c>
      <c r="CM255" s="14">
        <f t="shared" ref="CM255:CM263" si="536">(3*CL255*$K$72*CK255^2)/1000+CH255</f>
        <v>14.63381063272513</v>
      </c>
      <c r="CN255" s="14">
        <f t="shared" ref="CN255:CN263" si="537">(3*CL255*$L$72*CK255^2)/1000+CI255</f>
        <v>3.6663181629397141</v>
      </c>
      <c r="CO255" s="14">
        <f t="shared" si="429"/>
        <v>15.086096330938652</v>
      </c>
      <c r="CP255" s="19">
        <f t="shared" si="430"/>
        <v>21.785617278489124</v>
      </c>
      <c r="CQ255" s="19">
        <f t="shared" si="445"/>
        <v>228.74205837095161</v>
      </c>
      <c r="CR255" s="14">
        <f t="shared" ref="CR255:CR263" si="538">($K$72*$L$43+$L$72*$L$44)*100*SQRT(3)*(CK255+CP255)/2*CL255/(CQ255*SQRT(3))</f>
        <v>0.10524057802234359</v>
      </c>
      <c r="CS255" s="19">
        <f t="shared" si="499"/>
        <v>228.5013289065418</v>
      </c>
      <c r="CT255" t="s">
        <v>226</v>
      </c>
      <c r="CU255" s="14">
        <f t="shared" si="500"/>
        <v>1.6199999999999999</v>
      </c>
      <c r="CV255" s="14">
        <f t="shared" si="501"/>
        <v>0.40601027145261881</v>
      </c>
      <c r="CW255" s="14">
        <f t="shared" si="502"/>
        <v>1.670103092783505</v>
      </c>
      <c r="CX255" s="14">
        <f t="shared" si="404"/>
        <v>14.618492255005835</v>
      </c>
      <c r="CY255" s="14">
        <f t="shared" si="405"/>
        <v>3.6628378434319226</v>
      </c>
      <c r="CZ255" s="14">
        <f t="shared" si="455"/>
        <v>15.070610572170965</v>
      </c>
      <c r="DA255" s="19">
        <f t="shared" si="431"/>
        <v>21.764405028551092</v>
      </c>
      <c r="DB255" s="21">
        <f t="shared" si="406"/>
        <v>3.5000000000000003E-2</v>
      </c>
      <c r="DC255" s="14">
        <f t="shared" ref="DC255:DC263" si="539">(3*DB255*$K$72*DA255^2)/1000+CX255</f>
        <v>14.633816341554583</v>
      </c>
      <c r="DD255" s="14">
        <f t="shared" ref="DD255:DD263" si="540">(3*DB255*$L$72*DA255^2)/1000+CY255</f>
        <v>3.666319459979837</v>
      </c>
      <c r="DE255" s="14">
        <f t="shared" si="432"/>
        <v>15.086102183830548</v>
      </c>
      <c r="DF255" s="19">
        <f t="shared" si="433"/>
        <v>21.78677742740577</v>
      </c>
      <c r="DG255" s="19">
        <f t="shared" si="446"/>
        <v>228.72974490688802</v>
      </c>
      <c r="DH255" s="14">
        <f t="shared" ref="DH255:DH263" si="541">($K$72*$L$43+$L$72*$L$44)*100*SQRT(3)*(DA255+DF255)/2*DB255/(DG255*SQRT(3))</f>
        <v>0.10525184250591622</v>
      </c>
      <c r="DI255" s="19">
        <f t="shared" si="506"/>
        <v>228.48900263601445</v>
      </c>
      <c r="DJ255" t="s">
        <v>226</v>
      </c>
      <c r="DK255" s="14">
        <f t="shared" si="507"/>
        <v>1.6199999999999999</v>
      </c>
      <c r="DL255" s="14">
        <f t="shared" si="508"/>
        <v>0.40601027145261881</v>
      </c>
      <c r="DM255" s="14">
        <f t="shared" si="509"/>
        <v>1.670103092783505</v>
      </c>
      <c r="DN255" s="14">
        <f t="shared" si="407"/>
        <v>14.6184949824236</v>
      </c>
      <c r="DO255" s="14">
        <f t="shared" si="408"/>
        <v>3.6628384630984061</v>
      </c>
      <c r="DP255" s="14">
        <f t="shared" si="456"/>
        <v>15.070613383941856</v>
      </c>
      <c r="DQ255" s="19">
        <f t="shared" si="434"/>
        <v>21.765178120581712</v>
      </c>
      <c r="DR255" s="21">
        <f t="shared" si="409"/>
        <v>3.5000000000000003E-2</v>
      </c>
      <c r="DS255" s="14">
        <f t="shared" ref="DS255:DS263" si="542">(3*DR255*$K$72*DQ255^2)/1000+DN255</f>
        <v>14.633820157643468</v>
      </c>
      <c r="DT255" s="14">
        <f t="shared" ref="DT255:DT263" si="543">(3*DR255*$L$72*DQ255^2)/1000+DO255</f>
        <v>3.6663203269912681</v>
      </c>
      <c r="DU255" s="14">
        <f t="shared" si="435"/>
        <v>15.086106096218522</v>
      </c>
      <c r="DV255" s="19">
        <f t="shared" si="436"/>
        <v>21.787552899476367</v>
      </c>
      <c r="DW255" s="19">
        <f t="shared" si="447"/>
        <v>228.72151501182026</v>
      </c>
      <c r="DX255" s="14">
        <f t="shared" ref="DX255:DX263" si="544">($K$72*$L$43+$L$72*$L$44)*100*SQRT(3)*(DQ255+DV255)/2*DR255/(DW255*SQRT(3))</f>
        <v>0.10525937230494496</v>
      </c>
      <c r="DY255" s="19">
        <f t="shared" si="513"/>
        <v>228.48076418079245</v>
      </c>
      <c r="DZ255" t="s">
        <v>226</v>
      </c>
      <c r="EA255" s="14">
        <f t="shared" si="514"/>
        <v>1.6199999999999999</v>
      </c>
      <c r="EB255" s="14">
        <f t="shared" si="515"/>
        <v>0.40601027145261881</v>
      </c>
      <c r="EC255" s="14">
        <f t="shared" si="516"/>
        <v>1.670103092783505</v>
      </c>
      <c r="ED255" s="14">
        <f t="shared" si="410"/>
        <v>14.618496356684901</v>
      </c>
      <c r="EE255" s="14">
        <f t="shared" si="411"/>
        <v>3.662838775329146</v>
      </c>
      <c r="EF255" s="14">
        <f t="shared" si="457"/>
        <v>15.070614800706084</v>
      </c>
      <c r="EG255" s="19">
        <f t="shared" si="437"/>
        <v>21.765567647406581</v>
      </c>
      <c r="EH255" s="21">
        <f t="shared" si="412"/>
        <v>3.5000000000000003E-2</v>
      </c>
      <c r="EI255" s="14">
        <f t="shared" ref="EI255:EI263" si="545">(3*EH255*$K$72*EG255^2)/1000+ED255</f>
        <v>14.633822080452566</v>
      </c>
      <c r="EJ255" s="14">
        <f t="shared" ref="EJ255:EJ263" si="546">(3*EH255*$L$72*EG255^2)/1000+EE255</f>
        <v>3.6663207638514979</v>
      </c>
      <c r="EK255" s="14">
        <f t="shared" si="438"/>
        <v>15.08610806754975</v>
      </c>
      <c r="EL255" s="19">
        <f t="shared" si="439"/>
        <v>21.78794362556172</v>
      </c>
      <c r="EM255" s="19">
        <f t="shared" si="448"/>
        <v>228.71736855234113</v>
      </c>
      <c r="EN255" s="14">
        <f t="shared" ref="EN255:EN263" si="547">($K$72*$L$43+$L$72*$L$44)*100*SQRT(3)*(EG255+EL255)/2*EH255/(EM255*SQRT(3))</f>
        <v>0.1052631663412745</v>
      </c>
      <c r="EO255" s="19">
        <f t="shared" si="520"/>
        <v>228.47661340823049</v>
      </c>
    </row>
    <row r="256" spans="2:145" hidden="1" outlineLevel="1">
      <c r="B256" t="s">
        <v>227</v>
      </c>
      <c r="C256" s="14">
        <f t="shared" si="458"/>
        <v>1.6199999999999999</v>
      </c>
      <c r="D256" s="14">
        <f t="shared" si="459"/>
        <v>0.40601027145261881</v>
      </c>
      <c r="E256" s="14">
        <f t="shared" si="460"/>
        <v>1.670103092783505</v>
      </c>
      <c r="F256" s="14">
        <f t="shared" si="386"/>
        <v>12.986378446618893</v>
      </c>
      <c r="G256" s="14">
        <f t="shared" si="387"/>
        <v>3.2540753272954799</v>
      </c>
      <c r="H256" s="14">
        <f t="shared" si="449"/>
        <v>13.38801901713288</v>
      </c>
      <c r="I256" s="19">
        <f t="shared" si="413"/>
        <v>19.326994455742707</v>
      </c>
      <c r="J256" s="21">
        <f t="shared" si="388"/>
        <v>3.5000000000000003E-2</v>
      </c>
      <c r="K256" s="14">
        <f t="shared" si="521"/>
        <v>12.998462416705546</v>
      </c>
      <c r="L256" s="14">
        <f t="shared" si="522"/>
        <v>3.2568207927484685</v>
      </c>
      <c r="M256" s="14">
        <f t="shared" si="414"/>
        <v>13.400257716722665</v>
      </c>
      <c r="N256" s="19">
        <f t="shared" si="415"/>
        <v>19.344662288363395</v>
      </c>
      <c r="O256" s="19">
        <f t="shared" si="440"/>
        <v>228.57918927944792</v>
      </c>
      <c r="P256" s="14">
        <f t="shared" si="523"/>
        <v>9.3520860027708833E-2</v>
      </c>
      <c r="Q256" s="19">
        <f t="shared" si="464"/>
        <v>228.36542005578943</v>
      </c>
      <c r="R256" t="s">
        <v>227</v>
      </c>
      <c r="S256" s="14">
        <f t="shared" si="465"/>
        <v>1.6199999999999999</v>
      </c>
      <c r="T256" s="14">
        <f t="shared" si="466"/>
        <v>0.40601027145261881</v>
      </c>
      <c r="U256" s="14">
        <f t="shared" si="467"/>
        <v>1.670103092783505</v>
      </c>
      <c r="V256" s="14">
        <f t="shared" si="389"/>
        <v>12.98638587418573</v>
      </c>
      <c r="W256" s="14">
        <f t="shared" si="390"/>
        <v>3.2540770148309512</v>
      </c>
      <c r="X256" s="14">
        <f t="shared" si="450"/>
        <v>13.388026674418279</v>
      </c>
      <c r="Y256" s="19">
        <f t="shared" si="416"/>
        <v>19.329720972168925</v>
      </c>
      <c r="Z256" s="21">
        <f t="shared" si="391"/>
        <v>3.5000000000000003E-2</v>
      </c>
      <c r="AA256" s="14">
        <f t="shared" si="524"/>
        <v>12.99847325395587</v>
      </c>
      <c r="AB256" s="14">
        <f t="shared" si="525"/>
        <v>3.2568232549604863</v>
      </c>
      <c r="AC256" s="14">
        <f t="shared" si="417"/>
        <v>13.400268827447364</v>
      </c>
      <c r="AD256" s="19">
        <f t="shared" si="418"/>
        <v>19.347396273234985</v>
      </c>
      <c r="AE256" s="19">
        <f t="shared" si="441"/>
        <v>228.54642149130635</v>
      </c>
      <c r="AF256" s="14">
        <f t="shared" si="526"/>
        <v>9.3547475750474382E-2</v>
      </c>
      <c r="AG256" s="19">
        <f t="shared" si="471"/>
        <v>228.33262208308318</v>
      </c>
      <c r="AH256" t="s">
        <v>227</v>
      </c>
      <c r="AI256" s="14">
        <f t="shared" si="472"/>
        <v>1.6199999999999999</v>
      </c>
      <c r="AJ256" s="14">
        <f t="shared" si="473"/>
        <v>0.40601027145261881</v>
      </c>
      <c r="AK256" s="14">
        <f t="shared" si="474"/>
        <v>1.670103092783505</v>
      </c>
      <c r="AL256" s="14">
        <f t="shared" si="392"/>
        <v>12.986392377335735</v>
      </c>
      <c r="AM256" s="14">
        <f t="shared" si="393"/>
        <v>3.254078492339878</v>
      </c>
      <c r="AN256" s="14">
        <f t="shared" si="451"/>
        <v>13.388033378696633</v>
      </c>
      <c r="AO256" s="19">
        <f t="shared" si="419"/>
        <v>19.332107839920759</v>
      </c>
      <c r="AP256" s="21">
        <f t="shared" si="394"/>
        <v>3.5000000000000003E-2</v>
      </c>
      <c r="AQ256" s="14">
        <f t="shared" si="527"/>
        <v>12.998482742431767</v>
      </c>
      <c r="AR256" s="14">
        <f t="shared" si="528"/>
        <v>3.2568254107323553</v>
      </c>
      <c r="AS256" s="14">
        <f t="shared" si="420"/>
        <v>13.400278555361767</v>
      </c>
      <c r="AT256" s="19">
        <f t="shared" si="421"/>
        <v>19.34978968079411</v>
      </c>
      <c r="AU256" s="19">
        <f t="shared" si="442"/>
        <v>228.51774319031517</v>
      </c>
      <c r="AV256" s="14">
        <f t="shared" si="529"/>
        <v>9.3570779077677593E-2</v>
      </c>
      <c r="AW256" s="19">
        <f t="shared" si="478"/>
        <v>228.30391735768126</v>
      </c>
      <c r="AX256" t="s">
        <v>227</v>
      </c>
      <c r="AY256" s="14">
        <f t="shared" si="479"/>
        <v>1.6199999999999999</v>
      </c>
      <c r="AZ256" s="14">
        <f t="shared" si="480"/>
        <v>0.40601027145261881</v>
      </c>
      <c r="BA256" s="14">
        <f t="shared" si="481"/>
        <v>1.670103092783505</v>
      </c>
      <c r="BB256" s="14">
        <f t="shared" si="395"/>
        <v>12.986394245937964</v>
      </c>
      <c r="BC256" s="14">
        <f t="shared" si="396"/>
        <v>3.2540789168843633</v>
      </c>
      <c r="BD256" s="14">
        <f t="shared" si="452"/>
        <v>13.388035305090686</v>
      </c>
      <c r="BE256" s="19">
        <f t="shared" si="422"/>
        <v>19.332793623720015</v>
      </c>
      <c r="BF256" s="21">
        <f t="shared" si="397"/>
        <v>3.5000000000000003E-2</v>
      </c>
      <c r="BG256" s="14">
        <f t="shared" si="530"/>
        <v>12.998485468832188</v>
      </c>
      <c r="BH256" s="14">
        <f t="shared" si="531"/>
        <v>3.2568260301676988</v>
      </c>
      <c r="BI256" s="14">
        <f t="shared" si="423"/>
        <v>13.400281350561988</v>
      </c>
      <c r="BJ256" s="19">
        <f t="shared" si="424"/>
        <v>19.350477343878218</v>
      </c>
      <c r="BK256" s="19">
        <f t="shared" si="443"/>
        <v>228.50950477241838</v>
      </c>
      <c r="BL256" s="14">
        <f t="shared" si="532"/>
        <v>9.3577475032364438E-2</v>
      </c>
      <c r="BM256" s="19">
        <f t="shared" si="485"/>
        <v>228.29567134764338</v>
      </c>
      <c r="BN256" t="s">
        <v>227</v>
      </c>
      <c r="BO256" s="14">
        <f t="shared" si="486"/>
        <v>1.6199999999999999</v>
      </c>
      <c r="BP256" s="14">
        <f t="shared" si="487"/>
        <v>0.40601027145261881</v>
      </c>
      <c r="BQ256" s="14">
        <f t="shared" si="488"/>
        <v>1.670103092783505</v>
      </c>
      <c r="BR256" s="14">
        <f t="shared" si="398"/>
        <v>12.986395187468652</v>
      </c>
      <c r="BS256" s="14">
        <f t="shared" si="399"/>
        <v>3.2540791307991581</v>
      </c>
      <c r="BT256" s="14">
        <f t="shared" si="453"/>
        <v>13.388036275740879</v>
      </c>
      <c r="BU256" s="19">
        <f t="shared" si="425"/>
        <v>19.333139159759821</v>
      </c>
      <c r="BV256" s="21">
        <f t="shared" si="400"/>
        <v>3.5000000000000003E-2</v>
      </c>
      <c r="BW256" s="14">
        <f t="shared" si="533"/>
        <v>12.998486842580867</v>
      </c>
      <c r="BX256" s="14">
        <f t="shared" si="534"/>
        <v>3.2568263422819723</v>
      </c>
      <c r="BY256" s="14">
        <f t="shared" si="426"/>
        <v>13.400282758976756</v>
      </c>
      <c r="BZ256" s="19">
        <f t="shared" si="427"/>
        <v>19.350823826856661</v>
      </c>
      <c r="CA256" s="19">
        <f t="shared" si="444"/>
        <v>228.50535401865935</v>
      </c>
      <c r="CB256" s="14">
        <f t="shared" si="535"/>
        <v>9.358084892004935E-2</v>
      </c>
      <c r="CC256" s="19">
        <f t="shared" si="492"/>
        <v>228.29151676854093</v>
      </c>
      <c r="CD256" t="s">
        <v>227</v>
      </c>
      <c r="CE256" s="14">
        <f t="shared" si="493"/>
        <v>1.6199999999999999</v>
      </c>
      <c r="CF256" s="14">
        <f t="shared" si="494"/>
        <v>0.40601027145261881</v>
      </c>
      <c r="CG256" s="14">
        <f t="shared" si="495"/>
        <v>1.670103092783505</v>
      </c>
      <c r="CH256" s="14">
        <f t="shared" si="401"/>
        <v>12.986396100547406</v>
      </c>
      <c r="CI256" s="14">
        <f t="shared" si="402"/>
        <v>3.2540793382497029</v>
      </c>
      <c r="CJ256" s="14">
        <f t="shared" si="454"/>
        <v>13.388037217059182</v>
      </c>
      <c r="CK256" s="19">
        <f t="shared" si="428"/>
        <v>19.333474248263169</v>
      </c>
      <c r="CL256" s="21">
        <f t="shared" si="403"/>
        <v>3.5000000000000003E-2</v>
      </c>
      <c r="CM256" s="14">
        <f t="shared" si="536"/>
        <v>12.998488174816561</v>
      </c>
      <c r="CN256" s="14">
        <f t="shared" si="537"/>
        <v>3.2568266449645384</v>
      </c>
      <c r="CO256" s="14">
        <f t="shared" si="429"/>
        <v>13.40028412483097</v>
      </c>
      <c r="CP256" s="19">
        <f t="shared" si="430"/>
        <v>19.351159833699477</v>
      </c>
      <c r="CQ256" s="19">
        <f t="shared" si="445"/>
        <v>228.5013289065418</v>
      </c>
      <c r="CR256" s="14">
        <f t="shared" si="538"/>
        <v>9.3584120855344191E-2</v>
      </c>
      <c r="CS256" s="19">
        <f t="shared" si="499"/>
        <v>228.28748794674183</v>
      </c>
      <c r="CT256" t="s">
        <v>227</v>
      </c>
      <c r="CU256" s="14">
        <f t="shared" si="500"/>
        <v>1.6199999999999999</v>
      </c>
      <c r="CV256" s="14">
        <f t="shared" si="501"/>
        <v>0.40601027145261881</v>
      </c>
      <c r="CW256" s="14">
        <f t="shared" si="502"/>
        <v>1.670103092783505</v>
      </c>
      <c r="CX256" s="14">
        <f t="shared" si="404"/>
        <v>12.986398896999875</v>
      </c>
      <c r="CY256" s="14">
        <f t="shared" si="405"/>
        <v>3.254079973600799</v>
      </c>
      <c r="CZ256" s="14">
        <f t="shared" si="455"/>
        <v>13.388040099999872</v>
      </c>
      <c r="DA256" s="19">
        <f t="shared" si="431"/>
        <v>19.334500475577368</v>
      </c>
      <c r="DB256" s="21">
        <f t="shared" si="406"/>
        <v>3.5000000000000003E-2</v>
      </c>
      <c r="DC256" s="14">
        <f t="shared" si="539"/>
        <v>12.998492255005836</v>
      </c>
      <c r="DD256" s="14">
        <f t="shared" si="540"/>
        <v>3.2568275719793038</v>
      </c>
      <c r="DE256" s="14">
        <f t="shared" si="432"/>
        <v>13.400288307982455</v>
      </c>
      <c r="DF256" s="19">
        <f t="shared" si="433"/>
        <v>19.352188873677122</v>
      </c>
      <c r="DG256" s="19">
        <f t="shared" si="446"/>
        <v>228.48900263601445</v>
      </c>
      <c r="DH256" s="14">
        <f t="shared" si="541"/>
        <v>9.3594141705485245E-2</v>
      </c>
      <c r="DI256" s="19">
        <f t="shared" si="506"/>
        <v>228.27515031510583</v>
      </c>
      <c r="DJ256" t="s">
        <v>227</v>
      </c>
      <c r="DK256" s="14">
        <f t="shared" si="507"/>
        <v>1.6199999999999999</v>
      </c>
      <c r="DL256" s="14">
        <f t="shared" si="508"/>
        <v>0.40601027145261881</v>
      </c>
      <c r="DM256" s="14">
        <f t="shared" si="509"/>
        <v>1.670103092783505</v>
      </c>
      <c r="DN256" s="14">
        <f t="shared" si="407"/>
        <v>12.986400766298758</v>
      </c>
      <c r="DO256" s="14">
        <f t="shared" si="408"/>
        <v>3.254080398303564</v>
      </c>
      <c r="DP256" s="14">
        <f t="shared" si="456"/>
        <v>13.388042027112121</v>
      </c>
      <c r="DQ256" s="19">
        <f t="shared" si="434"/>
        <v>19.335186430859963</v>
      </c>
      <c r="DR256" s="21">
        <f t="shared" si="409"/>
        <v>3.5000000000000003E-2</v>
      </c>
      <c r="DS256" s="14">
        <f t="shared" si="542"/>
        <v>12.998494982423601</v>
      </c>
      <c r="DT256" s="14">
        <f t="shared" si="543"/>
        <v>3.2568281916457873</v>
      </c>
      <c r="DU256" s="14">
        <f t="shared" si="435"/>
        <v>13.400291104225696</v>
      </c>
      <c r="DV256" s="19">
        <f t="shared" si="436"/>
        <v>19.352876709178286</v>
      </c>
      <c r="DW256" s="19">
        <f t="shared" si="447"/>
        <v>228.48076418079245</v>
      </c>
      <c r="DX256" s="14">
        <f t="shared" si="544"/>
        <v>9.3600840192164289E-2</v>
      </c>
      <c r="DY256" s="19">
        <f t="shared" si="513"/>
        <v>228.26690426584176</v>
      </c>
      <c r="DZ256" t="s">
        <v>227</v>
      </c>
      <c r="EA256" s="14">
        <f t="shared" si="514"/>
        <v>1.6199999999999999</v>
      </c>
      <c r="EB256" s="14">
        <f t="shared" si="515"/>
        <v>0.40601027145261881</v>
      </c>
      <c r="EC256" s="14">
        <f t="shared" si="516"/>
        <v>1.670103092783505</v>
      </c>
      <c r="ED256" s="14">
        <f t="shared" si="410"/>
        <v>12.986401708180477</v>
      </c>
      <c r="EE256" s="14">
        <f t="shared" si="411"/>
        <v>3.2540806122981123</v>
      </c>
      <c r="EF256" s="14">
        <f t="shared" si="457"/>
        <v>13.388042998124202</v>
      </c>
      <c r="EG256" s="19">
        <f t="shared" si="437"/>
        <v>19.335532053304675</v>
      </c>
      <c r="EH256" s="21">
        <f t="shared" si="412"/>
        <v>3.5000000000000003E-2</v>
      </c>
      <c r="EI256" s="14">
        <f t="shared" si="545"/>
        <v>12.998496356684901</v>
      </c>
      <c r="EJ256" s="14">
        <f t="shared" si="546"/>
        <v>3.2568285038765272</v>
      </c>
      <c r="EK256" s="14">
        <f t="shared" si="438"/>
        <v>13.40029251316602</v>
      </c>
      <c r="EL256" s="19">
        <f t="shared" si="439"/>
        <v>19.353223279032115</v>
      </c>
      <c r="EM256" s="19">
        <f t="shared" si="448"/>
        <v>228.47661340823049</v>
      </c>
      <c r="EN256" s="14">
        <f t="shared" si="547"/>
        <v>9.3604215355675507E-2</v>
      </c>
      <c r="EO256" s="19">
        <f t="shared" si="520"/>
        <v>228.26274966697849</v>
      </c>
    </row>
    <row r="257" spans="2:145" hidden="1" outlineLevel="1">
      <c r="B257" t="s">
        <v>228</v>
      </c>
      <c r="C257" s="14">
        <f t="shared" si="458"/>
        <v>1.6199999999999999</v>
      </c>
      <c r="D257" s="14">
        <f t="shared" si="459"/>
        <v>0.40601027145261881</v>
      </c>
      <c r="E257" s="14">
        <f t="shared" si="460"/>
        <v>1.670103092783505</v>
      </c>
      <c r="F257" s="14">
        <f t="shared" si="386"/>
        <v>11.357136334978316</v>
      </c>
      <c r="G257" s="14">
        <f t="shared" si="387"/>
        <v>2.8459652576771992</v>
      </c>
      <c r="H257" s="14">
        <f t="shared" si="449"/>
        <v>11.708387974204451</v>
      </c>
      <c r="I257" s="19">
        <f t="shared" si="413"/>
        <v>16.902272783863648</v>
      </c>
      <c r="J257" s="21">
        <f t="shared" si="388"/>
        <v>3.5000000000000003E-2</v>
      </c>
      <c r="K257" s="14">
        <f t="shared" si="521"/>
        <v>11.366378446618894</v>
      </c>
      <c r="L257" s="14">
        <f t="shared" si="522"/>
        <v>2.8480650558428611</v>
      </c>
      <c r="M257" s="14">
        <f t="shared" si="414"/>
        <v>11.717765723638433</v>
      </c>
      <c r="N257" s="19">
        <f t="shared" si="415"/>
        <v>16.91581053811138</v>
      </c>
      <c r="O257" s="19">
        <f t="shared" si="440"/>
        <v>228.36542005578943</v>
      </c>
      <c r="P257" s="14">
        <f t="shared" si="523"/>
        <v>8.1859869804887145E-2</v>
      </c>
      <c r="Q257" s="19">
        <f t="shared" si="464"/>
        <v>228.17848042025236</v>
      </c>
      <c r="R257" t="s">
        <v>228</v>
      </c>
      <c r="S257" s="14">
        <f t="shared" si="465"/>
        <v>1.6199999999999999</v>
      </c>
      <c r="T257" s="14">
        <f t="shared" si="466"/>
        <v>0.40601027145261881</v>
      </c>
      <c r="U257" s="14">
        <f t="shared" si="467"/>
        <v>1.670103092783505</v>
      </c>
      <c r="V257" s="14">
        <f t="shared" si="389"/>
        <v>11.357141157461056</v>
      </c>
      <c r="W257" s="14">
        <f t="shared" si="390"/>
        <v>2.8459663533402693</v>
      </c>
      <c r="X257" s="14">
        <f t="shared" si="450"/>
        <v>11.70839294583614</v>
      </c>
      <c r="Y257" s="19">
        <f t="shared" si="416"/>
        <v>16.904654747063933</v>
      </c>
      <c r="Z257" s="21">
        <f t="shared" si="391"/>
        <v>3.5000000000000003E-2</v>
      </c>
      <c r="AA257" s="14">
        <f t="shared" si="524"/>
        <v>11.366385874185731</v>
      </c>
      <c r="AB257" s="14">
        <f t="shared" si="525"/>
        <v>2.8480667433783324</v>
      </c>
      <c r="AC257" s="14">
        <f t="shared" si="417"/>
        <v>11.717773338635057</v>
      </c>
      <c r="AD257" s="19">
        <f t="shared" si="418"/>
        <v>16.918198219886474</v>
      </c>
      <c r="AE257" s="19">
        <f t="shared" si="441"/>
        <v>228.33262208308318</v>
      </c>
      <c r="AF257" s="14">
        <f t="shared" si="526"/>
        <v>8.1883175290383803E-2</v>
      </c>
      <c r="AG257" s="19">
        <f t="shared" si="471"/>
        <v>228.14565608189776</v>
      </c>
      <c r="AH257" t="s">
        <v>228</v>
      </c>
      <c r="AI257" s="14">
        <f t="shared" si="472"/>
        <v>1.6199999999999999</v>
      </c>
      <c r="AJ257" s="14">
        <f t="shared" si="473"/>
        <v>0.40601027145261881</v>
      </c>
      <c r="AK257" s="14">
        <f t="shared" si="474"/>
        <v>1.670103092783505</v>
      </c>
      <c r="AL257" s="14">
        <f t="shared" si="392"/>
        <v>11.357145379748115</v>
      </c>
      <c r="AM257" s="14">
        <f t="shared" si="393"/>
        <v>2.845967312639504</v>
      </c>
      <c r="AN257" s="14">
        <f t="shared" si="451"/>
        <v>11.708397298709396</v>
      </c>
      <c r="AO257" s="19">
        <f t="shared" si="419"/>
        <v>16.906739982547208</v>
      </c>
      <c r="AP257" s="21">
        <f t="shared" si="394"/>
        <v>3.5000000000000003E-2</v>
      </c>
      <c r="AQ257" s="14">
        <f t="shared" si="527"/>
        <v>11.366392377335735</v>
      </c>
      <c r="AR257" s="14">
        <f t="shared" si="528"/>
        <v>2.8480682208872592</v>
      </c>
      <c r="AS257" s="14">
        <f t="shared" si="420"/>
        <v>11.717780005887798</v>
      </c>
      <c r="AT257" s="19">
        <f t="shared" si="421"/>
        <v>16.920288462885768</v>
      </c>
      <c r="AU257" s="19">
        <f t="shared" si="442"/>
        <v>228.30391735768126</v>
      </c>
      <c r="AV257" s="14">
        <f t="shared" si="529"/>
        <v>8.1903580351925645E-2</v>
      </c>
      <c r="AW257" s="19">
        <f t="shared" si="478"/>
        <v>228.11692827528162</v>
      </c>
      <c r="AX257" t="s">
        <v>228</v>
      </c>
      <c r="AY257" s="14">
        <f t="shared" si="479"/>
        <v>1.6199999999999999</v>
      </c>
      <c r="AZ257" s="14">
        <f t="shared" si="480"/>
        <v>0.40601027145261881</v>
      </c>
      <c r="BA257" s="14">
        <f t="shared" si="481"/>
        <v>1.670103092783505</v>
      </c>
      <c r="BB257" s="14">
        <f t="shared" si="395"/>
        <v>11.357146592971491</v>
      </c>
      <c r="BC257" s="14">
        <f t="shared" si="396"/>
        <v>2.8459675882825946</v>
      </c>
      <c r="BD257" s="14">
        <f t="shared" si="452"/>
        <v>11.708398549455145</v>
      </c>
      <c r="BE257" s="19">
        <f t="shared" si="422"/>
        <v>16.907339102609715</v>
      </c>
      <c r="BF257" s="21">
        <f t="shared" si="397"/>
        <v>3.5000000000000003E-2</v>
      </c>
      <c r="BG257" s="14">
        <f t="shared" si="530"/>
        <v>11.366394245937965</v>
      </c>
      <c r="BH257" s="14">
        <f t="shared" si="531"/>
        <v>2.8480686454317445</v>
      </c>
      <c r="BI257" s="14">
        <f t="shared" si="423"/>
        <v>11.717781921642983</v>
      </c>
      <c r="BJ257" s="19">
        <f t="shared" si="424"/>
        <v>16.920889021912139</v>
      </c>
      <c r="BK257" s="19">
        <f t="shared" si="443"/>
        <v>228.29567134764338</v>
      </c>
      <c r="BL257" s="14">
        <f t="shared" si="532"/>
        <v>8.1909443522554928E-2</v>
      </c>
      <c r="BM257" s="19">
        <f t="shared" si="485"/>
        <v>228.10867563365645</v>
      </c>
      <c r="BN257" t="s">
        <v>228</v>
      </c>
      <c r="BO257" s="14">
        <f t="shared" si="486"/>
        <v>1.6199999999999999</v>
      </c>
      <c r="BP257" s="14">
        <f t="shared" si="487"/>
        <v>0.40601027145261881</v>
      </c>
      <c r="BQ257" s="14">
        <f t="shared" si="488"/>
        <v>1.670103092783505</v>
      </c>
      <c r="BR257" s="14">
        <f t="shared" si="398"/>
        <v>11.357147204277071</v>
      </c>
      <c r="BS257" s="14">
        <f t="shared" si="399"/>
        <v>2.8459677271705877</v>
      </c>
      <c r="BT257" s="14">
        <f t="shared" si="453"/>
        <v>11.708399179667085</v>
      </c>
      <c r="BU257" s="19">
        <f t="shared" si="425"/>
        <v>16.907640972611194</v>
      </c>
      <c r="BV257" s="21">
        <f t="shared" si="400"/>
        <v>3.5000000000000003E-2</v>
      </c>
      <c r="BW257" s="14">
        <f t="shared" si="533"/>
        <v>11.366395187468653</v>
      </c>
      <c r="BX257" s="14">
        <f t="shared" si="534"/>
        <v>2.8480688593465393</v>
      </c>
      <c r="BY257" s="14">
        <f t="shared" si="426"/>
        <v>11.71778288693258</v>
      </c>
      <c r="BZ257" s="19">
        <f t="shared" si="427"/>
        <v>16.921191616982167</v>
      </c>
      <c r="CA257" s="19">
        <f t="shared" si="444"/>
        <v>228.29151676854093</v>
      </c>
      <c r="CB257" s="14">
        <f t="shared" si="535"/>
        <v>8.1912397795827444E-2</v>
      </c>
      <c r="CC257" s="19">
        <f t="shared" si="492"/>
        <v>228.10451771319137</v>
      </c>
      <c r="CD257" t="s">
        <v>228</v>
      </c>
      <c r="CE257" s="14">
        <f t="shared" si="493"/>
        <v>1.6199999999999999</v>
      </c>
      <c r="CF257" s="14">
        <f t="shared" si="494"/>
        <v>0.40601027145261881</v>
      </c>
      <c r="CG257" s="14">
        <f t="shared" si="495"/>
        <v>1.670103092783505</v>
      </c>
      <c r="CH257" s="14">
        <f t="shared" si="401"/>
        <v>11.357147797109704</v>
      </c>
      <c r="CI257" s="14">
        <f t="shared" si="402"/>
        <v>2.845967861861546</v>
      </c>
      <c r="CJ257" s="14">
        <f t="shared" si="454"/>
        <v>11.708399790834747</v>
      </c>
      <c r="CK257" s="19">
        <f t="shared" si="428"/>
        <v>16.907933715334906</v>
      </c>
      <c r="CL257" s="21">
        <f t="shared" si="403"/>
        <v>3.5000000000000003E-2</v>
      </c>
      <c r="CM257" s="14">
        <f t="shared" si="536"/>
        <v>11.366396100547407</v>
      </c>
      <c r="CN257" s="14">
        <f t="shared" si="537"/>
        <v>2.848069066797084</v>
      </c>
      <c r="CO257" s="14">
        <f t="shared" si="429"/>
        <v>11.71778382305228</v>
      </c>
      <c r="CP257" s="19">
        <f t="shared" si="430"/>
        <v>16.92148506287608</v>
      </c>
      <c r="CQ257" s="19">
        <f t="shared" si="445"/>
        <v>228.28748794674183</v>
      </c>
      <c r="CR257" s="14">
        <f t="shared" si="538"/>
        <v>8.1915262796724689E-2</v>
      </c>
      <c r="CS257" s="19">
        <f t="shared" si="499"/>
        <v>228.10048565105822</v>
      </c>
      <c r="CT257" t="s">
        <v>228</v>
      </c>
      <c r="CU257" s="14">
        <f t="shared" si="500"/>
        <v>1.6199999999999999</v>
      </c>
      <c r="CV257" s="14">
        <f t="shared" si="501"/>
        <v>0.40601027145261881</v>
      </c>
      <c r="CW257" s="14">
        <f t="shared" si="502"/>
        <v>1.670103092783505</v>
      </c>
      <c r="CX257" s="14">
        <f t="shared" si="404"/>
        <v>11.357149612756098</v>
      </c>
      <c r="CY257" s="14">
        <f t="shared" si="405"/>
        <v>2.8459682743745209</v>
      </c>
      <c r="CZ257" s="14">
        <f t="shared" si="455"/>
        <v>11.708401662635152</v>
      </c>
      <c r="DA257" s="19">
        <f t="shared" si="431"/>
        <v>16.908830256227901</v>
      </c>
      <c r="DB257" s="21">
        <f t="shared" si="406"/>
        <v>3.5000000000000003E-2</v>
      </c>
      <c r="DC257" s="14">
        <f t="shared" si="539"/>
        <v>11.366398896999875</v>
      </c>
      <c r="DD257" s="14">
        <f t="shared" si="540"/>
        <v>2.8480697021481802</v>
      </c>
      <c r="DE257" s="14">
        <f t="shared" si="432"/>
        <v>11.717786690071398</v>
      </c>
      <c r="DF257" s="19">
        <f t="shared" si="433"/>
        <v>16.922383757418071</v>
      </c>
      <c r="DG257" s="19">
        <f t="shared" si="446"/>
        <v>228.27515031510583</v>
      </c>
      <c r="DH257" s="14">
        <f t="shared" si="541"/>
        <v>8.1924037342539877E-2</v>
      </c>
      <c r="DI257" s="19">
        <f t="shared" si="506"/>
        <v>228.08813809571794</v>
      </c>
      <c r="DJ257" t="s">
        <v>228</v>
      </c>
      <c r="DK257" s="14">
        <f t="shared" si="507"/>
        <v>1.6199999999999999</v>
      </c>
      <c r="DL257" s="14">
        <f t="shared" si="508"/>
        <v>0.40601027145261881</v>
      </c>
      <c r="DM257" s="14">
        <f t="shared" si="509"/>
        <v>1.670103092783505</v>
      </c>
      <c r="DN257" s="14">
        <f t="shared" si="407"/>
        <v>11.35715082643145</v>
      </c>
      <c r="DO257" s="14">
        <f t="shared" si="408"/>
        <v>2.8459685501203009</v>
      </c>
      <c r="DP257" s="14">
        <f t="shared" si="456"/>
        <v>11.708402913846855</v>
      </c>
      <c r="DQ257" s="19">
        <f t="shared" si="434"/>
        <v>16.909429525871111</v>
      </c>
      <c r="DR257" s="21">
        <f t="shared" si="409"/>
        <v>3.5000000000000003E-2</v>
      </c>
      <c r="DS257" s="14">
        <f t="shared" si="542"/>
        <v>11.366400766298758</v>
      </c>
      <c r="DT257" s="14">
        <f t="shared" si="543"/>
        <v>2.8480701268509452</v>
      </c>
      <c r="DU257" s="14">
        <f t="shared" si="435"/>
        <v>11.717788606540816</v>
      </c>
      <c r="DV257" s="19">
        <f t="shared" si="436"/>
        <v>16.922984466739461</v>
      </c>
      <c r="DW257" s="19">
        <f t="shared" si="447"/>
        <v>228.26690426584176</v>
      </c>
      <c r="DX257" s="14">
        <f t="shared" si="544"/>
        <v>8.1929902731334561E-2</v>
      </c>
      <c r="DY257" s="19">
        <f t="shared" si="513"/>
        <v>228.07988541320893</v>
      </c>
      <c r="DZ257" t="s">
        <v>228</v>
      </c>
      <c r="EA257" s="14">
        <f t="shared" si="514"/>
        <v>1.6199999999999999</v>
      </c>
      <c r="EB257" s="14">
        <f t="shared" si="515"/>
        <v>0.40601027145261881</v>
      </c>
      <c r="EC257" s="14">
        <f t="shared" si="516"/>
        <v>1.670103092783505</v>
      </c>
      <c r="ED257" s="14">
        <f t="shared" si="410"/>
        <v>11.357151437964774</v>
      </c>
      <c r="EE257" s="14">
        <f t="shared" si="411"/>
        <v>2.8459686890600366</v>
      </c>
      <c r="EF257" s="14">
        <f t="shared" si="457"/>
        <v>11.708403544293581</v>
      </c>
      <c r="EG257" s="19">
        <f t="shared" si="437"/>
        <v>16.909731471241454</v>
      </c>
      <c r="EH257" s="21">
        <f t="shared" si="412"/>
        <v>3.5000000000000003E-2</v>
      </c>
      <c r="EI257" s="14">
        <f t="shared" si="545"/>
        <v>11.366401708180478</v>
      </c>
      <c r="EJ257" s="14">
        <f t="shared" si="546"/>
        <v>2.8480703408454935</v>
      </c>
      <c r="EK257" s="14">
        <f t="shared" si="438"/>
        <v>11.717789572190304</v>
      </c>
      <c r="EL257" s="19">
        <f t="shared" si="439"/>
        <v>16.923287137538292</v>
      </c>
      <c r="EM257" s="19">
        <f t="shared" si="448"/>
        <v>228.26274966697849</v>
      </c>
      <c r="EN257" s="14">
        <f t="shared" si="547"/>
        <v>8.1932858122301819E-2</v>
      </c>
      <c r="EO257" s="19">
        <f t="shared" si="520"/>
        <v>228.07572747214778</v>
      </c>
    </row>
    <row r="258" spans="2:145" hidden="1" outlineLevel="1">
      <c r="B258" t="s">
        <v>229</v>
      </c>
      <c r="C258" s="14">
        <f t="shared" si="458"/>
        <v>1.6199999999999999</v>
      </c>
      <c r="D258" s="14">
        <f t="shared" si="459"/>
        <v>0.40601027145261881</v>
      </c>
      <c r="E258" s="14">
        <f t="shared" si="460"/>
        <v>1.670103092783505</v>
      </c>
      <c r="F258" s="14">
        <f t="shared" si="386"/>
        <v>9.7303522597097825</v>
      </c>
      <c r="G258" s="14">
        <f t="shared" si="387"/>
        <v>2.4384136513696717</v>
      </c>
      <c r="H258" s="14">
        <f t="shared" si="449"/>
        <v>10.031290989391529</v>
      </c>
      <c r="I258" s="19">
        <f t="shared" si="413"/>
        <v>14.481209287782386</v>
      </c>
      <c r="J258" s="21">
        <f t="shared" si="388"/>
        <v>3.5000000000000003E-2</v>
      </c>
      <c r="K258" s="14">
        <f t="shared" si="521"/>
        <v>9.7371363349783167</v>
      </c>
      <c r="L258" s="14">
        <f t="shared" si="522"/>
        <v>2.4399549862245804</v>
      </c>
      <c r="M258" s="14">
        <f t="shared" si="414"/>
        <v>10.038187303530313</v>
      </c>
      <c r="N258" s="19">
        <f t="shared" si="415"/>
        <v>14.491164832733043</v>
      </c>
      <c r="O258" s="19">
        <f t="shared" si="440"/>
        <v>228.17848042025236</v>
      </c>
      <c r="P258" s="14">
        <f t="shared" si="523"/>
        <v>7.0187827952792839E-2</v>
      </c>
      <c r="Q258" s="19">
        <f t="shared" si="464"/>
        <v>228.01832690098968</v>
      </c>
      <c r="R258" t="s">
        <v>229</v>
      </c>
      <c r="S258" s="14">
        <f t="shared" si="465"/>
        <v>1.6199999999999999</v>
      </c>
      <c r="T258" s="14">
        <f t="shared" si="466"/>
        <v>0.40601027145261881</v>
      </c>
      <c r="U258" s="14">
        <f t="shared" si="467"/>
        <v>1.670103092783505</v>
      </c>
      <c r="V258" s="14">
        <f t="shared" si="389"/>
        <v>9.730355171659161</v>
      </c>
      <c r="W258" s="14">
        <f t="shared" si="390"/>
        <v>2.4384143129615463</v>
      </c>
      <c r="X258" s="14">
        <f t="shared" si="450"/>
        <v>10.031293991401197</v>
      </c>
      <c r="Y258" s="19">
        <f t="shared" si="416"/>
        <v>14.483248245545122</v>
      </c>
      <c r="Z258" s="21">
        <f t="shared" si="391"/>
        <v>3.5000000000000003E-2</v>
      </c>
      <c r="AA258" s="14">
        <f t="shared" si="524"/>
        <v>9.7371411574610569</v>
      </c>
      <c r="AB258" s="14">
        <f t="shared" si="525"/>
        <v>2.4399560818876505</v>
      </c>
      <c r="AC258" s="14">
        <f t="shared" si="417"/>
        <v>10.038192247703895</v>
      </c>
      <c r="AD258" s="19">
        <f t="shared" si="418"/>
        <v>14.493207993368186</v>
      </c>
      <c r="AE258" s="19">
        <f t="shared" si="441"/>
        <v>228.14565608189776</v>
      </c>
      <c r="AF258" s="14">
        <f t="shared" si="526"/>
        <v>7.020781686214328E-2</v>
      </c>
      <c r="AG258" s="19">
        <f t="shared" si="471"/>
        <v>227.98547999749684</v>
      </c>
      <c r="AH258" t="s">
        <v>229</v>
      </c>
      <c r="AI258" s="14">
        <f t="shared" si="472"/>
        <v>1.6199999999999999</v>
      </c>
      <c r="AJ258" s="14">
        <f t="shared" si="473"/>
        <v>0.40601027145261881</v>
      </c>
      <c r="AK258" s="14">
        <f t="shared" si="474"/>
        <v>1.670103092783505</v>
      </c>
      <c r="AL258" s="14">
        <f t="shared" si="392"/>
        <v>9.7303577211930392</v>
      </c>
      <c r="AM258" s="14">
        <f t="shared" si="393"/>
        <v>2.4384148922129958</v>
      </c>
      <c r="AN258" s="14">
        <f t="shared" si="451"/>
        <v>10.031296619786639</v>
      </c>
      <c r="AO258" s="19">
        <f t="shared" si="419"/>
        <v>14.485033204094625</v>
      </c>
      <c r="AP258" s="21">
        <f t="shared" si="394"/>
        <v>3.5000000000000003E-2</v>
      </c>
      <c r="AQ258" s="14">
        <f t="shared" si="527"/>
        <v>9.7371453797481156</v>
      </c>
      <c r="AR258" s="14">
        <f t="shared" si="528"/>
        <v>2.4399570411868852</v>
      </c>
      <c r="AS258" s="14">
        <f t="shared" si="420"/>
        <v>10.038196576536421</v>
      </c>
      <c r="AT258" s="19">
        <f t="shared" si="421"/>
        <v>14.494996632195264</v>
      </c>
      <c r="AU258" s="19">
        <f t="shared" si="442"/>
        <v>228.11692827528162</v>
      </c>
      <c r="AV258" s="14">
        <f t="shared" si="529"/>
        <v>7.0225318106522036E-2</v>
      </c>
      <c r="AW258" s="19">
        <f t="shared" si="478"/>
        <v>227.95673243674548</v>
      </c>
      <c r="AX258" t="s">
        <v>229</v>
      </c>
      <c r="AY258" s="14">
        <f t="shared" si="479"/>
        <v>1.6199999999999999</v>
      </c>
      <c r="AZ258" s="14">
        <f t="shared" si="480"/>
        <v>0.40601027145261881</v>
      </c>
      <c r="BA258" s="14">
        <f t="shared" si="481"/>
        <v>1.670103092783505</v>
      </c>
      <c r="BB258" s="14">
        <f t="shared" si="395"/>
        <v>9.7303584537708101</v>
      </c>
      <c r="BC258" s="14">
        <f t="shared" si="396"/>
        <v>2.438415058653904</v>
      </c>
      <c r="BD258" s="14">
        <f t="shared" si="452"/>
        <v>10.031297375021454</v>
      </c>
      <c r="BE258" s="19">
        <f t="shared" si="422"/>
        <v>14.485546049890738</v>
      </c>
      <c r="BF258" s="21">
        <f t="shared" si="397"/>
        <v>3.5000000000000003E-2</v>
      </c>
      <c r="BG258" s="14">
        <f t="shared" si="530"/>
        <v>9.7371465929714915</v>
      </c>
      <c r="BH258" s="14">
        <f t="shared" si="531"/>
        <v>2.4399573168299757</v>
      </c>
      <c r="BI258" s="14">
        <f t="shared" si="423"/>
        <v>10.038197820374355</v>
      </c>
      <c r="BJ258" s="19">
        <f t="shared" si="424"/>
        <v>14.495510535558671</v>
      </c>
      <c r="BK258" s="19">
        <f t="shared" si="443"/>
        <v>228.10867563365645</v>
      </c>
      <c r="BL258" s="14">
        <f t="shared" si="532"/>
        <v>7.0230346897669313E-2</v>
      </c>
      <c r="BM258" s="19">
        <f t="shared" si="485"/>
        <v>227.94847411945526</v>
      </c>
      <c r="BN258" t="s">
        <v>229</v>
      </c>
      <c r="BO258" s="14">
        <f t="shared" si="486"/>
        <v>1.6199999999999999</v>
      </c>
      <c r="BP258" s="14">
        <f t="shared" si="487"/>
        <v>0.40601027145261881</v>
      </c>
      <c r="BQ258" s="14">
        <f t="shared" si="488"/>
        <v>1.670103092783505</v>
      </c>
      <c r="BR258" s="14">
        <f t="shared" si="398"/>
        <v>9.7303588228939777</v>
      </c>
      <c r="BS258" s="14">
        <f t="shared" si="399"/>
        <v>2.4384151425183047</v>
      </c>
      <c r="BT258" s="14">
        <f t="shared" si="453"/>
        <v>10.031297755560802</v>
      </c>
      <c r="BU258" s="19">
        <f t="shared" si="425"/>
        <v>14.485804450101183</v>
      </c>
      <c r="BV258" s="21">
        <f t="shared" si="400"/>
        <v>3.5000000000000003E-2</v>
      </c>
      <c r="BW258" s="14">
        <f t="shared" si="533"/>
        <v>9.7371472042770719</v>
      </c>
      <c r="BX258" s="14">
        <f t="shared" si="534"/>
        <v>2.4399574557179688</v>
      </c>
      <c r="BY258" s="14">
        <f t="shared" si="426"/>
        <v>10.03819844710566</v>
      </c>
      <c r="BZ258" s="19">
        <f t="shared" si="427"/>
        <v>14.495769468658617</v>
      </c>
      <c r="CA258" s="19">
        <f t="shared" si="444"/>
        <v>228.10451771319137</v>
      </c>
      <c r="CB258" s="14">
        <f t="shared" si="535"/>
        <v>7.0232880752599494E-2</v>
      </c>
      <c r="CC258" s="19">
        <f t="shared" si="492"/>
        <v>227.94431333927457</v>
      </c>
      <c r="CD258" t="s">
        <v>229</v>
      </c>
      <c r="CE258" s="14">
        <f t="shared" si="493"/>
        <v>1.6199999999999999</v>
      </c>
      <c r="CF258" s="14">
        <f t="shared" si="494"/>
        <v>0.40601027145261881</v>
      </c>
      <c r="CG258" s="14">
        <f t="shared" si="495"/>
        <v>1.670103092783505</v>
      </c>
      <c r="CH258" s="14">
        <f t="shared" si="401"/>
        <v>9.7303591808626599</v>
      </c>
      <c r="CI258" s="14">
        <f t="shared" si="402"/>
        <v>2.4384152238484171</v>
      </c>
      <c r="CJ258" s="14">
        <f t="shared" si="454"/>
        <v>10.031298124600681</v>
      </c>
      <c r="CK258" s="19">
        <f t="shared" si="428"/>
        <v>14.486055037365574</v>
      </c>
      <c r="CL258" s="21">
        <f t="shared" si="403"/>
        <v>3.5000000000000003E-2</v>
      </c>
      <c r="CM258" s="14">
        <f t="shared" si="536"/>
        <v>9.7371477971097047</v>
      </c>
      <c r="CN258" s="14">
        <f t="shared" si="537"/>
        <v>2.4399575904089272</v>
      </c>
      <c r="CO258" s="14">
        <f t="shared" si="429"/>
        <v>10.038199054897872</v>
      </c>
      <c r="CP258" s="19">
        <f t="shared" si="430"/>
        <v>14.496020572718267</v>
      </c>
      <c r="CQ258" s="19">
        <f t="shared" si="445"/>
        <v>228.10048565105822</v>
      </c>
      <c r="CR258" s="14">
        <f t="shared" si="538"/>
        <v>7.0235338039434034E-2</v>
      </c>
      <c r="CS258" s="19">
        <f t="shared" si="499"/>
        <v>227.94027850389159</v>
      </c>
      <c r="CT258" t="s">
        <v>229</v>
      </c>
      <c r="CU258" s="14">
        <f t="shared" si="500"/>
        <v>1.6199999999999999</v>
      </c>
      <c r="CV258" s="14">
        <f t="shared" si="501"/>
        <v>0.40601027145261881</v>
      </c>
      <c r="CW258" s="14">
        <f t="shared" si="502"/>
        <v>1.670103092783505</v>
      </c>
      <c r="CX258" s="14">
        <f t="shared" si="404"/>
        <v>9.7303602771999174</v>
      </c>
      <c r="CY258" s="14">
        <f t="shared" si="405"/>
        <v>2.4384154729351035</v>
      </c>
      <c r="CZ258" s="14">
        <f t="shared" si="455"/>
        <v>10.031299254845276</v>
      </c>
      <c r="DA258" s="19">
        <f t="shared" si="431"/>
        <v>14.486822474744962</v>
      </c>
      <c r="DB258" s="21">
        <f t="shared" si="406"/>
        <v>3.5000000000000003E-2</v>
      </c>
      <c r="DC258" s="14">
        <f t="shared" si="539"/>
        <v>9.7371496127560988</v>
      </c>
      <c r="DD258" s="14">
        <f t="shared" si="540"/>
        <v>2.4399580029219021</v>
      </c>
      <c r="DE258" s="14">
        <f t="shared" si="432"/>
        <v>10.038200916360406</v>
      </c>
      <c r="DF258" s="19">
        <f t="shared" si="433"/>
        <v>14.496789592922815</v>
      </c>
      <c r="DG258" s="19">
        <f t="shared" si="446"/>
        <v>228.08813809571794</v>
      </c>
      <c r="DH258" s="14">
        <f t="shared" si="541"/>
        <v>7.0242863892895066E-2</v>
      </c>
      <c r="DI258" s="19">
        <f t="shared" si="506"/>
        <v>227.9279224553195</v>
      </c>
      <c r="DJ258" t="s">
        <v>229</v>
      </c>
      <c r="DK258" s="14">
        <f t="shared" si="507"/>
        <v>1.6199999999999999</v>
      </c>
      <c r="DL258" s="14">
        <f t="shared" si="508"/>
        <v>0.40601027145261881</v>
      </c>
      <c r="DM258" s="14">
        <f t="shared" si="509"/>
        <v>1.670103092783505</v>
      </c>
      <c r="DN258" s="14">
        <f t="shared" si="407"/>
        <v>9.7303610100504336</v>
      </c>
      <c r="DO258" s="14">
        <f t="shared" si="408"/>
        <v>2.4384156394379799</v>
      </c>
      <c r="DP258" s="14">
        <f t="shared" si="456"/>
        <v>10.031300010361273</v>
      </c>
      <c r="DQ258" s="19">
        <f t="shared" si="434"/>
        <v>14.487335448412866</v>
      </c>
      <c r="DR258" s="21">
        <f t="shared" si="409"/>
        <v>3.5000000000000003E-2</v>
      </c>
      <c r="DS258" s="14">
        <f t="shared" si="542"/>
        <v>9.737150826431451</v>
      </c>
      <c r="DT258" s="14">
        <f t="shared" si="543"/>
        <v>2.4399582786676821</v>
      </c>
      <c r="DU258" s="14">
        <f t="shared" si="435"/>
        <v>10.03820216066172</v>
      </c>
      <c r="DV258" s="19">
        <f t="shared" si="436"/>
        <v>14.49730362468261</v>
      </c>
      <c r="DW258" s="19">
        <f t="shared" si="447"/>
        <v>228.07988541320893</v>
      </c>
      <c r="DX258" s="14">
        <f t="shared" si="544"/>
        <v>7.0247894587370366E-2</v>
      </c>
      <c r="DY258" s="19">
        <f t="shared" si="513"/>
        <v>227.91966409572885</v>
      </c>
      <c r="DZ258" t="s">
        <v>229</v>
      </c>
      <c r="EA258" s="14">
        <f t="shared" si="514"/>
        <v>1.6199999999999999</v>
      </c>
      <c r="EB258" s="14">
        <f t="shared" si="515"/>
        <v>0.40601027145261881</v>
      </c>
      <c r="EC258" s="14">
        <f t="shared" si="516"/>
        <v>1.670103092783505</v>
      </c>
      <c r="ED258" s="14">
        <f t="shared" si="410"/>
        <v>9.7303613793110344</v>
      </c>
      <c r="EE258" s="14">
        <f t="shared" si="411"/>
        <v>2.4384157233336046</v>
      </c>
      <c r="EF258" s="14">
        <f t="shared" si="457"/>
        <v>10.031300391042304</v>
      </c>
      <c r="EG258" s="19">
        <f t="shared" si="437"/>
        <v>14.487593913053759</v>
      </c>
      <c r="EH258" s="21">
        <f t="shared" si="412"/>
        <v>3.5000000000000003E-2</v>
      </c>
      <c r="EI258" s="14">
        <f t="shared" si="545"/>
        <v>9.7371514379647746</v>
      </c>
      <c r="EJ258" s="14">
        <f t="shared" si="546"/>
        <v>2.4399584176074178</v>
      </c>
      <c r="EK258" s="14">
        <f t="shared" si="438"/>
        <v>10.038202787626517</v>
      </c>
      <c r="EL258" s="19">
        <f t="shared" si="439"/>
        <v>14.497562622477336</v>
      </c>
      <c r="EM258" s="19">
        <f t="shared" si="448"/>
        <v>228.07572747214778</v>
      </c>
      <c r="EN258" s="14">
        <f t="shared" si="547"/>
        <v>7.0250429401354314E-2</v>
      </c>
      <c r="EO258" s="19">
        <f t="shared" si="520"/>
        <v>227.91550329423833</v>
      </c>
    </row>
    <row r="259" spans="2:145" hidden="1" outlineLevel="1">
      <c r="B259" t="s">
        <v>230</v>
      </c>
      <c r="C259" s="14">
        <f t="shared" si="458"/>
        <v>1.6199999999999999</v>
      </c>
      <c r="D259" s="14">
        <f t="shared" si="459"/>
        <v>0.40601027145261881</v>
      </c>
      <c r="E259" s="14">
        <f t="shared" si="460"/>
        <v>1.670103092783505</v>
      </c>
      <c r="F259" s="14">
        <f t="shared" si="386"/>
        <v>8.1056445611872459</v>
      </c>
      <c r="G259" s="14">
        <f t="shared" si="387"/>
        <v>2.0313337957022601</v>
      </c>
      <c r="H259" s="14">
        <f t="shared" si="449"/>
        <v>8.3563345991621087</v>
      </c>
      <c r="I259" s="19">
        <f t="shared" si="413"/>
        <v>12.063235962068703</v>
      </c>
      <c r="J259" s="21">
        <f t="shared" si="388"/>
        <v>3.5000000000000003E-2</v>
      </c>
      <c r="K259" s="14">
        <f t="shared" si="521"/>
        <v>8.1103522597097832</v>
      </c>
      <c r="L259" s="14">
        <f t="shared" si="522"/>
        <v>2.0324033799170529</v>
      </c>
      <c r="M259" s="14">
        <f t="shared" si="414"/>
        <v>8.3611289474136115</v>
      </c>
      <c r="N259" s="19">
        <f t="shared" si="415"/>
        <v>12.070157101182497</v>
      </c>
      <c r="O259" s="19">
        <f t="shared" si="440"/>
        <v>228.01832690098968</v>
      </c>
      <c r="P259" s="14">
        <f t="shared" si="523"/>
        <v>5.8506084420380237E-2</v>
      </c>
      <c r="Q259" s="19">
        <f t="shared" si="464"/>
        <v>227.88492230615904</v>
      </c>
      <c r="R259" t="s">
        <v>230</v>
      </c>
      <c r="S259" s="14">
        <f t="shared" si="465"/>
        <v>1.6199999999999999</v>
      </c>
      <c r="T259" s="14">
        <f t="shared" si="466"/>
        <v>0.40601027145261881</v>
      </c>
      <c r="U259" s="14">
        <f t="shared" si="467"/>
        <v>1.670103092783505</v>
      </c>
      <c r="V259" s="14">
        <f t="shared" si="389"/>
        <v>8.1056461483274891</v>
      </c>
      <c r="W259" s="14">
        <f t="shared" si="390"/>
        <v>2.0313341562988754</v>
      </c>
      <c r="X259" s="14">
        <f t="shared" si="450"/>
        <v>8.3563362353891648</v>
      </c>
      <c r="Y259" s="19">
        <f t="shared" si="416"/>
        <v>12.064933220393025</v>
      </c>
      <c r="Z259" s="21">
        <f t="shared" si="391"/>
        <v>3.5000000000000003E-2</v>
      </c>
      <c r="AA259" s="14">
        <f t="shared" si="524"/>
        <v>8.1103551716591618</v>
      </c>
      <c r="AB259" s="14">
        <f t="shared" si="525"/>
        <v>2.0324040415089275</v>
      </c>
      <c r="AC259" s="14">
        <f t="shared" si="417"/>
        <v>8.361131932842607</v>
      </c>
      <c r="AD259" s="19">
        <f t="shared" si="418"/>
        <v>12.071857279919969</v>
      </c>
      <c r="AE259" s="19">
        <f t="shared" si="441"/>
        <v>227.98547999749684</v>
      </c>
      <c r="AF259" s="14">
        <f t="shared" si="526"/>
        <v>5.8522751180539082E-2</v>
      </c>
      <c r="AG259" s="19">
        <f t="shared" si="471"/>
        <v>227.85205662231016</v>
      </c>
      <c r="AH259" t="s">
        <v>230</v>
      </c>
      <c r="AI259" s="14">
        <f t="shared" si="472"/>
        <v>1.6199999999999999</v>
      </c>
      <c r="AJ259" s="14">
        <f t="shared" si="473"/>
        <v>0.40601027145261881</v>
      </c>
      <c r="AK259" s="14">
        <f t="shared" si="474"/>
        <v>1.670103092783505</v>
      </c>
      <c r="AL259" s="14">
        <f t="shared" si="392"/>
        <v>8.1056475379350985</v>
      </c>
      <c r="AM259" s="14">
        <f t="shared" si="393"/>
        <v>2.0313344720162814</v>
      </c>
      <c r="AN259" s="14">
        <f t="shared" si="451"/>
        <v>8.3563376679743282</v>
      </c>
      <c r="AO259" s="19">
        <f t="shared" si="419"/>
        <v>12.066419045617783</v>
      </c>
      <c r="AP259" s="21">
        <f t="shared" si="394"/>
        <v>3.5000000000000003E-2</v>
      </c>
      <c r="AQ259" s="14">
        <f t="shared" si="527"/>
        <v>8.11035772119304</v>
      </c>
      <c r="AR259" s="14">
        <f t="shared" si="528"/>
        <v>2.032404620760377</v>
      </c>
      <c r="AS259" s="14">
        <f t="shared" si="420"/>
        <v>8.3611345467109732</v>
      </c>
      <c r="AT259" s="19">
        <f t="shared" si="421"/>
        <v>12.073345662426149</v>
      </c>
      <c r="AU259" s="19">
        <f t="shared" si="442"/>
        <v>227.95673243674548</v>
      </c>
      <c r="AV259" s="14">
        <f t="shared" si="529"/>
        <v>5.8537343726952192E-2</v>
      </c>
      <c r="AW259" s="19">
        <f t="shared" si="478"/>
        <v>227.82329262073026</v>
      </c>
      <c r="AX259" t="s">
        <v>230</v>
      </c>
      <c r="AY259" s="14">
        <f t="shared" si="479"/>
        <v>1.6199999999999999</v>
      </c>
      <c r="AZ259" s="14">
        <f t="shared" si="480"/>
        <v>0.40601027145261881</v>
      </c>
      <c r="BA259" s="14">
        <f t="shared" si="481"/>
        <v>1.670103092783505</v>
      </c>
      <c r="BB259" s="14">
        <f t="shared" si="395"/>
        <v>8.1056479372220167</v>
      </c>
      <c r="BC259" s="14">
        <f t="shared" si="396"/>
        <v>2.0313345627338539</v>
      </c>
      <c r="BD259" s="14">
        <f t="shared" si="452"/>
        <v>8.3563380796103264</v>
      </c>
      <c r="BE259" s="19">
        <f t="shared" si="422"/>
        <v>12.066845945775984</v>
      </c>
      <c r="BF259" s="21">
        <f t="shared" si="397"/>
        <v>3.5000000000000003E-2</v>
      </c>
      <c r="BG259" s="14">
        <f t="shared" si="530"/>
        <v>8.1103584537708109</v>
      </c>
      <c r="BH259" s="14">
        <f t="shared" si="531"/>
        <v>2.0324047872012851</v>
      </c>
      <c r="BI259" s="14">
        <f t="shared" si="423"/>
        <v>8.3611352977744815</v>
      </c>
      <c r="BJ259" s="19">
        <f t="shared" si="424"/>
        <v>12.073773297446493</v>
      </c>
      <c r="BK259" s="19">
        <f t="shared" si="443"/>
        <v>227.94847411945526</v>
      </c>
      <c r="BL259" s="14">
        <f t="shared" si="532"/>
        <v>5.8541536735941674E-2</v>
      </c>
      <c r="BM259" s="19">
        <f t="shared" si="485"/>
        <v>227.81502957973959</v>
      </c>
      <c r="BN259" t="s">
        <v>230</v>
      </c>
      <c r="BO259" s="14">
        <f t="shared" si="486"/>
        <v>1.6199999999999999</v>
      </c>
      <c r="BP259" s="14">
        <f t="shared" si="487"/>
        <v>0.40601027145261881</v>
      </c>
      <c r="BQ259" s="14">
        <f t="shared" si="488"/>
        <v>1.670103092783505</v>
      </c>
      <c r="BR259" s="14">
        <f t="shared" si="398"/>
        <v>8.1056481384102739</v>
      </c>
      <c r="BS259" s="14">
        <f t="shared" si="399"/>
        <v>2.0313346084436175</v>
      </c>
      <c r="BT259" s="14">
        <f t="shared" si="453"/>
        <v>8.3563382870209004</v>
      </c>
      <c r="BU259" s="19">
        <f t="shared" si="425"/>
        <v>12.06706104178552</v>
      </c>
      <c r="BV259" s="21">
        <f t="shared" si="400"/>
        <v>3.5000000000000003E-2</v>
      </c>
      <c r="BW259" s="14">
        <f t="shared" si="533"/>
        <v>8.1103588228939785</v>
      </c>
      <c r="BX259" s="14">
        <f t="shared" si="534"/>
        <v>2.0324048710656859</v>
      </c>
      <c r="BY259" s="14">
        <f t="shared" si="426"/>
        <v>8.3611356762120383</v>
      </c>
      <c r="BZ259" s="19">
        <f t="shared" si="427"/>
        <v>12.07398876374007</v>
      </c>
      <c r="CA259" s="19">
        <f t="shared" si="444"/>
        <v>227.94431333927457</v>
      </c>
      <c r="CB259" s="14">
        <f t="shared" si="535"/>
        <v>5.8543649465724865E-2</v>
      </c>
      <c r="CC259" s="19">
        <f t="shared" si="492"/>
        <v>227.81086641949616</v>
      </c>
      <c r="CD259" t="s">
        <v>230</v>
      </c>
      <c r="CE259" s="14">
        <f t="shared" si="493"/>
        <v>1.6199999999999999</v>
      </c>
      <c r="CF259" s="14">
        <f t="shared" si="494"/>
        <v>0.40601027145261881</v>
      </c>
      <c r="CG259" s="14">
        <f t="shared" si="495"/>
        <v>1.670103092783505</v>
      </c>
      <c r="CH259" s="14">
        <f t="shared" si="401"/>
        <v>8.1056483335188467</v>
      </c>
      <c r="CI259" s="14">
        <f t="shared" si="402"/>
        <v>2.0313346527720819</v>
      </c>
      <c r="CJ259" s="14">
        <f t="shared" si="454"/>
        <v>8.3563384881637592</v>
      </c>
      <c r="CK259" s="19">
        <f t="shared" si="428"/>
        <v>12.067269634179587</v>
      </c>
      <c r="CL259" s="21">
        <f t="shared" si="403"/>
        <v>3.5000000000000003E-2</v>
      </c>
      <c r="CM259" s="14">
        <f t="shared" si="536"/>
        <v>8.1103591808626607</v>
      </c>
      <c r="CN259" s="14">
        <f t="shared" si="537"/>
        <v>2.0324049523957983</v>
      </c>
      <c r="CO259" s="14">
        <f t="shared" si="429"/>
        <v>8.361136043213639</v>
      </c>
      <c r="CP259" s="19">
        <f t="shared" si="430"/>
        <v>12.074197715234909</v>
      </c>
      <c r="CQ259" s="19">
        <f t="shared" si="445"/>
        <v>227.94027850389159</v>
      </c>
      <c r="CR259" s="14">
        <f t="shared" si="538"/>
        <v>5.8545698353025276E-2</v>
      </c>
      <c r="CS259" s="19">
        <f t="shared" si="499"/>
        <v>227.80682927601364</v>
      </c>
      <c r="CT259" t="s">
        <v>230</v>
      </c>
      <c r="CU259" s="14">
        <f t="shared" si="500"/>
        <v>1.6199999999999999</v>
      </c>
      <c r="CV259" s="14">
        <f t="shared" si="501"/>
        <v>0.40601027145261881</v>
      </c>
      <c r="CW259" s="14">
        <f t="shared" si="502"/>
        <v>1.670103092783505</v>
      </c>
      <c r="CX259" s="14">
        <f t="shared" si="404"/>
        <v>8.1056489310705189</v>
      </c>
      <c r="CY259" s="14">
        <f t="shared" si="405"/>
        <v>2.0313347885352013</v>
      </c>
      <c r="CZ259" s="14">
        <f t="shared" si="455"/>
        <v>8.3563391041964117</v>
      </c>
      <c r="DA259" s="19">
        <f t="shared" si="431"/>
        <v>12.06790845989271</v>
      </c>
      <c r="DB259" s="21">
        <f t="shared" si="406"/>
        <v>3.5000000000000003E-2</v>
      </c>
      <c r="DC259" s="14">
        <f t="shared" si="539"/>
        <v>8.1103602771999181</v>
      </c>
      <c r="DD259" s="14">
        <f t="shared" si="540"/>
        <v>2.0324052014824847</v>
      </c>
      <c r="DE259" s="14">
        <f t="shared" si="432"/>
        <v>8.3611371672156771</v>
      </c>
      <c r="DF259" s="19">
        <f t="shared" si="433"/>
        <v>12.074837640791102</v>
      </c>
      <c r="DG259" s="19">
        <f t="shared" si="446"/>
        <v>227.9279224553195</v>
      </c>
      <c r="DH259" s="14">
        <f t="shared" si="541"/>
        <v>5.8551973414608015E-2</v>
      </c>
      <c r="DI259" s="19">
        <f t="shared" si="506"/>
        <v>227.79446615875898</v>
      </c>
      <c r="DJ259" t="s">
        <v>230</v>
      </c>
      <c r="DK259" s="14">
        <f t="shared" si="507"/>
        <v>1.6199999999999999</v>
      </c>
      <c r="DL259" s="14">
        <f t="shared" si="508"/>
        <v>0.40601027145261881</v>
      </c>
      <c r="DM259" s="14">
        <f t="shared" si="509"/>
        <v>1.670103092783505</v>
      </c>
      <c r="DN259" s="14">
        <f t="shared" si="407"/>
        <v>8.1056493305060204</v>
      </c>
      <c r="DO259" s="14">
        <f t="shared" si="408"/>
        <v>2.0313348792865327</v>
      </c>
      <c r="DP259" s="14">
        <f t="shared" si="456"/>
        <v>8.3563395159855887</v>
      </c>
      <c r="DQ259" s="19">
        <f t="shared" si="434"/>
        <v>12.068335466377032</v>
      </c>
      <c r="DR259" s="21">
        <f t="shared" si="409"/>
        <v>3.5000000000000003E-2</v>
      </c>
      <c r="DS259" s="14">
        <f t="shared" si="542"/>
        <v>8.1103610100504344</v>
      </c>
      <c r="DT259" s="14">
        <f t="shared" si="543"/>
        <v>2.0324053679853611</v>
      </c>
      <c r="DU259" s="14">
        <f t="shared" si="435"/>
        <v>8.3611379185588142</v>
      </c>
      <c r="DV259" s="19">
        <f t="shared" si="436"/>
        <v>12.075265382501867</v>
      </c>
      <c r="DW259" s="19">
        <f t="shared" si="447"/>
        <v>227.91966409572885</v>
      </c>
      <c r="DX259" s="14">
        <f t="shared" si="544"/>
        <v>5.8556168011197986E-2</v>
      </c>
      <c r="DY259" s="19">
        <f t="shared" si="513"/>
        <v>227.78620307429037</v>
      </c>
      <c r="DZ259" t="s">
        <v>230</v>
      </c>
      <c r="EA259" s="14">
        <f t="shared" si="514"/>
        <v>1.6199999999999999</v>
      </c>
      <c r="EB259" s="14">
        <f t="shared" si="515"/>
        <v>0.40601027145261881</v>
      </c>
      <c r="EC259" s="14">
        <f t="shared" si="516"/>
        <v>1.670103092783505</v>
      </c>
      <c r="ED259" s="14">
        <f t="shared" si="410"/>
        <v>8.1056495317691493</v>
      </c>
      <c r="EE259" s="14">
        <f t="shared" si="411"/>
        <v>2.0313349250133061</v>
      </c>
      <c r="EF259" s="14">
        <f t="shared" si="457"/>
        <v>8.3563397234733507</v>
      </c>
      <c r="EG259" s="19">
        <f t="shared" si="437"/>
        <v>12.068550615960843</v>
      </c>
      <c r="EH259" s="21">
        <f t="shared" si="412"/>
        <v>3.5000000000000003E-2</v>
      </c>
      <c r="EI259" s="14">
        <f t="shared" si="545"/>
        <v>8.1103613793110352</v>
      </c>
      <c r="EJ259" s="14">
        <f t="shared" si="546"/>
        <v>2.0324054518809858</v>
      </c>
      <c r="EK259" s="14">
        <f t="shared" si="438"/>
        <v>8.3611382971372716</v>
      </c>
      <c r="EL259" s="19">
        <f t="shared" si="439"/>
        <v>12.075480902553281</v>
      </c>
      <c r="EM259" s="19">
        <f t="shared" si="448"/>
        <v>227.91550329423833</v>
      </c>
      <c r="EN259" s="14">
        <f t="shared" si="547"/>
        <v>5.8558281540945362E-2</v>
      </c>
      <c r="EO259" s="19">
        <f t="shared" si="520"/>
        <v>227.78203989214384</v>
      </c>
    </row>
    <row r="260" spans="2:145" hidden="1" outlineLevel="1">
      <c r="B260" t="s">
        <v>231</v>
      </c>
      <c r="C260" s="14">
        <f t="shared" si="458"/>
        <v>1.6199999999999999</v>
      </c>
      <c r="D260" s="14">
        <f t="shared" si="459"/>
        <v>0.40601027145261881</v>
      </c>
      <c r="E260" s="14">
        <f t="shared" si="460"/>
        <v>1.670103092783505</v>
      </c>
      <c r="F260" s="14">
        <f t="shared" si="386"/>
        <v>6.4826333830088219</v>
      </c>
      <c r="G260" s="14">
        <f t="shared" si="387"/>
        <v>1.6246393876949849</v>
      </c>
      <c r="H260" s="14">
        <f t="shared" si="449"/>
        <v>6.6831271989781671</v>
      </c>
      <c r="I260" s="19">
        <f t="shared" si="413"/>
        <v>9.6477874849430627</v>
      </c>
      <c r="J260" s="21">
        <f t="shared" si="388"/>
        <v>3.5000000000000003E-2</v>
      </c>
      <c r="K260" s="14">
        <f t="shared" si="521"/>
        <v>6.4856445611872457</v>
      </c>
      <c r="L260" s="14">
        <f t="shared" si="522"/>
        <v>1.6253235242496413</v>
      </c>
      <c r="M260" s="14">
        <f t="shared" si="414"/>
        <v>6.6861993638042962</v>
      </c>
      <c r="N260" s="19">
        <f t="shared" si="415"/>
        <v>9.6522224736061162</v>
      </c>
      <c r="O260" s="19">
        <f t="shared" si="440"/>
        <v>227.88492230615904</v>
      </c>
      <c r="P260" s="14">
        <f t="shared" si="523"/>
        <v>4.6816004186165709E-2</v>
      </c>
      <c r="Q260" s="19">
        <f t="shared" si="464"/>
        <v>227.77823569139255</v>
      </c>
      <c r="R260" t="s">
        <v>231</v>
      </c>
      <c r="S260" s="14">
        <f t="shared" si="465"/>
        <v>1.6199999999999999</v>
      </c>
      <c r="T260" s="14">
        <f t="shared" si="466"/>
        <v>0.40601027145261881</v>
      </c>
      <c r="U260" s="14">
        <f t="shared" si="467"/>
        <v>1.670103092783505</v>
      </c>
      <c r="V260" s="14">
        <f t="shared" si="389"/>
        <v>6.4826341232550444</v>
      </c>
      <c r="W260" s="14">
        <f t="shared" si="390"/>
        <v>1.6246395558781581</v>
      </c>
      <c r="X260" s="14">
        <f t="shared" si="450"/>
        <v>6.6831279621186024</v>
      </c>
      <c r="Y260" s="19">
        <f t="shared" si="416"/>
        <v>9.6491441099302726</v>
      </c>
      <c r="Z260" s="21">
        <f t="shared" si="391"/>
        <v>3.5000000000000003E-2</v>
      </c>
      <c r="AA260" s="14">
        <f t="shared" si="524"/>
        <v>6.485646148327489</v>
      </c>
      <c r="AB260" s="14">
        <f t="shared" si="525"/>
        <v>1.6253238848462566</v>
      </c>
      <c r="AC260" s="14">
        <f t="shared" si="417"/>
        <v>6.6862009909938331</v>
      </c>
      <c r="AD260" s="19">
        <f t="shared" si="418"/>
        <v>9.653580969233154</v>
      </c>
      <c r="AE260" s="19">
        <f t="shared" si="441"/>
        <v>227.85205662231016</v>
      </c>
      <c r="AF260" s="14">
        <f t="shared" si="526"/>
        <v>4.6829344002747755E-2</v>
      </c>
      <c r="AG260" s="19">
        <f t="shared" si="471"/>
        <v>227.74535499889714</v>
      </c>
      <c r="AH260" t="s">
        <v>231</v>
      </c>
      <c r="AI260" s="14">
        <f t="shared" si="472"/>
        <v>1.6199999999999999</v>
      </c>
      <c r="AJ260" s="14">
        <f t="shared" si="473"/>
        <v>0.40601027145261881</v>
      </c>
      <c r="AK260" s="14">
        <f t="shared" si="474"/>
        <v>1.670103092783505</v>
      </c>
      <c r="AL260" s="14">
        <f t="shared" si="392"/>
        <v>6.4826347713714503</v>
      </c>
      <c r="AM260" s="14">
        <f t="shared" si="393"/>
        <v>1.6246397031295325</v>
      </c>
      <c r="AN260" s="14">
        <f t="shared" si="451"/>
        <v>6.683128630279846</v>
      </c>
      <c r="AO260" s="19">
        <f t="shared" si="419"/>
        <v>9.6503317353702194</v>
      </c>
      <c r="AP260" s="21">
        <f t="shared" si="394"/>
        <v>3.5000000000000003E-2</v>
      </c>
      <c r="AQ260" s="14">
        <f t="shared" si="527"/>
        <v>6.4856475379350984</v>
      </c>
      <c r="AR260" s="14">
        <f t="shared" si="528"/>
        <v>1.6253242005636623</v>
      </c>
      <c r="AS260" s="14">
        <f t="shared" si="420"/>
        <v>6.6862024156662736</v>
      </c>
      <c r="AT260" s="19">
        <f t="shared" si="421"/>
        <v>9.6547702327123108</v>
      </c>
      <c r="AU260" s="19">
        <f t="shared" si="442"/>
        <v>227.82329262073026</v>
      </c>
      <c r="AV260" s="14">
        <f t="shared" si="529"/>
        <v>4.68410236523297E-2</v>
      </c>
      <c r="AW260" s="19">
        <f t="shared" si="478"/>
        <v>227.71657785834824</v>
      </c>
      <c r="AX260" t="s">
        <v>231</v>
      </c>
      <c r="AY260" s="14">
        <f t="shared" si="479"/>
        <v>1.6199999999999999</v>
      </c>
      <c r="AZ260" s="14">
        <f t="shared" si="480"/>
        <v>0.40601027145261881</v>
      </c>
      <c r="BA260" s="14">
        <f t="shared" si="481"/>
        <v>1.670103092783505</v>
      </c>
      <c r="BB260" s="14">
        <f t="shared" si="395"/>
        <v>6.4826349575998341</v>
      </c>
      <c r="BC260" s="14">
        <f t="shared" si="396"/>
        <v>1.6246397454404278</v>
      </c>
      <c r="BD260" s="14">
        <f t="shared" si="452"/>
        <v>6.6831288222678706</v>
      </c>
      <c r="BE260" s="19">
        <f t="shared" si="422"/>
        <v>9.6506729581532547</v>
      </c>
      <c r="BF260" s="21">
        <f t="shared" si="397"/>
        <v>3.5000000000000003E-2</v>
      </c>
      <c r="BG260" s="14">
        <f t="shared" si="530"/>
        <v>6.4856479372220166</v>
      </c>
      <c r="BH260" s="14">
        <f t="shared" si="531"/>
        <v>1.6253242912812351</v>
      </c>
      <c r="BI260" s="14">
        <f t="shared" si="423"/>
        <v>6.686202825028646</v>
      </c>
      <c r="BJ260" s="19">
        <f t="shared" si="424"/>
        <v>9.6551119262033485</v>
      </c>
      <c r="BK260" s="19">
        <f t="shared" si="443"/>
        <v>227.81502957973959</v>
      </c>
      <c r="BL260" s="14">
        <f t="shared" si="532"/>
        <v>4.6844379672464298E-2</v>
      </c>
      <c r="BM260" s="19">
        <f t="shared" si="485"/>
        <v>227.70831104233233</v>
      </c>
      <c r="BN260" t="s">
        <v>231</v>
      </c>
      <c r="BO260" s="14">
        <f t="shared" si="486"/>
        <v>1.6199999999999999</v>
      </c>
      <c r="BP260" s="14">
        <f t="shared" si="487"/>
        <v>0.40601027145261881</v>
      </c>
      <c r="BQ260" s="14">
        <f t="shared" si="488"/>
        <v>1.670103092783505</v>
      </c>
      <c r="BR260" s="14">
        <f t="shared" si="398"/>
        <v>6.4826350514345208</v>
      </c>
      <c r="BS260" s="14">
        <f t="shared" si="399"/>
        <v>1.6246397667595713</v>
      </c>
      <c r="BT260" s="14">
        <f t="shared" si="453"/>
        <v>6.6831289190046608</v>
      </c>
      <c r="BU260" s="19">
        <f t="shared" si="425"/>
        <v>9.6508448851347488</v>
      </c>
      <c r="BV260" s="21">
        <f t="shared" si="400"/>
        <v>3.5000000000000003E-2</v>
      </c>
      <c r="BW260" s="14">
        <f t="shared" si="533"/>
        <v>6.4856481384102747</v>
      </c>
      <c r="BX260" s="14">
        <f t="shared" si="534"/>
        <v>1.6253243369909989</v>
      </c>
      <c r="BY260" s="14">
        <f t="shared" si="426"/>
        <v>6.6862030312936129</v>
      </c>
      <c r="BZ260" s="19">
        <f t="shared" si="427"/>
        <v>9.6552840903662673</v>
      </c>
      <c r="CA260" s="19">
        <f t="shared" si="444"/>
        <v>227.81086641949616</v>
      </c>
      <c r="CB260" s="14">
        <f t="shared" si="535"/>
        <v>4.6846070669048875E-2</v>
      </c>
      <c r="CC260" s="19">
        <f t="shared" si="492"/>
        <v>227.70414598002151</v>
      </c>
      <c r="CD260" t="s">
        <v>231</v>
      </c>
      <c r="CE260" s="14">
        <f t="shared" si="493"/>
        <v>1.6199999999999999</v>
      </c>
      <c r="CF260" s="14">
        <f t="shared" si="494"/>
        <v>0.40601027145261881</v>
      </c>
      <c r="CG260" s="14">
        <f t="shared" si="495"/>
        <v>1.670103092783505</v>
      </c>
      <c r="CH260" s="14">
        <f t="shared" si="401"/>
        <v>6.4826351424336268</v>
      </c>
      <c r="CI260" s="14">
        <f t="shared" si="402"/>
        <v>1.6246397874344733</v>
      </c>
      <c r="CJ260" s="14">
        <f t="shared" si="454"/>
        <v>6.6831290128181724</v>
      </c>
      <c r="CK260" s="19">
        <f t="shared" si="428"/>
        <v>9.6510116137488957</v>
      </c>
      <c r="CL260" s="21">
        <f t="shared" si="403"/>
        <v>3.5000000000000003E-2</v>
      </c>
      <c r="CM260" s="14">
        <f t="shared" si="536"/>
        <v>6.4856483335188475</v>
      </c>
      <c r="CN260" s="14">
        <f t="shared" si="537"/>
        <v>1.6253243813194633</v>
      </c>
      <c r="CO260" s="14">
        <f t="shared" si="429"/>
        <v>6.6862032313254804</v>
      </c>
      <c r="CP260" s="19">
        <f t="shared" si="430"/>
        <v>9.6554510489985095</v>
      </c>
      <c r="CQ260" s="19">
        <f t="shared" si="445"/>
        <v>227.80682927601364</v>
      </c>
      <c r="CR260" s="14">
        <f t="shared" si="538"/>
        <v>4.6847710567116112E-2</v>
      </c>
      <c r="CS260" s="19">
        <f t="shared" si="499"/>
        <v>227.7001069919823</v>
      </c>
      <c r="CT260" t="s">
        <v>231</v>
      </c>
      <c r="CU260" s="14">
        <f t="shared" si="500"/>
        <v>1.6199999999999999</v>
      </c>
      <c r="CV260" s="14">
        <f t="shared" si="501"/>
        <v>0.40601027145261881</v>
      </c>
      <c r="CW260" s="14">
        <f t="shared" si="502"/>
        <v>1.670103092783505</v>
      </c>
      <c r="CX260" s="14">
        <f t="shared" si="404"/>
        <v>6.4826354211331454</v>
      </c>
      <c r="CY260" s="14">
        <f t="shared" si="405"/>
        <v>1.6246398507547146</v>
      </c>
      <c r="CZ260" s="14">
        <f t="shared" si="455"/>
        <v>6.6831293001372636</v>
      </c>
      <c r="DA260" s="19">
        <f t="shared" si="431"/>
        <v>9.6515222292955496</v>
      </c>
      <c r="DB260" s="21">
        <f t="shared" si="406"/>
        <v>3.5000000000000003E-2</v>
      </c>
      <c r="DC260" s="14">
        <f t="shared" si="539"/>
        <v>6.4856489310705188</v>
      </c>
      <c r="DD260" s="14">
        <f t="shared" si="540"/>
        <v>1.6253245170825825</v>
      </c>
      <c r="DE260" s="14">
        <f t="shared" si="432"/>
        <v>6.6862038439555436</v>
      </c>
      <c r="DF260" s="19">
        <f t="shared" si="433"/>
        <v>9.6559623690376419</v>
      </c>
      <c r="DG260" s="19">
        <f t="shared" si="446"/>
        <v>227.79446615875898</v>
      </c>
      <c r="DH260" s="14">
        <f t="shared" si="541"/>
        <v>4.685273303063623E-2</v>
      </c>
      <c r="DI260" s="19">
        <f t="shared" si="506"/>
        <v>227.68773822567107</v>
      </c>
      <c r="DJ260" t="s">
        <v>231</v>
      </c>
      <c r="DK260" s="14">
        <f t="shared" si="507"/>
        <v>1.6199999999999999</v>
      </c>
      <c r="DL260" s="14">
        <f t="shared" si="508"/>
        <v>0.40601027145261881</v>
      </c>
      <c r="DM260" s="14">
        <f t="shared" si="509"/>
        <v>1.670103092783505</v>
      </c>
      <c r="DN260" s="14">
        <f t="shared" si="407"/>
        <v>6.4826356074308027</v>
      </c>
      <c r="DO260" s="14">
        <f t="shared" si="408"/>
        <v>1.6246398930813493</v>
      </c>
      <c r="DP260" s="14">
        <f t="shared" si="456"/>
        <v>6.6831294921967039</v>
      </c>
      <c r="DQ260" s="19">
        <f t="shared" si="434"/>
        <v>9.6518635369921348</v>
      </c>
      <c r="DR260" s="21">
        <f t="shared" si="409"/>
        <v>3.5000000000000003E-2</v>
      </c>
      <c r="DS260" s="14">
        <f t="shared" si="542"/>
        <v>6.4856493305060203</v>
      </c>
      <c r="DT260" s="14">
        <f t="shared" si="543"/>
        <v>1.6253246078339141</v>
      </c>
      <c r="DU260" s="14">
        <f t="shared" si="435"/>
        <v>6.6862042534702502</v>
      </c>
      <c r="DV260" s="19">
        <f t="shared" si="436"/>
        <v>9.6563041476754616</v>
      </c>
      <c r="DW260" s="19">
        <f t="shared" si="447"/>
        <v>227.78620307429037</v>
      </c>
      <c r="DX260" s="14">
        <f t="shared" si="544"/>
        <v>4.6856090321876938E-2</v>
      </c>
      <c r="DY260" s="19">
        <f t="shared" si="513"/>
        <v>227.67947136523711</v>
      </c>
      <c r="DZ260" t="s">
        <v>231</v>
      </c>
      <c r="EA260" s="14">
        <f t="shared" si="514"/>
        <v>1.6199999999999999</v>
      </c>
      <c r="EB260" s="14">
        <f t="shared" si="515"/>
        <v>0.40601027145261881</v>
      </c>
      <c r="EC260" s="14">
        <f t="shared" si="516"/>
        <v>1.670103092783505</v>
      </c>
      <c r="ED260" s="14">
        <f t="shared" si="410"/>
        <v>6.4826357013003966</v>
      </c>
      <c r="EE260" s="14">
        <f t="shared" si="411"/>
        <v>1.6246399144084231</v>
      </c>
      <c r="EF260" s="14">
        <f t="shared" si="457"/>
        <v>6.6831295889694813</v>
      </c>
      <c r="EG260" s="19">
        <f t="shared" si="437"/>
        <v>9.6520355067587964</v>
      </c>
      <c r="EH260" s="21">
        <f t="shared" si="412"/>
        <v>3.5000000000000003E-2</v>
      </c>
      <c r="EI260" s="14">
        <f t="shared" si="545"/>
        <v>6.4856495317691492</v>
      </c>
      <c r="EJ260" s="14">
        <f t="shared" si="546"/>
        <v>1.6253246535606876</v>
      </c>
      <c r="EK260" s="14">
        <f t="shared" si="438"/>
        <v>6.6862044598119752</v>
      </c>
      <c r="EL260" s="19">
        <f t="shared" si="439"/>
        <v>9.6564763547410699</v>
      </c>
      <c r="EM260" s="19">
        <f t="shared" si="448"/>
        <v>227.78203989214384</v>
      </c>
      <c r="EN260" s="14">
        <f t="shared" si="547"/>
        <v>4.6857781958949699E-2</v>
      </c>
      <c r="EO260" s="19">
        <f t="shared" si="520"/>
        <v>227.67530628054953</v>
      </c>
    </row>
    <row r="261" spans="2:145" hidden="1" outlineLevel="1">
      <c r="B261" t="s">
        <v>232</v>
      </c>
      <c r="C261" s="14">
        <f t="shared" si="458"/>
        <v>1.6199999999999999</v>
      </c>
      <c r="D261" s="14">
        <f t="shared" si="459"/>
        <v>0.40601027145261881</v>
      </c>
      <c r="E261" s="14">
        <f t="shared" si="460"/>
        <v>1.670103092783505</v>
      </c>
      <c r="F261" s="14">
        <f t="shared" si="386"/>
        <v>4.860940316147472</v>
      </c>
      <c r="G261" s="14">
        <f t="shared" si="387"/>
        <v>1.2182444532099272</v>
      </c>
      <c r="H261" s="14">
        <f t="shared" si="449"/>
        <v>5.0112786764406927</v>
      </c>
      <c r="I261" s="19">
        <f t="shared" si="413"/>
        <v>7.2343006886834056</v>
      </c>
      <c r="J261" s="21">
        <f t="shared" si="388"/>
        <v>3.5000000000000003E-2</v>
      </c>
      <c r="K261" s="14">
        <f t="shared" si="521"/>
        <v>4.8626333830088218</v>
      </c>
      <c r="L261" s="14">
        <f t="shared" si="522"/>
        <v>1.2186291162423661</v>
      </c>
      <c r="M261" s="14">
        <f t="shared" si="414"/>
        <v>5.0130091103553234</v>
      </c>
      <c r="N261" s="19">
        <f t="shared" si="415"/>
        <v>7.236798749571375</v>
      </c>
      <c r="O261" s="19">
        <f t="shared" si="440"/>
        <v>227.77823569139255</v>
      </c>
      <c r="P261" s="14">
        <f t="shared" si="523"/>
        <v>3.5118964731726925E-2</v>
      </c>
      <c r="Q261" s="19">
        <f t="shared" si="464"/>
        <v>227.69824233313355</v>
      </c>
      <c r="R261" t="s">
        <v>232</v>
      </c>
      <c r="S261" s="14">
        <f t="shared" si="465"/>
        <v>1.6199999999999999</v>
      </c>
      <c r="T261" s="14">
        <f t="shared" si="466"/>
        <v>0.40601027145261881</v>
      </c>
      <c r="U261" s="14">
        <f t="shared" si="467"/>
        <v>1.670103092783505</v>
      </c>
      <c r="V261" s="14">
        <f t="shared" si="389"/>
        <v>4.8609405804211745</v>
      </c>
      <c r="W261" s="14">
        <f t="shared" si="390"/>
        <v>1.2182445132526381</v>
      </c>
      <c r="X261" s="14">
        <f t="shared" si="450"/>
        <v>5.0112789488878091</v>
      </c>
      <c r="Y261" s="19">
        <f t="shared" si="416"/>
        <v>7.23531750805346</v>
      </c>
      <c r="Z261" s="21">
        <f t="shared" si="391"/>
        <v>3.5000000000000003E-2</v>
      </c>
      <c r="AA261" s="14">
        <f t="shared" si="524"/>
        <v>4.8626341232550443</v>
      </c>
      <c r="AB261" s="14">
        <f t="shared" si="525"/>
        <v>1.2186292844255393</v>
      </c>
      <c r="AC261" s="14">
        <f t="shared" si="417"/>
        <v>5.0130098692805154</v>
      </c>
      <c r="AD261" s="19">
        <f t="shared" si="418"/>
        <v>7.2378166223015645</v>
      </c>
      <c r="AE261" s="19">
        <f t="shared" si="441"/>
        <v>227.74535499889714</v>
      </c>
      <c r="AF261" s="14">
        <f t="shared" si="526"/>
        <v>3.5128973599688945E-2</v>
      </c>
      <c r="AG261" s="19">
        <f t="shared" si="471"/>
        <v>227.66535039326507</v>
      </c>
      <c r="AH261" t="s">
        <v>232</v>
      </c>
      <c r="AI261" s="14">
        <f t="shared" si="472"/>
        <v>1.6199999999999999</v>
      </c>
      <c r="AJ261" s="14">
        <f t="shared" si="473"/>
        <v>0.40601027145261881</v>
      </c>
      <c r="AK261" s="14">
        <f t="shared" si="474"/>
        <v>1.670103092783505</v>
      </c>
      <c r="AL261" s="14">
        <f t="shared" si="392"/>
        <v>4.8609408118037871</v>
      </c>
      <c r="AM261" s="14">
        <f t="shared" si="393"/>
        <v>1.2182445658225274</v>
      </c>
      <c r="AN261" s="14">
        <f t="shared" si="451"/>
        <v>5.0112791874265845</v>
      </c>
      <c r="AO261" s="19">
        <f t="shared" si="419"/>
        <v>7.2362076585076931</v>
      </c>
      <c r="AP261" s="21">
        <f t="shared" si="394"/>
        <v>3.5000000000000003E-2</v>
      </c>
      <c r="AQ261" s="14">
        <f t="shared" si="527"/>
        <v>4.8626347713714502</v>
      </c>
      <c r="AR261" s="14">
        <f t="shared" si="528"/>
        <v>1.2186294316769137</v>
      </c>
      <c r="AS261" s="14">
        <f t="shared" si="420"/>
        <v>5.0130105337511388</v>
      </c>
      <c r="AT261" s="19">
        <f t="shared" si="421"/>
        <v>7.2387076951380012</v>
      </c>
      <c r="AU261" s="19">
        <f t="shared" si="442"/>
        <v>227.71657785834824</v>
      </c>
      <c r="AV261" s="14">
        <f t="shared" si="529"/>
        <v>3.5137736844868442E-2</v>
      </c>
      <c r="AW261" s="19">
        <f t="shared" si="478"/>
        <v>227.63656340646824</v>
      </c>
      <c r="AX261" t="s">
        <v>232</v>
      </c>
      <c r="AY261" s="14">
        <f t="shared" si="479"/>
        <v>1.6199999999999999</v>
      </c>
      <c r="AZ261" s="14">
        <f t="shared" si="480"/>
        <v>0.40601027145261881</v>
      </c>
      <c r="BA261" s="14">
        <f t="shared" si="481"/>
        <v>1.670103092783505</v>
      </c>
      <c r="BB261" s="14">
        <f t="shared" si="395"/>
        <v>4.8609408782887691</v>
      </c>
      <c r="BC261" s="14">
        <f t="shared" si="396"/>
        <v>1.2182445809278462</v>
      </c>
      <c r="BD261" s="14">
        <f t="shared" si="452"/>
        <v>5.0112792559678034</v>
      </c>
      <c r="BE261" s="19">
        <f t="shared" si="422"/>
        <v>7.2364634121943325</v>
      </c>
      <c r="BF261" s="21">
        <f t="shared" si="397"/>
        <v>3.5000000000000003E-2</v>
      </c>
      <c r="BG261" s="14">
        <f t="shared" si="530"/>
        <v>4.862634957599834</v>
      </c>
      <c r="BH261" s="14">
        <f t="shared" si="531"/>
        <v>1.218629473987809</v>
      </c>
      <c r="BI261" s="14">
        <f t="shared" si="423"/>
        <v>5.0130107246787077</v>
      </c>
      <c r="BJ261" s="19">
        <f t="shared" si="424"/>
        <v>7.2389637138809508</v>
      </c>
      <c r="BK261" s="19">
        <f t="shared" si="443"/>
        <v>227.70831104233233</v>
      </c>
      <c r="BL261" s="14">
        <f t="shared" si="532"/>
        <v>3.5140254868119336E-2</v>
      </c>
      <c r="BM261" s="19">
        <f t="shared" si="485"/>
        <v>227.62829376147616</v>
      </c>
      <c r="BN261" t="s">
        <v>232</v>
      </c>
      <c r="BO261" s="14">
        <f t="shared" si="486"/>
        <v>1.6199999999999999</v>
      </c>
      <c r="BP261" s="14">
        <f t="shared" si="487"/>
        <v>0.40601027145261881</v>
      </c>
      <c r="BQ261" s="14">
        <f t="shared" si="488"/>
        <v>1.670103092783505</v>
      </c>
      <c r="BR261" s="14">
        <f t="shared" si="398"/>
        <v>4.8609409117884814</v>
      </c>
      <c r="BS261" s="14">
        <f t="shared" si="399"/>
        <v>1.2182445885389461</v>
      </c>
      <c r="BT261" s="14">
        <f t="shared" si="453"/>
        <v>5.0112792905035892</v>
      </c>
      <c r="BU261" s="19">
        <f t="shared" si="425"/>
        <v>7.2365922750957674</v>
      </c>
      <c r="BV261" s="21">
        <f t="shared" si="400"/>
        <v>3.5000000000000003E-2</v>
      </c>
      <c r="BW261" s="14">
        <f t="shared" si="533"/>
        <v>4.8626350514345207</v>
      </c>
      <c r="BX261" s="14">
        <f t="shared" si="534"/>
        <v>1.2186294953069525</v>
      </c>
      <c r="BY261" s="14">
        <f t="shared" si="426"/>
        <v>5.0130108208811679</v>
      </c>
      <c r="BZ261" s="19">
        <f t="shared" si="427"/>
        <v>7.2390927103395626</v>
      </c>
      <c r="CA261" s="19">
        <f t="shared" si="444"/>
        <v>227.70414598002151</v>
      </c>
      <c r="CB261" s="14">
        <f t="shared" si="535"/>
        <v>3.5141523623562015E-2</v>
      </c>
      <c r="CC261" s="19">
        <f t="shared" si="492"/>
        <v>227.62412727377011</v>
      </c>
      <c r="CD261" t="s">
        <v>232</v>
      </c>
      <c r="CE261" s="14">
        <f t="shared" si="493"/>
        <v>1.6199999999999999</v>
      </c>
      <c r="CF261" s="14">
        <f t="shared" si="494"/>
        <v>0.40601027145261881</v>
      </c>
      <c r="CG261" s="14">
        <f t="shared" si="495"/>
        <v>1.670103092783505</v>
      </c>
      <c r="CH261" s="14">
        <f t="shared" si="401"/>
        <v>4.8609409442758693</v>
      </c>
      <c r="CI261" s="14">
        <f t="shared" si="402"/>
        <v>1.2182445959200467</v>
      </c>
      <c r="CJ261" s="14">
        <f t="shared" si="454"/>
        <v>5.0112793239957414</v>
      </c>
      <c r="CK261" s="19">
        <f t="shared" si="428"/>
        <v>7.236717241708357</v>
      </c>
      <c r="CL261" s="21">
        <f t="shared" si="403"/>
        <v>3.5000000000000003E-2</v>
      </c>
      <c r="CM261" s="14">
        <f t="shared" si="536"/>
        <v>4.8626351424336267</v>
      </c>
      <c r="CN261" s="14">
        <f t="shared" si="537"/>
        <v>1.2186295159818545</v>
      </c>
      <c r="CO261" s="14">
        <f t="shared" si="429"/>
        <v>5.0130109141764958</v>
      </c>
      <c r="CP261" s="19">
        <f t="shared" si="430"/>
        <v>7.2392178064756472</v>
      </c>
      <c r="CQ261" s="19">
        <f t="shared" si="445"/>
        <v>227.7001069919823</v>
      </c>
      <c r="CR261" s="14">
        <f t="shared" si="538"/>
        <v>3.5142754039783848E-2</v>
      </c>
      <c r="CS261" s="19">
        <f t="shared" si="499"/>
        <v>227.62008690343379</v>
      </c>
      <c r="CT261" t="s">
        <v>232</v>
      </c>
      <c r="CU261" s="14">
        <f t="shared" si="500"/>
        <v>1.6199999999999999</v>
      </c>
      <c r="CV261" s="14">
        <f t="shared" si="501"/>
        <v>0.40601027145261881</v>
      </c>
      <c r="CW261" s="14">
        <f t="shared" si="502"/>
        <v>1.670103092783505</v>
      </c>
      <c r="CX261" s="14">
        <f t="shared" si="404"/>
        <v>4.8609410437737592</v>
      </c>
      <c r="CY261" s="14">
        <f t="shared" si="405"/>
        <v>1.2182446185258642</v>
      </c>
      <c r="CZ261" s="14">
        <f t="shared" si="455"/>
        <v>5.0112794265708862</v>
      </c>
      <c r="DA261" s="19">
        <f t="shared" si="431"/>
        <v>7.237099958812256</v>
      </c>
      <c r="DB261" s="21">
        <f t="shared" si="406"/>
        <v>3.5000000000000003E-2</v>
      </c>
      <c r="DC261" s="14">
        <f t="shared" si="539"/>
        <v>4.8626354211331453</v>
      </c>
      <c r="DD261" s="14">
        <f t="shared" si="540"/>
        <v>1.2186295793020958</v>
      </c>
      <c r="DE261" s="14">
        <f t="shared" si="432"/>
        <v>5.0130111999085667</v>
      </c>
      <c r="DF261" s="19">
        <f t="shared" si="433"/>
        <v>7.2396009202801688</v>
      </c>
      <c r="DG261" s="19">
        <f t="shared" si="446"/>
        <v>227.68773822567107</v>
      </c>
      <c r="DH261" s="14">
        <f t="shared" si="541"/>
        <v>3.5146522396423227E-2</v>
      </c>
      <c r="DI261" s="19">
        <f t="shared" si="506"/>
        <v>227.60771390376166</v>
      </c>
      <c r="DJ261" t="s">
        <v>232</v>
      </c>
      <c r="DK261" s="14">
        <f t="shared" si="507"/>
        <v>1.6199999999999999</v>
      </c>
      <c r="DL261" s="14">
        <f t="shared" si="508"/>
        <v>0.40601027145261881</v>
      </c>
      <c r="DM261" s="14">
        <f t="shared" si="509"/>
        <v>1.670103092783505</v>
      </c>
      <c r="DN261" s="14">
        <f t="shared" si="407"/>
        <v>4.8609411102834663</v>
      </c>
      <c r="DO261" s="14">
        <f t="shared" si="408"/>
        <v>1.2182446336368007</v>
      </c>
      <c r="DP261" s="14">
        <f t="shared" si="456"/>
        <v>5.0112794951375941</v>
      </c>
      <c r="DQ261" s="19">
        <f t="shared" si="434"/>
        <v>7.2373557761031169</v>
      </c>
      <c r="DR261" s="21">
        <f t="shared" si="409"/>
        <v>3.5000000000000003E-2</v>
      </c>
      <c r="DS261" s="14">
        <f t="shared" si="542"/>
        <v>4.8626356074308026</v>
      </c>
      <c r="DT261" s="14">
        <f t="shared" si="543"/>
        <v>1.2186296216287305</v>
      </c>
      <c r="DU261" s="14">
        <f t="shared" si="435"/>
        <v>5.0130113909071579</v>
      </c>
      <c r="DV261" s="19">
        <f t="shared" si="436"/>
        <v>7.2398570027586295</v>
      </c>
      <c r="DW261" s="19">
        <f t="shared" si="447"/>
        <v>227.67947136523711</v>
      </c>
      <c r="DX261" s="14">
        <f t="shared" si="544"/>
        <v>3.5149041373644732E-2</v>
      </c>
      <c r="DY261" s="19">
        <f t="shared" si="513"/>
        <v>227.59944421364764</v>
      </c>
      <c r="DZ261" t="s">
        <v>232</v>
      </c>
      <c r="EA261" s="14">
        <f t="shared" si="514"/>
        <v>1.6199999999999999</v>
      </c>
      <c r="EB261" s="14">
        <f t="shared" si="515"/>
        <v>0.40601027145261881</v>
      </c>
      <c r="EC261" s="14">
        <f t="shared" si="516"/>
        <v>1.670103092783505</v>
      </c>
      <c r="ED261" s="14">
        <f t="shared" si="410"/>
        <v>4.860941143795638</v>
      </c>
      <c r="EE261" s="14">
        <f t="shared" si="411"/>
        <v>1.2182446412507311</v>
      </c>
      <c r="EF261" s="14">
        <f t="shared" si="457"/>
        <v>5.0112795296862247</v>
      </c>
      <c r="EG261" s="19">
        <f t="shared" si="437"/>
        <v>7.2374846710526421</v>
      </c>
      <c r="EH261" s="21">
        <f t="shared" si="412"/>
        <v>3.5000000000000003E-2</v>
      </c>
      <c r="EI261" s="14">
        <f t="shared" si="545"/>
        <v>4.8626357013003965</v>
      </c>
      <c r="EJ261" s="14">
        <f t="shared" si="546"/>
        <v>1.2186296429558043</v>
      </c>
      <c r="EK261" s="14">
        <f t="shared" si="438"/>
        <v>5.0130114871454055</v>
      </c>
      <c r="EL261" s="19">
        <f t="shared" si="439"/>
        <v>7.2399860313314841</v>
      </c>
      <c r="EM261" s="19">
        <f t="shared" si="448"/>
        <v>227.67530628054953</v>
      </c>
      <c r="EN261" s="14">
        <f t="shared" si="547"/>
        <v>3.5150310609776574E-2</v>
      </c>
      <c r="EO261" s="19">
        <f t="shared" si="520"/>
        <v>227.59527770321017</v>
      </c>
    </row>
    <row r="262" spans="2:145" hidden="1" outlineLevel="1">
      <c r="B262" t="s">
        <v>233</v>
      </c>
      <c r="C262" s="14">
        <f t="shared" si="458"/>
        <v>1.6199999999999999</v>
      </c>
      <c r="D262" s="14">
        <f t="shared" si="459"/>
        <v>0.40601027145261881</v>
      </c>
      <c r="E262" s="14">
        <f t="shared" si="460"/>
        <v>1.670103092783505</v>
      </c>
      <c r="F262" s="14">
        <f t="shared" si="386"/>
        <v>3.2401880457666614</v>
      </c>
      <c r="G262" s="14">
        <f t="shared" si="387"/>
        <v>0.81206326670811424</v>
      </c>
      <c r="H262" s="14">
        <f t="shared" si="449"/>
        <v>3.3404000471821251</v>
      </c>
      <c r="I262" s="19">
        <f t="shared" si="413"/>
        <v>4.8222140339980992</v>
      </c>
      <c r="J262" s="21">
        <f t="shared" si="388"/>
        <v>3.5000000000000003E-2</v>
      </c>
      <c r="K262" s="14">
        <f t="shared" si="521"/>
        <v>3.2409403161474719</v>
      </c>
      <c r="L262" s="14">
        <f t="shared" si="522"/>
        <v>0.81223418175730844</v>
      </c>
      <c r="M262" s="14">
        <f t="shared" si="414"/>
        <v>3.3411702289534784</v>
      </c>
      <c r="N262" s="19">
        <f t="shared" si="415"/>
        <v>4.8233258712912654</v>
      </c>
      <c r="O262" s="19">
        <f t="shared" si="440"/>
        <v>227.69824233313355</v>
      </c>
      <c r="P262" s="14">
        <f t="shared" si="523"/>
        <v>2.3416353502062177E-2</v>
      </c>
      <c r="Q262" s="19">
        <f t="shared" si="464"/>
        <v>227.64492370779084</v>
      </c>
      <c r="R262" t="s">
        <v>233</v>
      </c>
      <c r="S262" s="14">
        <f t="shared" si="465"/>
        <v>1.6199999999999999</v>
      </c>
      <c r="T262" s="14">
        <f t="shared" si="466"/>
        <v>0.40601027145261881</v>
      </c>
      <c r="U262" s="14">
        <f t="shared" si="467"/>
        <v>1.670103092783505</v>
      </c>
      <c r="V262" s="14">
        <f t="shared" si="389"/>
        <v>3.2401880986115854</v>
      </c>
      <c r="W262" s="14">
        <f t="shared" si="390"/>
        <v>0.81206327871442618</v>
      </c>
      <c r="X262" s="14">
        <f t="shared" si="450"/>
        <v>3.3404001016614284</v>
      </c>
      <c r="Y262" s="19">
        <f t="shared" si="416"/>
        <v>4.8228916382350793</v>
      </c>
      <c r="Z262" s="21">
        <f t="shared" si="391"/>
        <v>3.5000000000000003E-2</v>
      </c>
      <c r="AA262" s="14">
        <f t="shared" si="524"/>
        <v>3.2409405804211744</v>
      </c>
      <c r="AB262" s="14">
        <f t="shared" si="525"/>
        <v>0.81223424180001924</v>
      </c>
      <c r="AC262" s="14">
        <f t="shared" si="417"/>
        <v>3.3411704998956862</v>
      </c>
      <c r="AD262" s="19">
        <f t="shared" si="418"/>
        <v>4.824003944272989</v>
      </c>
      <c r="AE262" s="19">
        <f t="shared" si="441"/>
        <v>227.66535039326507</v>
      </c>
      <c r="AF262" s="14">
        <f t="shared" si="526"/>
        <v>2.3423028214222635E-2</v>
      </c>
      <c r="AG262" s="19">
        <f t="shared" si="471"/>
        <v>227.61202427400846</v>
      </c>
      <c r="AH262" t="s">
        <v>233</v>
      </c>
      <c r="AI262" s="14">
        <f t="shared" si="472"/>
        <v>1.6199999999999999</v>
      </c>
      <c r="AJ262" s="14">
        <f t="shared" si="473"/>
        <v>0.40601027145261881</v>
      </c>
      <c r="AK262" s="14">
        <f t="shared" si="474"/>
        <v>1.670103092783505</v>
      </c>
      <c r="AL262" s="14">
        <f t="shared" si="392"/>
        <v>3.2401881448795109</v>
      </c>
      <c r="AM262" s="14">
        <f t="shared" si="393"/>
        <v>0.81206328922645077</v>
      </c>
      <c r="AN262" s="14">
        <f t="shared" si="451"/>
        <v>3.3404001493603208</v>
      </c>
      <c r="AO262" s="19">
        <f t="shared" si="419"/>
        <v>4.8234848307651816</v>
      </c>
      <c r="AP262" s="21">
        <f t="shared" si="394"/>
        <v>3.5000000000000003E-2</v>
      </c>
      <c r="AQ262" s="14">
        <f t="shared" si="527"/>
        <v>3.240940811803787</v>
      </c>
      <c r="AR262" s="14">
        <f t="shared" si="528"/>
        <v>0.81223429436990857</v>
      </c>
      <c r="AS262" s="14">
        <f t="shared" si="420"/>
        <v>3.3411707371168529</v>
      </c>
      <c r="AT262" s="19">
        <f t="shared" si="421"/>
        <v>4.8245975472626697</v>
      </c>
      <c r="AU262" s="19">
        <f t="shared" si="442"/>
        <v>227.63656340646824</v>
      </c>
      <c r="AV262" s="14">
        <f t="shared" si="529"/>
        <v>2.3428872246186176E-2</v>
      </c>
      <c r="AW262" s="19">
        <f t="shared" si="478"/>
        <v>227.58323072684212</v>
      </c>
      <c r="AX262" t="s">
        <v>233</v>
      </c>
      <c r="AY262" s="14">
        <f t="shared" si="479"/>
        <v>1.6199999999999999</v>
      </c>
      <c r="AZ262" s="14">
        <f t="shared" si="480"/>
        <v>0.40601027145261881</v>
      </c>
      <c r="BA262" s="14">
        <f t="shared" si="481"/>
        <v>1.670103092783505</v>
      </c>
      <c r="BB262" s="14">
        <f t="shared" si="395"/>
        <v>3.2401881581740368</v>
      </c>
      <c r="BC262" s="14">
        <f t="shared" si="396"/>
        <v>0.81206329224695328</v>
      </c>
      <c r="BD262" s="14">
        <f t="shared" si="452"/>
        <v>3.3404001630660174</v>
      </c>
      <c r="BE262" s="19">
        <f t="shared" si="422"/>
        <v>4.8236552639385613</v>
      </c>
      <c r="BF262" s="21">
        <f t="shared" si="397"/>
        <v>3.5000000000000003E-2</v>
      </c>
      <c r="BG262" s="14">
        <f t="shared" si="530"/>
        <v>3.240940878288769</v>
      </c>
      <c r="BH262" s="14">
        <f t="shared" si="531"/>
        <v>0.81223430947522746</v>
      </c>
      <c r="BI262" s="14">
        <f t="shared" si="423"/>
        <v>3.341170805279472</v>
      </c>
      <c r="BJ262" s="19">
        <f t="shared" si="424"/>
        <v>4.8247680983859578</v>
      </c>
      <c r="BK262" s="19">
        <f t="shared" si="443"/>
        <v>227.62829376147616</v>
      </c>
      <c r="BL262" s="14">
        <f t="shared" si="532"/>
        <v>2.3430551465338026E-2</v>
      </c>
      <c r="BM262" s="19">
        <f t="shared" si="485"/>
        <v>227.57495919695668</v>
      </c>
      <c r="BN262" t="s">
        <v>233</v>
      </c>
      <c r="BO262" s="14">
        <f t="shared" si="486"/>
        <v>1.6199999999999999</v>
      </c>
      <c r="BP262" s="14">
        <f t="shared" si="487"/>
        <v>0.40601027145261881</v>
      </c>
      <c r="BQ262" s="14">
        <f t="shared" si="488"/>
        <v>1.670103092783505</v>
      </c>
      <c r="BR262" s="14">
        <f t="shared" si="398"/>
        <v>3.2401881648727344</v>
      </c>
      <c r="BS262" s="14">
        <f t="shared" si="399"/>
        <v>0.81206329376889042</v>
      </c>
      <c r="BT262" s="14">
        <f t="shared" si="453"/>
        <v>3.340400169971891</v>
      </c>
      <c r="BU262" s="19">
        <f t="shared" si="425"/>
        <v>4.8237411376283497</v>
      </c>
      <c r="BV262" s="21">
        <f t="shared" si="400"/>
        <v>3.5000000000000003E-2</v>
      </c>
      <c r="BW262" s="14">
        <f t="shared" si="533"/>
        <v>3.2409409117884818</v>
      </c>
      <c r="BX262" s="14">
        <f t="shared" si="534"/>
        <v>0.81223431708632732</v>
      </c>
      <c r="BY262" s="14">
        <f t="shared" si="426"/>
        <v>3.3411708396244943</v>
      </c>
      <c r="BZ262" s="19">
        <f t="shared" si="427"/>
        <v>4.824854031508611</v>
      </c>
      <c r="CA262" s="19">
        <f t="shared" si="444"/>
        <v>227.62412727377011</v>
      </c>
      <c r="CB262" s="14">
        <f t="shared" si="535"/>
        <v>2.3431397572885003E-2</v>
      </c>
      <c r="CC262" s="19">
        <f t="shared" si="492"/>
        <v>227.5707917595368</v>
      </c>
      <c r="CD262" t="s">
        <v>233</v>
      </c>
      <c r="CE262" s="14">
        <f t="shared" si="493"/>
        <v>1.6199999999999999</v>
      </c>
      <c r="CF262" s="14">
        <f t="shared" si="494"/>
        <v>0.40601027145261881</v>
      </c>
      <c r="CG262" s="14">
        <f t="shared" si="495"/>
        <v>1.670103092783505</v>
      </c>
      <c r="CH262" s="14">
        <f t="shared" si="401"/>
        <v>3.2401881713690046</v>
      </c>
      <c r="CI262" s="14">
        <f t="shared" si="402"/>
        <v>0.81206329524483623</v>
      </c>
      <c r="CJ262" s="14">
        <f t="shared" si="454"/>
        <v>3.340400176669077</v>
      </c>
      <c r="CK262" s="19">
        <f t="shared" si="428"/>
        <v>4.8238244148466256</v>
      </c>
      <c r="CL262" s="21">
        <f t="shared" si="403"/>
        <v>3.5000000000000003E-2</v>
      </c>
      <c r="CM262" s="14">
        <f t="shared" si="536"/>
        <v>3.2409409442758692</v>
      </c>
      <c r="CN262" s="14">
        <f t="shared" si="537"/>
        <v>0.81223432446742794</v>
      </c>
      <c r="CO262" s="14">
        <f t="shared" si="429"/>
        <v>3.3411708729316469</v>
      </c>
      <c r="CP262" s="19">
        <f t="shared" si="430"/>
        <v>4.8249373663647646</v>
      </c>
      <c r="CQ262" s="19">
        <f t="shared" si="445"/>
        <v>227.62008690343379</v>
      </c>
      <c r="CR262" s="14">
        <f t="shared" si="538"/>
        <v>2.3432218112784443E-2</v>
      </c>
      <c r="CS262" s="19">
        <f t="shared" si="499"/>
        <v>227.56675046820206</v>
      </c>
      <c r="CT262" t="s">
        <v>233</v>
      </c>
      <c r="CU262" s="14">
        <f t="shared" si="500"/>
        <v>1.6199999999999999</v>
      </c>
      <c r="CV262" s="14">
        <f t="shared" si="501"/>
        <v>0.40601027145261881</v>
      </c>
      <c r="CW262" s="14">
        <f t="shared" si="502"/>
        <v>1.670103092783505</v>
      </c>
      <c r="CX262" s="14">
        <f t="shared" si="404"/>
        <v>3.2401881912648847</v>
      </c>
      <c r="CY262" s="14">
        <f t="shared" si="405"/>
        <v>0.81206329976515956</v>
      </c>
      <c r="CZ262" s="14">
        <f t="shared" si="455"/>
        <v>3.3404001971802937</v>
      </c>
      <c r="DA262" s="19">
        <f t="shared" si="431"/>
        <v>4.8240794558870306</v>
      </c>
      <c r="DB262" s="21">
        <f t="shared" si="406"/>
        <v>3.5000000000000003E-2</v>
      </c>
      <c r="DC262" s="14">
        <f t="shared" si="539"/>
        <v>3.2409410437737596</v>
      </c>
      <c r="DD262" s="14">
        <f t="shared" si="540"/>
        <v>0.81223434707324538</v>
      </c>
      <c r="DE262" s="14">
        <f t="shared" si="432"/>
        <v>3.3411709749402001</v>
      </c>
      <c r="DF262" s="19">
        <f t="shared" si="433"/>
        <v>4.8251925839367056</v>
      </c>
      <c r="DG262" s="19">
        <f t="shared" si="446"/>
        <v>227.60771390376166</v>
      </c>
      <c r="DH262" s="14">
        <f t="shared" si="541"/>
        <v>2.3434731154302581E-2</v>
      </c>
      <c r="DI262" s="19">
        <f t="shared" si="506"/>
        <v>227.55437464792186</v>
      </c>
      <c r="DJ262" t="s">
        <v>233</v>
      </c>
      <c r="DK262" s="14">
        <f t="shared" si="507"/>
        <v>1.6199999999999999</v>
      </c>
      <c r="DL262" s="14">
        <f t="shared" si="508"/>
        <v>0.40601027145261881</v>
      </c>
      <c r="DM262" s="14">
        <f t="shared" si="509"/>
        <v>1.670103092783505</v>
      </c>
      <c r="DN262" s="14">
        <f t="shared" si="407"/>
        <v>3.2401882045643537</v>
      </c>
      <c r="DO262" s="14">
        <f t="shared" si="408"/>
        <v>0.81206330278678518</v>
      </c>
      <c r="DP262" s="14">
        <f t="shared" si="456"/>
        <v>3.3404002108910866</v>
      </c>
      <c r="DQ262" s="19">
        <f t="shared" si="434"/>
        <v>4.8242499314289171</v>
      </c>
      <c r="DR262" s="21">
        <f t="shared" si="409"/>
        <v>3.5000000000000003E-2</v>
      </c>
      <c r="DS262" s="14">
        <f t="shared" si="542"/>
        <v>3.2409411102834662</v>
      </c>
      <c r="DT262" s="14">
        <f t="shared" si="543"/>
        <v>0.81223436218418177</v>
      </c>
      <c r="DU262" s="14">
        <f t="shared" si="435"/>
        <v>3.3411710431281683</v>
      </c>
      <c r="DV262" s="19">
        <f t="shared" si="436"/>
        <v>4.8253631774869072</v>
      </c>
      <c r="DW262" s="19">
        <f t="shared" si="447"/>
        <v>227.59944421364764</v>
      </c>
      <c r="DX262" s="14">
        <f t="shared" si="544"/>
        <v>2.3436411009776049E-2</v>
      </c>
      <c r="DY262" s="19">
        <f t="shared" si="513"/>
        <v>227.54610307244576</v>
      </c>
      <c r="DZ262" t="s">
        <v>233</v>
      </c>
      <c r="EA262" s="14">
        <f t="shared" si="514"/>
        <v>1.6199999999999999</v>
      </c>
      <c r="EB262" s="14">
        <f t="shared" si="515"/>
        <v>0.40601027145261881</v>
      </c>
      <c r="EC262" s="14">
        <f t="shared" si="516"/>
        <v>1.670103092783505</v>
      </c>
      <c r="ED262" s="14">
        <f t="shared" si="410"/>
        <v>3.2401882112655427</v>
      </c>
      <c r="EE262" s="14">
        <f t="shared" si="411"/>
        <v>0.81206330430928819</v>
      </c>
      <c r="EF262" s="14">
        <f t="shared" si="457"/>
        <v>3.3404002177995284</v>
      </c>
      <c r="EG262" s="19">
        <f t="shared" si="437"/>
        <v>4.8243358264668084</v>
      </c>
      <c r="EH262" s="21">
        <f t="shared" si="412"/>
        <v>3.5000000000000003E-2</v>
      </c>
      <c r="EI262" s="14">
        <f t="shared" si="545"/>
        <v>3.2409411437956379</v>
      </c>
      <c r="EJ262" s="14">
        <f t="shared" si="546"/>
        <v>0.81223436979811214</v>
      </c>
      <c r="EK262" s="14">
        <f t="shared" si="438"/>
        <v>3.3411710774859635</v>
      </c>
      <c r="EL262" s="19">
        <f t="shared" si="439"/>
        <v>4.8254491319870967</v>
      </c>
      <c r="EM262" s="19">
        <f t="shared" si="448"/>
        <v>227.59527770321017</v>
      </c>
      <c r="EN262" s="14">
        <f t="shared" si="547"/>
        <v>2.3437257437954398E-2</v>
      </c>
      <c r="EO262" s="19">
        <f t="shared" si="520"/>
        <v>227.54193561205824</v>
      </c>
    </row>
    <row r="263" spans="2:145" hidden="1" outlineLevel="1">
      <c r="B263" t="s">
        <v>234</v>
      </c>
      <c r="C263" s="14">
        <f t="shared" si="458"/>
        <v>1.6199999999999999</v>
      </c>
      <c r="D263" s="14">
        <f t="shared" si="459"/>
        <v>0.40601027145261881</v>
      </c>
      <c r="E263" s="14">
        <f t="shared" si="460"/>
        <v>1.670103092783505</v>
      </c>
      <c r="F263" s="14">
        <f>C263</f>
        <v>1.6199999999999999</v>
      </c>
      <c r="G263" s="14">
        <f>D263</f>
        <v>0.40601027145261881</v>
      </c>
      <c r="H263" s="14">
        <f t="shared" si="449"/>
        <v>1.670103092783505</v>
      </c>
      <c r="I263" s="19">
        <f t="shared" si="413"/>
        <v>2.4109670873217866</v>
      </c>
      <c r="J263" s="21">
        <f t="shared" si="388"/>
        <v>3.5000000000000003E-2</v>
      </c>
      <c r="K263" s="14">
        <f t="shared" si="521"/>
        <v>1.6201880457666615</v>
      </c>
      <c r="L263" s="14">
        <f t="shared" si="522"/>
        <v>0.40605299525549549</v>
      </c>
      <c r="M263" s="14">
        <f t="shared" si="414"/>
        <v>1.6702958835491253</v>
      </c>
      <c r="N263" s="19">
        <f t="shared" si="415"/>
        <v>2.4112454007939661</v>
      </c>
      <c r="O263" s="19">
        <f t="shared" si="440"/>
        <v>227.64492370779084</v>
      </c>
      <c r="P263" s="14">
        <f t="shared" si="523"/>
        <v>1.1709565354761984E-2</v>
      </c>
      <c r="Q263" s="19">
        <f t="shared" si="464"/>
        <v>227.61826747667246</v>
      </c>
      <c r="R263" t="s">
        <v>234</v>
      </c>
      <c r="S263" s="14">
        <f t="shared" si="465"/>
        <v>1.6199999999999999</v>
      </c>
      <c r="T263" s="14">
        <f t="shared" si="466"/>
        <v>0.40601027145261881</v>
      </c>
      <c r="U263" s="14">
        <f t="shared" si="467"/>
        <v>1.670103092783505</v>
      </c>
      <c r="V263" s="14">
        <f>S263</f>
        <v>1.6199999999999999</v>
      </c>
      <c r="W263" s="14">
        <f>T263</f>
        <v>0.40601027145261881</v>
      </c>
      <c r="X263" s="14">
        <f t="shared" si="450"/>
        <v>1.670103092783505</v>
      </c>
      <c r="Y263" s="19">
        <f t="shared" si="416"/>
        <v>2.411305830451238</v>
      </c>
      <c r="Z263" s="21">
        <f t="shared" si="391"/>
        <v>3.5000000000000003E-2</v>
      </c>
      <c r="AA263" s="14">
        <f t="shared" si="524"/>
        <v>1.6201880986115855</v>
      </c>
      <c r="AB263" s="14">
        <f t="shared" si="525"/>
        <v>0.40605300726180737</v>
      </c>
      <c r="AC263" s="14">
        <f t="shared" si="417"/>
        <v>1.670295937727498</v>
      </c>
      <c r="AD263" s="19">
        <f t="shared" si="418"/>
        <v>2.4115842612498111</v>
      </c>
      <c r="AE263" s="19">
        <f t="shared" si="441"/>
        <v>227.61202427400846</v>
      </c>
      <c r="AF263" s="14">
        <f t="shared" si="526"/>
        <v>1.171290350814619E-2</v>
      </c>
      <c r="AG263" s="19">
        <f t="shared" si="471"/>
        <v>227.5853642972323</v>
      </c>
      <c r="AH263" t="s">
        <v>234</v>
      </c>
      <c r="AI263" s="14">
        <f t="shared" si="472"/>
        <v>1.6199999999999999</v>
      </c>
      <c r="AJ263" s="14">
        <f t="shared" si="473"/>
        <v>0.40601027145261881</v>
      </c>
      <c r="AK263" s="14">
        <f t="shared" si="474"/>
        <v>1.670103092783505</v>
      </c>
      <c r="AL263" s="14">
        <f>AI263</f>
        <v>1.6199999999999999</v>
      </c>
      <c r="AM263" s="14">
        <f>AJ263</f>
        <v>0.40601027145261881</v>
      </c>
      <c r="AN263" s="14">
        <f t="shared" si="451"/>
        <v>1.670103092783505</v>
      </c>
      <c r="AO263" s="19">
        <f t="shared" si="419"/>
        <v>2.4116023750621323</v>
      </c>
      <c r="AP263" s="21">
        <f t="shared" si="394"/>
        <v>3.5000000000000003E-2</v>
      </c>
      <c r="AQ263" s="14">
        <f t="shared" si="527"/>
        <v>1.6201881448795112</v>
      </c>
      <c r="AR263" s="14">
        <f t="shared" si="528"/>
        <v>0.40605301777383201</v>
      </c>
      <c r="AS263" s="14">
        <f t="shared" si="420"/>
        <v>1.6702959851629138</v>
      </c>
      <c r="AT263" s="19">
        <f t="shared" si="421"/>
        <v>2.411880908598369</v>
      </c>
      <c r="AU263" s="19">
        <f t="shared" si="442"/>
        <v>227.58323072684212</v>
      </c>
      <c r="AV263" s="14">
        <f t="shared" si="529"/>
        <v>1.1715826222396445E-2</v>
      </c>
      <c r="AW263" s="19">
        <f t="shared" si="478"/>
        <v>227.55656747101887</v>
      </c>
      <c r="AX263" t="s">
        <v>234</v>
      </c>
      <c r="AY263" s="14">
        <f t="shared" si="479"/>
        <v>1.6199999999999999</v>
      </c>
      <c r="AZ263" s="14">
        <f t="shared" si="480"/>
        <v>0.40601027145261881</v>
      </c>
      <c r="BA263" s="14">
        <f t="shared" si="481"/>
        <v>1.670103092783505</v>
      </c>
      <c r="BB263" s="14">
        <f>AY263</f>
        <v>1.6199999999999999</v>
      </c>
      <c r="BC263" s="14">
        <f>AZ263</f>
        <v>0.40601027145261881</v>
      </c>
      <c r="BD263" s="14">
        <f t="shared" si="452"/>
        <v>1.670103092783505</v>
      </c>
      <c r="BE263" s="19">
        <f t="shared" si="422"/>
        <v>2.4116875768054538</v>
      </c>
      <c r="BF263" s="21">
        <f t="shared" si="397"/>
        <v>3.5000000000000003E-2</v>
      </c>
      <c r="BG263" s="14">
        <f t="shared" si="530"/>
        <v>1.6201881581740369</v>
      </c>
      <c r="BH263" s="14">
        <f t="shared" si="531"/>
        <v>0.40605302079433447</v>
      </c>
      <c r="BI263" s="14">
        <f t="shared" si="423"/>
        <v>1.6702959987929034</v>
      </c>
      <c r="BJ263" s="19">
        <f t="shared" si="424"/>
        <v>2.4119661398644459</v>
      </c>
      <c r="BK263" s="19">
        <f t="shared" si="443"/>
        <v>227.57495919695668</v>
      </c>
      <c r="BL263" s="14">
        <f t="shared" si="532"/>
        <v>1.1716666032645134E-2</v>
      </c>
      <c r="BM263" s="19">
        <f t="shared" si="485"/>
        <v>227.54829499901365</v>
      </c>
      <c r="BN263" t="s">
        <v>234</v>
      </c>
      <c r="BO263" s="14">
        <f t="shared" si="486"/>
        <v>1.6199999999999999</v>
      </c>
      <c r="BP263" s="14">
        <f t="shared" si="487"/>
        <v>0.40601027145261881</v>
      </c>
      <c r="BQ263" s="14">
        <f t="shared" si="488"/>
        <v>1.670103092783505</v>
      </c>
      <c r="BR263" s="14">
        <f>BO263</f>
        <v>1.6199999999999999</v>
      </c>
      <c r="BS263" s="14">
        <f>BP263</f>
        <v>0.40601027145261881</v>
      </c>
      <c r="BT263" s="14">
        <f t="shared" si="453"/>
        <v>1.670103092783505</v>
      </c>
      <c r="BU263" s="19">
        <f t="shared" si="425"/>
        <v>2.4117305061710379</v>
      </c>
      <c r="BV263" s="21">
        <f t="shared" si="400"/>
        <v>3.5000000000000003E-2</v>
      </c>
      <c r="BW263" s="14">
        <f t="shared" si="533"/>
        <v>1.6201881648727345</v>
      </c>
      <c r="BX263" s="14">
        <f t="shared" si="534"/>
        <v>0.40605302231627161</v>
      </c>
      <c r="BY263" s="14">
        <f t="shared" si="426"/>
        <v>1.6702960056606309</v>
      </c>
      <c r="BZ263" s="19">
        <f t="shared" si="427"/>
        <v>2.412009084106022</v>
      </c>
      <c r="CA263" s="19">
        <f t="shared" si="444"/>
        <v>227.5707917595368</v>
      </c>
      <c r="CB263" s="14">
        <f t="shared" si="535"/>
        <v>1.1717089187537095E-2</v>
      </c>
      <c r="CC263" s="19">
        <f t="shared" si="492"/>
        <v>227.54412708690157</v>
      </c>
      <c r="CD263" t="s">
        <v>234</v>
      </c>
      <c r="CE263" s="14">
        <f t="shared" si="493"/>
        <v>1.6199999999999999</v>
      </c>
      <c r="CF263" s="14">
        <f t="shared" si="494"/>
        <v>0.40601027145261881</v>
      </c>
      <c r="CG263" s="14">
        <f t="shared" si="495"/>
        <v>1.670103092783505</v>
      </c>
      <c r="CH263" s="14">
        <f>CE263</f>
        <v>1.6199999999999999</v>
      </c>
      <c r="CI263" s="14">
        <f>CF263</f>
        <v>0.40601027145261881</v>
      </c>
      <c r="CJ263" s="14">
        <f t="shared" si="454"/>
        <v>1.670103092783505</v>
      </c>
      <c r="CK263" s="19">
        <f t="shared" si="428"/>
        <v>2.4117721375267549</v>
      </c>
      <c r="CL263" s="21">
        <f t="shared" si="403"/>
        <v>3.5000000000000003E-2</v>
      </c>
      <c r="CM263" s="14">
        <f t="shared" si="536"/>
        <v>1.6201881713690047</v>
      </c>
      <c r="CN263" s="14">
        <f t="shared" si="537"/>
        <v>0.40605302379221742</v>
      </c>
      <c r="CO263" s="14">
        <f t="shared" si="429"/>
        <v>1.670296012320823</v>
      </c>
      <c r="CP263" s="19">
        <f t="shared" si="430"/>
        <v>2.4120507298884477</v>
      </c>
      <c r="CQ263" s="19">
        <f t="shared" si="445"/>
        <v>227.56675046820206</v>
      </c>
      <c r="CR263" s="14">
        <f t="shared" si="538"/>
        <v>1.1717499555553249E-2</v>
      </c>
      <c r="CS263" s="19">
        <f t="shared" si="499"/>
        <v>227.54008533522736</v>
      </c>
      <c r="CT263" t="s">
        <v>234</v>
      </c>
      <c r="CU263" s="14">
        <f t="shared" si="500"/>
        <v>1.6199999999999999</v>
      </c>
      <c r="CV263" s="14">
        <f t="shared" si="501"/>
        <v>0.40601027145261881</v>
      </c>
      <c r="CW263" s="14">
        <f t="shared" si="502"/>
        <v>1.670103092783505</v>
      </c>
      <c r="CX263" s="14">
        <f>CU263</f>
        <v>1.6199999999999999</v>
      </c>
      <c r="CY263" s="14">
        <f>CV263</f>
        <v>0.40601027145261881</v>
      </c>
      <c r="CZ263" s="14">
        <f t="shared" si="455"/>
        <v>1.670103092783505</v>
      </c>
      <c r="DA263" s="19">
        <f t="shared" si="431"/>
        <v>2.4118996358314031</v>
      </c>
      <c r="DB263" s="21">
        <f t="shared" si="406"/>
        <v>3.5000000000000003E-2</v>
      </c>
      <c r="DC263" s="14">
        <f t="shared" si="539"/>
        <v>1.6201881912648848</v>
      </c>
      <c r="DD263" s="14">
        <f t="shared" si="540"/>
        <v>0.40605302831254075</v>
      </c>
      <c r="DE263" s="14">
        <f t="shared" si="432"/>
        <v>1.6702960327187406</v>
      </c>
      <c r="DF263" s="19">
        <f t="shared" si="433"/>
        <v>2.4121782723787777</v>
      </c>
      <c r="DG263" s="19">
        <f t="shared" si="446"/>
        <v>227.55437464792186</v>
      </c>
      <c r="DH263" s="14">
        <f t="shared" si="541"/>
        <v>1.1718756376679098E-2</v>
      </c>
      <c r="DI263" s="19">
        <f t="shared" si="506"/>
        <v>227.5277081051324</v>
      </c>
      <c r="DJ263" t="s">
        <v>234</v>
      </c>
      <c r="DK263" s="14">
        <f t="shared" si="507"/>
        <v>1.6199999999999999</v>
      </c>
      <c r="DL263" s="14">
        <f t="shared" si="508"/>
        <v>0.40601027145261881</v>
      </c>
      <c r="DM263" s="14">
        <f t="shared" si="509"/>
        <v>1.670103092783505</v>
      </c>
      <c r="DN263" s="14">
        <f>DK263</f>
        <v>1.6199999999999999</v>
      </c>
      <c r="DO263" s="14">
        <f>DL263</f>
        <v>0.40601027145261881</v>
      </c>
      <c r="DP263" s="14">
        <f t="shared" si="456"/>
        <v>1.670103092783505</v>
      </c>
      <c r="DQ263" s="19">
        <f t="shared" si="434"/>
        <v>2.4119848587516275</v>
      </c>
      <c r="DR263" s="21">
        <f t="shared" si="409"/>
        <v>3.5000000000000003E-2</v>
      </c>
      <c r="DS263" s="14">
        <f t="shared" si="542"/>
        <v>1.6201882045643541</v>
      </c>
      <c r="DT263" s="14">
        <f t="shared" si="543"/>
        <v>0.40605303133416631</v>
      </c>
      <c r="DU263" s="14">
        <f t="shared" si="435"/>
        <v>1.6702960463537986</v>
      </c>
      <c r="DV263" s="19">
        <f t="shared" si="436"/>
        <v>2.4122635248363751</v>
      </c>
      <c r="DW263" s="19">
        <f t="shared" si="447"/>
        <v>227.54610307244576</v>
      </c>
      <c r="DX263" s="14">
        <f t="shared" si="544"/>
        <v>1.1719596505215878E-2</v>
      </c>
      <c r="DY263" s="19">
        <f t="shared" si="513"/>
        <v>227.51943558730233</v>
      </c>
      <c r="DZ263" t="s">
        <v>234</v>
      </c>
      <c r="EA263" s="14">
        <f t="shared" si="514"/>
        <v>1.6199999999999999</v>
      </c>
      <c r="EB263" s="14">
        <f t="shared" si="515"/>
        <v>0.40601027145261881</v>
      </c>
      <c r="EC263" s="14">
        <f t="shared" si="516"/>
        <v>1.670103092783505</v>
      </c>
      <c r="ED263" s="14">
        <f>EA263</f>
        <v>1.6199999999999999</v>
      </c>
      <c r="EE263" s="14">
        <f>EB263</f>
        <v>0.40601027145261881</v>
      </c>
      <c r="EF263" s="14">
        <f t="shared" si="457"/>
        <v>1.670103092783505</v>
      </c>
      <c r="EG263" s="19">
        <f t="shared" si="437"/>
        <v>2.4120277987875602</v>
      </c>
      <c r="EH263" s="21">
        <f t="shared" si="412"/>
        <v>3.5000000000000003E-2</v>
      </c>
      <c r="EI263" s="14">
        <f t="shared" si="545"/>
        <v>1.6201882112655426</v>
      </c>
      <c r="EJ263" s="14">
        <f t="shared" si="546"/>
        <v>0.40605303285666944</v>
      </c>
      <c r="EK263" s="14">
        <f t="shared" si="438"/>
        <v>1.6702960532240798</v>
      </c>
      <c r="EL263" s="19">
        <f t="shared" si="439"/>
        <v>2.4123064797556659</v>
      </c>
      <c r="EM263" s="19">
        <f t="shared" si="448"/>
        <v>227.54193561205824</v>
      </c>
      <c r="EN263" s="14">
        <f t="shared" si="547"/>
        <v>1.1720019820487667E-2</v>
      </c>
      <c r="EO263" s="19">
        <f t="shared" si="520"/>
        <v>227.5152676521046</v>
      </c>
    </row>
    <row r="264" spans="2:145" hidden="1" outlineLevel="1">
      <c r="B264" s="16" t="s">
        <v>94</v>
      </c>
      <c r="C264" s="17">
        <f>SUM(C244:C263)</f>
        <v>32.400000000000006</v>
      </c>
      <c r="D264" s="17">
        <f>SUM(D244:D263)</f>
        <v>8.1202054290523762</v>
      </c>
      <c r="E264" s="17">
        <f>SUM(E244:E263)</f>
        <v>33.402061855670112</v>
      </c>
      <c r="F264" s="17">
        <f>F244</f>
        <v>32.632215418964975</v>
      </c>
      <c r="G264" s="17">
        <f>G244</f>
        <v>8.2306295397171745</v>
      </c>
      <c r="H264" s="17">
        <f>F264/$L$43</f>
        <v>33.641459194809251</v>
      </c>
      <c r="I264" s="20">
        <f>I244</f>
        <v>48.564936642913018</v>
      </c>
      <c r="J264" s="17">
        <f>SUM(J244:J263)</f>
        <v>0.7000000000000004</v>
      </c>
      <c r="K264" s="17">
        <f>K244</f>
        <v>32.662923779951093</v>
      </c>
      <c r="L264" s="17">
        <f>L244</f>
        <v>8.2487078490073866</v>
      </c>
      <c r="M264" s="17">
        <f>K264/$L$43</f>
        <v>33.673117298918655</v>
      </c>
      <c r="N264" s="20">
        <f>N244</f>
        <v>48.63268934830851</v>
      </c>
      <c r="O264" s="41">
        <f>O244</f>
        <v>230.90362114658484</v>
      </c>
      <c r="P264" s="17">
        <f>(1-Q264/O264)*100</f>
        <v>1.4228246632073116</v>
      </c>
      <c r="Q264" s="20">
        <f>Q263</f>
        <v>227.61826747667246</v>
      </c>
      <c r="R264" s="16" t="s">
        <v>94</v>
      </c>
      <c r="S264" s="17">
        <f>SUM(S244:S263)</f>
        <v>32.400000000000006</v>
      </c>
      <c r="T264" s="17">
        <f>SUM(T244:T263)</f>
        <v>8.1202054290523762</v>
      </c>
      <c r="U264" s="17">
        <f>SUM(U244:U263)</f>
        <v>33.402061855670112</v>
      </c>
      <c r="V264" s="17">
        <f>V244</f>
        <v>32.632281249389173</v>
      </c>
      <c r="W264" s="17">
        <f>W244</f>
        <v>8.2306608772573924</v>
      </c>
      <c r="X264" s="17">
        <f>V264/$L$43</f>
        <v>33.64152706122595</v>
      </c>
      <c r="Y264" s="20">
        <f>Y244</f>
        <v>48.57185804788687</v>
      </c>
      <c r="Z264" s="17">
        <f>SUM(Z244:Z263)</f>
        <v>0.7000000000000004</v>
      </c>
      <c r="AA264" s="17">
        <f>AA244</f>
        <v>32.662998364021973</v>
      </c>
      <c r="AB264" s="17">
        <f>AB244</f>
        <v>8.2487443399041194</v>
      </c>
      <c r="AC264" s="17">
        <f>AA264/$L$43</f>
        <v>33.673194189713378</v>
      </c>
      <c r="AD264" s="20">
        <f>AD244</f>
        <v>48.639639593971232</v>
      </c>
      <c r="AE264" s="41">
        <f>AE244</f>
        <v>230.87118352948912</v>
      </c>
      <c r="AF264" s="17">
        <f>(1-AG264/AE264)*100</f>
        <v>1.4232262259950335</v>
      </c>
      <c r="AG264" s="20">
        <f>AG263</f>
        <v>227.5853642972323</v>
      </c>
      <c r="AH264" s="16" t="s">
        <v>94</v>
      </c>
      <c r="AI264" s="17">
        <f>SUM(AI244:AI263)</f>
        <v>32.400000000000006</v>
      </c>
      <c r="AJ264" s="17">
        <f>SUM(AJ244:AJ263)</f>
        <v>8.1202054290523762</v>
      </c>
      <c r="AK264" s="17">
        <f>SUM(AK244:AK263)</f>
        <v>33.402061855670112</v>
      </c>
      <c r="AL264" s="17">
        <f>AL244</f>
        <v>32.63233888692605</v>
      </c>
      <c r="AM264" s="17">
        <f>AM244</f>
        <v>8.2306883147177459</v>
      </c>
      <c r="AN264" s="17">
        <f>AL264/$L$43</f>
        <v>33.641586481367064</v>
      </c>
      <c r="AO264" s="20">
        <f>AO244</f>
        <v>48.577917261446451</v>
      </c>
      <c r="AP264" s="17">
        <f>SUM(AP244:AP263)</f>
        <v>0.7000000000000004</v>
      </c>
      <c r="AQ264" s="17">
        <f>AQ244</f>
        <v>32.663063665797935</v>
      </c>
      <c r="AR264" s="17">
        <f>AR244</f>
        <v>8.2487762893761971</v>
      </c>
      <c r="AS264" s="17">
        <f>AQ264/$L$43</f>
        <v>33.673261511131891</v>
      </c>
      <c r="AT264" s="20">
        <f>AT244</f>
        <v>48.645724062240532</v>
      </c>
      <c r="AU264" s="41">
        <f>AU244</f>
        <v>230.84279427013428</v>
      </c>
      <c r="AV264" s="17">
        <f>(1-AW264/AU264)*100</f>
        <v>1.4235778116902575</v>
      </c>
      <c r="AW264" s="20">
        <f>AW263</f>
        <v>227.55656747101887</v>
      </c>
      <c r="AX264" s="16" t="s">
        <v>94</v>
      </c>
      <c r="AY264" s="17">
        <f>SUM(AY244:AY263)</f>
        <v>32.400000000000006</v>
      </c>
      <c r="AZ264" s="17">
        <f>SUM(AZ244:AZ263)</f>
        <v>8.1202054290523762</v>
      </c>
      <c r="BA264" s="17">
        <f>SUM(BA244:BA263)</f>
        <v>33.402061855670112</v>
      </c>
      <c r="BB264" s="17">
        <f>BB244</f>
        <v>32.6323554484173</v>
      </c>
      <c r="BC264" s="17">
        <f>BC244</f>
        <v>8.230696198562871</v>
      </c>
      <c r="BD264" s="17">
        <f>BB264/$L$43</f>
        <v>33.641603555069381</v>
      </c>
      <c r="BE264" s="20">
        <f>BE244</f>
        <v>48.579658170893687</v>
      </c>
      <c r="BF264" s="17">
        <f>SUM(BF244:BF263)</f>
        <v>0.7000000000000004</v>
      </c>
      <c r="BG264" s="17">
        <f>BG244</f>
        <v>32.663082429525069</v>
      </c>
      <c r="BH264" s="17">
        <f>BH244</f>
        <v>8.2487854696988983</v>
      </c>
      <c r="BI264" s="17">
        <f>BG264/$L$43</f>
        <v>33.673280855180487</v>
      </c>
      <c r="BJ264" s="20">
        <f>BJ244</f>
        <v>48.647472228923853</v>
      </c>
      <c r="BK264" s="41">
        <f>BK244</f>
        <v>230.83463889847908</v>
      </c>
      <c r="BL264" s="17">
        <f>(1-BM264/BK264)*100</f>
        <v>1.4236788357014141</v>
      </c>
      <c r="BM264" s="20">
        <f>BM263</f>
        <v>227.54829499901365</v>
      </c>
      <c r="BN264" s="16" t="s">
        <v>94</v>
      </c>
      <c r="BO264" s="17">
        <f>SUM(BO244:BO263)</f>
        <v>32.400000000000006</v>
      </c>
      <c r="BP264" s="17">
        <f>SUM(BP244:BP263)</f>
        <v>8.1202054290523762</v>
      </c>
      <c r="BQ264" s="17">
        <f>SUM(BQ244:BQ263)</f>
        <v>33.402061855670112</v>
      </c>
      <c r="BR264" s="17">
        <f>BR244</f>
        <v>32.632363793244942</v>
      </c>
      <c r="BS264" s="17">
        <f>BS244</f>
        <v>8.230700170991156</v>
      </c>
      <c r="BT264" s="17">
        <f>BR264/$L$43</f>
        <v>33.641612157984476</v>
      </c>
      <c r="BU264" s="20">
        <f>BU244</f>
        <v>48.580535338666721</v>
      </c>
      <c r="BV264" s="17">
        <f>SUM(BV244:BV263)</f>
        <v>0.7000000000000004</v>
      </c>
      <c r="BW264" s="17">
        <f>BW244</f>
        <v>32.663091883992507</v>
      </c>
      <c r="BX264" s="17">
        <f>BX244</f>
        <v>8.2487900953828674</v>
      </c>
      <c r="BY264" s="17">
        <f>BW264/$L$43</f>
        <v>33.673290602054131</v>
      </c>
      <c r="BZ264" s="20">
        <f>BZ244</f>
        <v>48.648353053494091</v>
      </c>
      <c r="CA264" s="41">
        <f>CA244</f>
        <v>230.83052998806087</v>
      </c>
      <c r="CB264" s="17">
        <f>(1-CC264/CA264)*100</f>
        <v>1.4237297385788938</v>
      </c>
      <c r="CC264" s="20">
        <f>CC263</f>
        <v>227.54412708690157</v>
      </c>
      <c r="CD264" s="16" t="s">
        <v>94</v>
      </c>
      <c r="CE264" s="17">
        <f>SUM(CE244:CE263)</f>
        <v>32.400000000000006</v>
      </c>
      <c r="CF264" s="17">
        <f>SUM(CF244:CF263)</f>
        <v>8.1202054290523762</v>
      </c>
      <c r="CG264" s="17">
        <f>SUM(CG244:CG263)</f>
        <v>33.402061855670112</v>
      </c>
      <c r="CH264" s="17">
        <f>CH244</f>
        <v>32.632371885905705</v>
      </c>
      <c r="CI264" s="17">
        <f>CI244</f>
        <v>8.2307040233795234</v>
      </c>
      <c r="CJ264" s="17">
        <f>CH264/$L$43</f>
        <v>33.641620500933719</v>
      </c>
      <c r="CK264" s="20">
        <f>CK244</f>
        <v>48.581385985085682</v>
      </c>
      <c r="CL264" s="17">
        <f>SUM(CL244:CL263)</f>
        <v>0.7000000000000004</v>
      </c>
      <c r="CM264" s="17">
        <f>CM244</f>
        <v>32.663101052762002</v>
      </c>
      <c r="CN264" s="17">
        <f>CN244</f>
        <v>8.2487945812868606</v>
      </c>
      <c r="CO264" s="17">
        <f>CM264/$L$43</f>
        <v>33.67330005439382</v>
      </c>
      <c r="CP264" s="20">
        <f>CP244</f>
        <v>48.649207246270933</v>
      </c>
      <c r="CQ264" s="41">
        <f>CQ244</f>
        <v>230.82654545413465</v>
      </c>
      <c r="CR264" s="17">
        <f>(1-CS264/CQ264)*100</f>
        <v>1.4237791032402303</v>
      </c>
      <c r="CS264" s="20">
        <f>CS263</f>
        <v>227.54008533522736</v>
      </c>
      <c r="CT264" s="16" t="s">
        <v>94</v>
      </c>
      <c r="CU264" s="17">
        <f>SUM(CU244:CU263)</f>
        <v>32.400000000000006</v>
      </c>
      <c r="CV264" s="17">
        <f>SUM(CV244:CV263)</f>
        <v>8.1202054290523762</v>
      </c>
      <c r="CW264" s="17">
        <f>SUM(CW244:CW263)</f>
        <v>33.402061855670112</v>
      </c>
      <c r="CX264" s="17">
        <f>CX244</f>
        <v>32.632396671021603</v>
      </c>
      <c r="CY264" s="17">
        <f>CY244</f>
        <v>8.2307158219596701</v>
      </c>
      <c r="CZ264" s="17">
        <f>CX264/$L$43</f>
        <v>33.64164605259959</v>
      </c>
      <c r="DA264" s="20">
        <f>DA244</f>
        <v>48.58399114021168</v>
      </c>
      <c r="DB264" s="17">
        <f>SUM(DB244:DB263)</f>
        <v>0.7000000000000004</v>
      </c>
      <c r="DC264" s="17">
        <f>DC244</f>
        <v>32.663129133641966</v>
      </c>
      <c r="DD264" s="17">
        <f>DD244</f>
        <v>8.248808320115204</v>
      </c>
      <c r="DE264" s="17">
        <f>DC264/$L$43</f>
        <v>33.673329003754603</v>
      </c>
      <c r="DF264" s="20">
        <f>DF244</f>
        <v>48.651823263092204</v>
      </c>
      <c r="DG264" s="41">
        <f>DG244</f>
        <v>230.81434345668168</v>
      </c>
      <c r="DH264" s="17">
        <f>(1-DI264/DG264)*100</f>
        <v>1.4239302906086992</v>
      </c>
      <c r="DI264" s="20">
        <f>DI263</f>
        <v>227.5277081051324</v>
      </c>
      <c r="DJ264" s="16" t="s">
        <v>94</v>
      </c>
      <c r="DK264" s="17">
        <f>SUM(DK244:DK263)</f>
        <v>32.400000000000006</v>
      </c>
      <c r="DL264" s="17">
        <f>SUM(DL244:DL263)</f>
        <v>8.1202054290523762</v>
      </c>
      <c r="DM264" s="17">
        <f>SUM(DM244:DM263)</f>
        <v>33.402061855670112</v>
      </c>
      <c r="DN264" s="17">
        <f>DN244</f>
        <v>32.632413238742899</v>
      </c>
      <c r="DO264" s="17">
        <f>DO244</f>
        <v>8.2307237087747005</v>
      </c>
      <c r="DP264" s="17">
        <f>DN264/$L$43</f>
        <v>33.641663132724638</v>
      </c>
      <c r="DQ264" s="20">
        <f>DQ244</f>
        <v>48.585732491588914</v>
      </c>
      <c r="DR264" s="17">
        <f>SUM(DR244:DR263)</f>
        <v>0.7000000000000004</v>
      </c>
      <c r="DS264" s="17">
        <f>DS244</f>
        <v>32.663147904433607</v>
      </c>
      <c r="DT264" s="17">
        <f>DT244</f>
        <v>8.2488175038990708</v>
      </c>
      <c r="DU264" s="17">
        <f>DS264/$L$43</f>
        <v>33.673348355086198</v>
      </c>
      <c r="DV264" s="20">
        <f>DV244</f>
        <v>48.653571875342671</v>
      </c>
      <c r="DW264" s="41">
        <f>DW244</f>
        <v>230.80618806867926</v>
      </c>
      <c r="DX264" s="17">
        <f>(1-DY264/DW264)*100</f>
        <v>1.424031352399846</v>
      </c>
      <c r="DY264" s="20">
        <f>DY263</f>
        <v>227.51943558730233</v>
      </c>
      <c r="DZ264" s="16" t="s">
        <v>94</v>
      </c>
      <c r="EA264" s="17">
        <f>SUM(EA244:EA263)</f>
        <v>32.400000000000006</v>
      </c>
      <c r="EB264" s="17">
        <f>SUM(EB244:EB263)</f>
        <v>8.1202054290523762</v>
      </c>
      <c r="EC264" s="17">
        <f>SUM(EC244:EC263)</f>
        <v>33.402061855670112</v>
      </c>
      <c r="ED264" s="17">
        <f>ED244</f>
        <v>32.632421586709754</v>
      </c>
      <c r="EE264" s="17">
        <f>EE244</f>
        <v>8.2307276826994684</v>
      </c>
      <c r="EF264" s="17">
        <f>ED264/$L$43</f>
        <v>33.641671738876035</v>
      </c>
      <c r="EG264" s="20">
        <f>EG244</f>
        <v>48.586609882036548</v>
      </c>
      <c r="EH264" s="17">
        <f>SUM(EH244:EH263)</f>
        <v>0.7000000000000004</v>
      </c>
      <c r="EI264" s="17">
        <f>EI244</f>
        <v>32.66315736246073</v>
      </c>
      <c r="EJ264" s="17">
        <f>EJ244</f>
        <v>8.24882213132706</v>
      </c>
      <c r="EK264" s="17">
        <f>EI264/$L$43</f>
        <v>33.673358105629617</v>
      </c>
      <c r="EL264" s="20">
        <f>EL244</f>
        <v>48.654452924420248</v>
      </c>
      <c r="EM264" s="41">
        <f>EM244</f>
        <v>230.80207915002828</v>
      </c>
      <c r="EN264" s="17">
        <f>(1-EO264/EM264)*100</f>
        <v>1.4240822743139869</v>
      </c>
      <c r="EO264" s="20">
        <f>EO263</f>
        <v>227.5152676521046</v>
      </c>
    </row>
    <row r="265" spans="2:145" hidden="1" outlineLevel="1">
      <c r="C265" s="6"/>
      <c r="D265" s="6"/>
      <c r="E265" s="6"/>
      <c r="S265" s="6"/>
      <c r="T265" s="6"/>
      <c r="U265" s="55"/>
      <c r="V265" s="37"/>
      <c r="W265" s="37"/>
      <c r="X265" s="37"/>
      <c r="AI265" s="6"/>
      <c r="AJ265" s="6"/>
      <c r="AK265" s="6"/>
      <c r="AY265" s="6"/>
      <c r="AZ265" s="6"/>
      <c r="BA265" s="6"/>
      <c r="BO265" s="6"/>
      <c r="BP265" s="6"/>
      <c r="BQ265" s="6"/>
      <c r="CE265" s="6"/>
      <c r="CF265" s="6"/>
      <c r="CG265" s="6"/>
      <c r="CU265" s="6"/>
      <c r="CV265" s="6"/>
      <c r="CW265" s="6"/>
      <c r="DK265" s="6"/>
      <c r="DL265" s="6"/>
      <c r="DM265" s="6"/>
      <c r="EA265" s="6"/>
      <c r="EB265" s="6"/>
      <c r="EC265" s="6"/>
    </row>
    <row r="266" spans="2:145" hidden="1" outlineLevel="1">
      <c r="B266" t="s">
        <v>38</v>
      </c>
      <c r="C266" s="14">
        <f>$C$91</f>
        <v>1.6199999999999999</v>
      </c>
      <c r="D266" s="14">
        <f>C266*$L$45</f>
        <v>0.40601027145261881</v>
      </c>
      <c r="E266" s="14">
        <f>C266/$L$43</f>
        <v>1.670103092783505</v>
      </c>
      <c r="F266" s="14">
        <f t="shared" ref="F266:F284" si="548">C266+K267</f>
        <v>32.632215418964975</v>
      </c>
      <c r="G266" s="14">
        <f t="shared" ref="G266:G284" si="549">D266+L267</f>
        <v>8.2306295397171745</v>
      </c>
      <c r="H266" s="14">
        <f>F266/$L$43</f>
        <v>33.641459194809251</v>
      </c>
      <c r="I266" s="19">
        <f>1000*H266/3/O$266</f>
        <v>48.564936642913018</v>
      </c>
      <c r="J266" s="21">
        <f t="shared" ref="J266:J285" si="550">$X$17/1000</f>
        <v>3.5000000000000003E-2</v>
      </c>
      <c r="K266" s="14">
        <f>(3*J266*$K$71*I266^2)/1000+F266</f>
        <v>32.662923779951093</v>
      </c>
      <c r="L266" s="14">
        <f>(3*J266*$L$71*I266^2)/1000+G266</f>
        <v>8.2487078490073866</v>
      </c>
      <c r="M266" s="14">
        <f>IF(I266&lt;0,-SQRT(K266^2+L266^2),SQRT(K266^2+L266^2))</f>
        <v>33.688392229864142</v>
      </c>
      <c r="N266" s="19">
        <f>1000*M266/3/O$266</f>
        <v>48.63268934830851</v>
      </c>
      <c r="O266" s="40">
        <f>H$241</f>
        <v>230.90362114658484</v>
      </c>
      <c r="P266" s="14">
        <f>($K$71*$L$43+$L$71*$L$44)*100*SQRT(3)*(I266+N266)/2*J266/(O266*SQRT(3))</f>
        <v>0.10167775246792175</v>
      </c>
      <c r="Q266" s="19">
        <f>O266*(1-P266/100)</f>
        <v>230.66884353423595</v>
      </c>
      <c r="R266" t="s">
        <v>38</v>
      </c>
      <c r="S266" s="14">
        <f>$C$91</f>
        <v>1.6199999999999999</v>
      </c>
      <c r="T266" s="14">
        <f>S266*$L$45</f>
        <v>0.40601027145261881</v>
      </c>
      <c r="U266" s="14">
        <f>S266/$L$43</f>
        <v>1.670103092783505</v>
      </c>
      <c r="V266" s="14">
        <f t="shared" ref="V266:V284" si="551">S266+AA267</f>
        <v>32.632281249389173</v>
      </c>
      <c r="W266" s="14">
        <f t="shared" ref="W266:W284" si="552">T266+AB267</f>
        <v>8.2306608772573924</v>
      </c>
      <c r="X266" s="14">
        <f>V266/$L$43</f>
        <v>33.64152706122595</v>
      </c>
      <c r="Y266" s="19">
        <f>1000*X266/3/AE$266</f>
        <v>48.57185804788687</v>
      </c>
      <c r="Z266" s="21">
        <f t="shared" ref="Z266:Z285" si="553">$X$17/1000</f>
        <v>3.5000000000000003E-2</v>
      </c>
      <c r="AA266" s="14">
        <f>(3*Z266*$K$71*Y266^2)/1000+V266</f>
        <v>32.662998364021973</v>
      </c>
      <c r="AB266" s="14">
        <f>(3*Z266*$L$71*Y266^2)/1000+W266</f>
        <v>8.2487443399041194</v>
      </c>
      <c r="AC266" s="14">
        <f>IF(Y266&lt;0,-SQRT(AA266^2+AB266^2),SQRT(AA266^2+AB266^2))</f>
        <v>33.688473478523811</v>
      </c>
      <c r="AD266" s="19">
        <f>1000*AC266/3/AE$266</f>
        <v>48.639639593971232</v>
      </c>
      <c r="AE266" s="40">
        <f>X$241</f>
        <v>230.87118352948912</v>
      </c>
      <c r="AF266" s="14">
        <f>($K$71*$L$43+$L$71*$L$44)*100*SQRT(3)*(Y266+AD266)/2*Z266/(AE266*SQRT(3))</f>
        <v>0.10170655136210383</v>
      </c>
      <c r="AG266" s="19">
        <f>AE266*(1-AF266/100)</f>
        <v>230.63637241063239</v>
      </c>
      <c r="AH266" t="s">
        <v>38</v>
      </c>
      <c r="AI266" s="14">
        <f>$C$91</f>
        <v>1.6199999999999999</v>
      </c>
      <c r="AJ266" s="14">
        <f>AI266*$L$45</f>
        <v>0.40601027145261881</v>
      </c>
      <c r="AK266" s="14">
        <f>AI266/$L$43</f>
        <v>1.670103092783505</v>
      </c>
      <c r="AL266" s="14">
        <f t="shared" ref="AL266:AL284" si="554">AI266+AQ267</f>
        <v>32.63233888692605</v>
      </c>
      <c r="AM266" s="14">
        <f t="shared" ref="AM266:AM284" si="555">AJ266+AR267</f>
        <v>8.2306883147177459</v>
      </c>
      <c r="AN266" s="14">
        <f>AL266/$L$43</f>
        <v>33.641586481367064</v>
      </c>
      <c r="AO266" s="19">
        <f>1000*AN266/3/AU$266</f>
        <v>48.577917261446451</v>
      </c>
      <c r="AP266" s="21">
        <f t="shared" ref="AP266:AP285" si="556">$X$17/1000</f>
        <v>3.5000000000000003E-2</v>
      </c>
      <c r="AQ266" s="14">
        <f>(3*AP266*$K$71*AO266^2)/1000+AL266</f>
        <v>32.663063665797935</v>
      </c>
      <c r="AR266" s="14">
        <f>(3*AP266*$L$71*AO266^2)/1000+AM266</f>
        <v>8.2487762893761971</v>
      </c>
      <c r="AS266" s="14">
        <f>IF(AO266&lt;0,-SQRT(AQ266^2+AR266^2),SQRT(AQ266^2+AR266^2))</f>
        <v>33.688544615464529</v>
      </c>
      <c r="AT266" s="19">
        <f>1000*AS266/3/AU$266</f>
        <v>48.645724062240532</v>
      </c>
      <c r="AU266" s="40">
        <f>AN$241</f>
        <v>230.84279427013428</v>
      </c>
      <c r="AV266" s="14">
        <f>($K$71*$L$43+$L$71*$L$44)*100*SQRT(3)*(AO266+AT266)/2*AP266/(AU266*SQRT(3))</f>
        <v>0.10173176609485568</v>
      </c>
      <c r="AW266" s="19">
        <f>AU266*(1-AV266/100)</f>
        <v>230.60795381862056</v>
      </c>
      <c r="AX266" t="s">
        <v>38</v>
      </c>
      <c r="AY266" s="14">
        <f>$C$91</f>
        <v>1.6199999999999999</v>
      </c>
      <c r="AZ266" s="14">
        <f>AY266*$L$45</f>
        <v>0.40601027145261881</v>
      </c>
      <c r="BA266" s="14">
        <f>AY266/$L$43</f>
        <v>1.670103092783505</v>
      </c>
      <c r="BB266" s="14">
        <f t="shared" ref="BB266:BB284" si="557">AY266+BG267</f>
        <v>32.6323554484173</v>
      </c>
      <c r="BC266" s="14">
        <f t="shared" ref="BC266:BC284" si="558">AZ266+BH267</f>
        <v>8.230696198562871</v>
      </c>
      <c r="BD266" s="14">
        <f>BB266/$L$43</f>
        <v>33.641603555069381</v>
      </c>
      <c r="BE266" s="19">
        <f>1000*BD266/3/BK$266</f>
        <v>48.579658170893687</v>
      </c>
      <c r="BF266" s="21">
        <f t="shared" ref="BF266:BF285" si="559">$X$17/1000</f>
        <v>3.5000000000000003E-2</v>
      </c>
      <c r="BG266" s="14">
        <f>(3*BF266*$K$71*BE266^2)/1000+BB266</f>
        <v>32.663082429525069</v>
      </c>
      <c r="BH266" s="14">
        <f>(3*BF266*$L$71*BE266^2)/1000+BC266</f>
        <v>8.2487854696988983</v>
      </c>
      <c r="BI266" s="14">
        <f>IF(BE266&lt;0,-SQRT(BG266^2+BH266^2),SQRT(BG266^2+BH266^2))</f>
        <v>33.688565055862277</v>
      </c>
      <c r="BJ266" s="19">
        <f>1000*BI266/3/BK$266</f>
        <v>48.647472228923853</v>
      </c>
      <c r="BK266" s="40">
        <f>BD$241</f>
        <v>230.83463889847908</v>
      </c>
      <c r="BL266" s="14">
        <f>($K$71*$L$43+$L$71*$L$44)*100*SQRT(3)*(BE266+BJ266)/2*BF266/(BK266*SQRT(3))</f>
        <v>0.10173901125975346</v>
      </c>
      <c r="BM266" s="19">
        <f>BK266*(1-BL266/100)</f>
        <v>230.59979001921877</v>
      </c>
      <c r="BN266" t="s">
        <v>38</v>
      </c>
      <c r="BO266" s="14">
        <f>$C$91</f>
        <v>1.6199999999999999</v>
      </c>
      <c r="BP266" s="14">
        <f>BO266*$L$45</f>
        <v>0.40601027145261881</v>
      </c>
      <c r="BQ266" s="14">
        <f>BO266/$L$43</f>
        <v>1.670103092783505</v>
      </c>
      <c r="BR266" s="14">
        <f t="shared" ref="BR266:BR284" si="560">BO266+BW267</f>
        <v>32.632363793244942</v>
      </c>
      <c r="BS266" s="14">
        <f t="shared" ref="BS266:BS284" si="561">BP266+BX267</f>
        <v>8.230700170991156</v>
      </c>
      <c r="BT266" s="14">
        <f>BR266/$L$43</f>
        <v>33.641612157984476</v>
      </c>
      <c r="BU266" s="19">
        <f>1000*BT266/3/CA$266</f>
        <v>48.580535338666721</v>
      </c>
      <c r="BV266" s="21">
        <f t="shared" ref="BV266:BV285" si="562">$X$17/1000</f>
        <v>3.5000000000000003E-2</v>
      </c>
      <c r="BW266" s="14">
        <f>(3*BV266*$K$71*BU266^2)/1000+BR266</f>
        <v>32.663091883992507</v>
      </c>
      <c r="BX266" s="14">
        <f>(3*BV266*$L$71*BU266^2)/1000+BS266</f>
        <v>8.2487900953828674</v>
      </c>
      <c r="BY266" s="14">
        <f>IF(BU266&lt;0,-SQRT(BW266^2+BX266^2),SQRT(BW266^2+BX266^2))</f>
        <v>33.68857535515302</v>
      </c>
      <c r="BZ266" s="19">
        <f>1000*BY266/3/CA$266</f>
        <v>48.648353053494091</v>
      </c>
      <c r="CA266" s="40">
        <f>BT$241</f>
        <v>230.83052998806087</v>
      </c>
      <c r="CB266" s="14">
        <f>($K$71*$L$43+$L$71*$L$44)*100*SQRT(3)*(BU266+BZ266)/2*BV266/(CA266*SQRT(3))</f>
        <v>0.10174266187585616</v>
      </c>
      <c r="CC266" s="19">
        <f>CA266*(1-CB266/100)</f>
        <v>230.59567686242886</v>
      </c>
      <c r="CD266" t="s">
        <v>38</v>
      </c>
      <c r="CE266" s="14">
        <f>$C$91</f>
        <v>1.6199999999999999</v>
      </c>
      <c r="CF266" s="14">
        <f>CE266*$L$45</f>
        <v>0.40601027145261881</v>
      </c>
      <c r="CG266" s="14">
        <f>CE266/$L$43</f>
        <v>1.670103092783505</v>
      </c>
      <c r="CH266" s="14">
        <f t="shared" ref="CH266:CH284" si="563">CE266+CM267</f>
        <v>32.632371885905705</v>
      </c>
      <c r="CI266" s="14">
        <f t="shared" ref="CI266:CI284" si="564">CF266+CN267</f>
        <v>8.2307040233795234</v>
      </c>
      <c r="CJ266" s="14">
        <f>CH266/$L$43</f>
        <v>33.641620500933719</v>
      </c>
      <c r="CK266" s="19">
        <f>1000*CJ266/3/CQ$266</f>
        <v>48.581385985085682</v>
      </c>
      <c r="CL266" s="21">
        <f t="shared" ref="CL266:CL285" si="565">$X$17/1000</f>
        <v>3.5000000000000003E-2</v>
      </c>
      <c r="CM266" s="14">
        <f>(3*CL266*$K$71*CK266^2)/1000+CH266</f>
        <v>32.663101052762002</v>
      </c>
      <c r="CN266" s="14">
        <f>(3*CL266*$L$71*CK266^2)/1000+CI266</f>
        <v>8.2487945812868606</v>
      </c>
      <c r="CO266" s="14">
        <f>IF(CK266&lt;0,-SQRT(CM266^2+CN266^2),SQRT(CM266^2+CN266^2))</f>
        <v>33.688585343216921</v>
      </c>
      <c r="CP266" s="19">
        <f>1000*CO266/3/CQ$266</f>
        <v>48.649207246270933</v>
      </c>
      <c r="CQ266" s="40">
        <f>CJ$241</f>
        <v>230.82654545413465</v>
      </c>
      <c r="CR266" s="14">
        <f>($K$71*$L$43+$L$71*$L$44)*100*SQRT(3)*(CK266+CP266)/2*CL266/(CQ266*SQRT(3))</f>
        <v>0.10174620217616251</v>
      </c>
      <c r="CS266" s="19">
        <f>CQ266*(1-CR266/100)</f>
        <v>230.59168821052063</v>
      </c>
      <c r="CT266" t="s">
        <v>38</v>
      </c>
      <c r="CU266" s="14">
        <f>$C$91</f>
        <v>1.6199999999999999</v>
      </c>
      <c r="CV266" s="14">
        <f>CU266*$L$45</f>
        <v>0.40601027145261881</v>
      </c>
      <c r="CW266" s="14">
        <f>CU266/$L$43</f>
        <v>1.670103092783505</v>
      </c>
      <c r="CX266" s="14">
        <f t="shared" ref="CX266:CX284" si="566">CU266+DC267</f>
        <v>32.632396671021603</v>
      </c>
      <c r="CY266" s="14">
        <f t="shared" ref="CY266:CY284" si="567">CV266+DD267</f>
        <v>8.2307158219596701</v>
      </c>
      <c r="CZ266" s="14">
        <f>CX266/$L$43</f>
        <v>33.64164605259959</v>
      </c>
      <c r="DA266" s="19">
        <f>1000*CZ266/3/DG$266</f>
        <v>48.58399114021168</v>
      </c>
      <c r="DB266" s="21">
        <f t="shared" ref="DB266:DB285" si="568">$X$17/1000</f>
        <v>3.5000000000000003E-2</v>
      </c>
      <c r="DC266" s="14">
        <f>(3*DB266*$K$71*DA266^2)/1000+CX266</f>
        <v>32.663129133641966</v>
      </c>
      <c r="DD266" s="14">
        <f>(3*DB266*$L$71*DA266^2)/1000+CY266</f>
        <v>8.248808320115204</v>
      </c>
      <c r="DE266" s="14">
        <f>IF(DA266&lt;0,-SQRT(DC266^2+DD266^2),SQRT(DC266^2+DD266^2))</f>
        <v>33.688615933323419</v>
      </c>
      <c r="DF266" s="19">
        <f>1000*DE266/3/DG$266</f>
        <v>48.651823263092204</v>
      </c>
      <c r="DG266" s="40">
        <f>CZ$241</f>
        <v>230.81434345668168</v>
      </c>
      <c r="DH266" s="14">
        <f>($K$71*$L$43+$L$71*$L$44)*100*SQRT(3)*(DA266+DF266)/2*DB266/(DG266*SQRT(3))</f>
        <v>0.10175704493173295</v>
      </c>
      <c r="DI266" s="19">
        <f>DG266*(1-DH266/100)</f>
        <v>230.57947360150158</v>
      </c>
      <c r="DJ266" t="s">
        <v>38</v>
      </c>
      <c r="DK266" s="14">
        <f>$C$91</f>
        <v>1.6199999999999999</v>
      </c>
      <c r="DL266" s="14">
        <f>DK266*$L$45</f>
        <v>0.40601027145261881</v>
      </c>
      <c r="DM266" s="14">
        <f>DK266/$L$43</f>
        <v>1.670103092783505</v>
      </c>
      <c r="DN266" s="14">
        <f t="shared" ref="DN266:DN284" si="569">DK266+DS267</f>
        <v>32.632413238742899</v>
      </c>
      <c r="DO266" s="14">
        <f t="shared" ref="DO266:DO284" si="570">DL266+DT267</f>
        <v>8.2307237087747005</v>
      </c>
      <c r="DP266" s="14">
        <f>DN266/$L$43</f>
        <v>33.641663132724638</v>
      </c>
      <c r="DQ266" s="19">
        <f>1000*DP266/3/DW$266</f>
        <v>48.585732491588914</v>
      </c>
      <c r="DR266" s="21">
        <f t="shared" ref="DR266:DR285" si="571">$X$17/1000</f>
        <v>3.5000000000000003E-2</v>
      </c>
      <c r="DS266" s="14">
        <f>(3*DR266*$K$71*DQ266^2)/1000+DN266</f>
        <v>32.663147904433607</v>
      </c>
      <c r="DT266" s="14">
        <f>(3*DR266*$L$71*DQ266^2)/1000+DO266</f>
        <v>8.2488175038990708</v>
      </c>
      <c r="DU266" s="14">
        <f>IF(DQ266&lt;0,-SQRT(DS266^2+DT266^2),SQRT(DS266^2+DT266^2))</f>
        <v>33.688636381420032</v>
      </c>
      <c r="DV266" s="19">
        <f>1000*DU266/3/DW$266</f>
        <v>48.653571875342671</v>
      </c>
      <c r="DW266" s="40">
        <f>DP$241</f>
        <v>230.80618806867926</v>
      </c>
      <c r="DX266" s="14">
        <f>($K$71*$L$43+$L$71*$L$44)*100*SQRT(3)*(DQ266+DV266)/2*DR266/(DW266*SQRT(3))</f>
        <v>0.10176429281893501</v>
      </c>
      <c r="DY266" s="19">
        <f>DW266*(1-DX266/100)</f>
        <v>230.57130978360883</v>
      </c>
      <c r="DZ266" t="s">
        <v>38</v>
      </c>
      <c r="EA266" s="14">
        <f>$C$91</f>
        <v>1.6199999999999999</v>
      </c>
      <c r="EB266" s="14">
        <f>EA266*$L$45</f>
        <v>0.40601027145261881</v>
      </c>
      <c r="EC266" s="14">
        <f>EA266/$L$43</f>
        <v>1.670103092783505</v>
      </c>
      <c r="ED266" s="14">
        <f t="shared" ref="ED266:ED284" si="572">EA266+EI267</f>
        <v>32.632421586709754</v>
      </c>
      <c r="EE266" s="14">
        <f t="shared" ref="EE266:EE284" si="573">EB266+EJ267</f>
        <v>8.2307276826994684</v>
      </c>
      <c r="EF266" s="14">
        <f>ED266/$L$43</f>
        <v>33.641671738876035</v>
      </c>
      <c r="EG266" s="19">
        <f>1000*EF266/3/EM$266</f>
        <v>48.586609882036548</v>
      </c>
      <c r="EH266" s="21">
        <f t="shared" ref="EH266:EH285" si="574">$X$17/1000</f>
        <v>3.5000000000000003E-2</v>
      </c>
      <c r="EI266" s="14">
        <f>(3*EH266*$K$71*EG266^2)/1000+ED266</f>
        <v>32.66315736246073</v>
      </c>
      <c r="EJ266" s="14">
        <f>(3*EH266*$L$71*EG266^2)/1000+EE266</f>
        <v>8.24882213132706</v>
      </c>
      <c r="EK266" s="14">
        <f>IF(EG266&lt;0,-SQRT(EI266^2+EJ266^2),SQRT(EI266^2+EJ266^2))</f>
        <v>33.688646684590104</v>
      </c>
      <c r="EL266" s="19">
        <f>1000*EK266/3/EM$266</f>
        <v>48.654452924420248</v>
      </c>
      <c r="EM266" s="40">
        <f>EF$241</f>
        <v>230.80207915002828</v>
      </c>
      <c r="EN266" s="14">
        <f>($K$71*$L$43+$L$71*$L$44)*100*SQRT(3)*(EG266+EL266)/2*EH266/(EM266*SQRT(3))</f>
        <v>0.10176794480675783</v>
      </c>
      <c r="EO266" s="19">
        <f>EM266*(1-EN266/100)</f>
        <v>230.56719661750603</v>
      </c>
    </row>
    <row r="267" spans="2:145" hidden="1" outlineLevel="1">
      <c r="B267" t="s">
        <v>39</v>
      </c>
      <c r="C267" s="14">
        <f>$C$91</f>
        <v>1.6199999999999999</v>
      </c>
      <c r="D267" s="14">
        <f>C267*$L$45</f>
        <v>0.40601027145261881</v>
      </c>
      <c r="E267" s="14">
        <f>C267/$L$43</f>
        <v>1.670103092783505</v>
      </c>
      <c r="F267" s="14">
        <f t="shared" si="548"/>
        <v>30.984529857195479</v>
      </c>
      <c r="G267" s="14">
        <f t="shared" si="549"/>
        <v>7.8083205101260624</v>
      </c>
      <c r="H267" s="14">
        <f>F267/$L$43</f>
        <v>31.942814285768534</v>
      </c>
      <c r="I267" s="19">
        <f t="shared" ref="I267:I285" si="575">1000*H267/3/O$266</f>
        <v>46.112766482615761</v>
      </c>
      <c r="J267" s="21">
        <f t="shared" si="550"/>
        <v>3.5000000000000003E-2</v>
      </c>
      <c r="K267" s="14">
        <f>(3*J267*$K$71*I267^2)/1000+F267</f>
        <v>31.012215418964978</v>
      </c>
      <c r="L267" s="14">
        <f>(3*J267*$L$71*I267^2)/1000+G267</f>
        <v>7.8246192682645566</v>
      </c>
      <c r="M267" s="14">
        <f t="shared" ref="M267:M285" si="576">IF(I267&lt;0,-SQRT(K267^2+L267^2),SQRT(K267^2+L267^2))</f>
        <v>31.984092481819555</v>
      </c>
      <c r="N267" s="19">
        <f t="shared" ref="N267:N285" si="577">1000*M267/3/O$266</f>
        <v>46.172355841220664</v>
      </c>
      <c r="O267" s="19">
        <f>Q266</f>
        <v>230.66884353423595</v>
      </c>
      <c r="P267" s="14">
        <f>($K$71*$L$43+$L$71*$L$44)*100*SQRT(3)*(I267+N267)/2*J267/(O267*SQRT(3))</f>
        <v>9.6637075362182648E-2</v>
      </c>
      <c r="Q267" s="19">
        <f>O267*(1-P267/100)</f>
        <v>230.44593191007269</v>
      </c>
      <c r="R267" t="s">
        <v>39</v>
      </c>
      <c r="S267" s="14">
        <f>$C$91</f>
        <v>1.6199999999999999</v>
      </c>
      <c r="T267" s="14">
        <f>S267*$L$45</f>
        <v>0.40601027145261881</v>
      </c>
      <c r="U267" s="14">
        <f>S267/$L$43</f>
        <v>1.670103092783505</v>
      </c>
      <c r="V267" s="14">
        <f t="shared" si="551"/>
        <v>30.984587803795453</v>
      </c>
      <c r="W267" s="14">
        <f t="shared" si="552"/>
        <v>7.8083472063826651</v>
      </c>
      <c r="X267" s="14">
        <f>V267/$L$43</f>
        <v>31.942874024531395</v>
      </c>
      <c r="Y267" s="19">
        <f t="shared" ref="Y267:Y285" si="578">1000*X267/3/AE$266</f>
        <v>46.119331620629822</v>
      </c>
      <c r="Z267" s="21">
        <f t="shared" si="553"/>
        <v>3.5000000000000003E-2</v>
      </c>
      <c r="AA267" s="14">
        <f>(3*Z267*$K$71*Y267^2)/1000+V267</f>
        <v>31.012281249389172</v>
      </c>
      <c r="AB267" s="14">
        <f>(3*Z267*$L$71*Y267^2)/1000+W267</f>
        <v>7.8246506058047745</v>
      </c>
      <c r="AC267" s="14">
        <f t="shared" ref="AC267:AC285" si="579">IF(Y267&lt;0,-SQRT(AA267^2+AB267^2),SQRT(AA267^2+AB267^2))</f>
        <v>31.984163978352417</v>
      </c>
      <c r="AD267" s="19">
        <f t="shared" ref="AD267:AD285" si="580">1000*AC267/3/AE$266</f>
        <v>46.17894632754097</v>
      </c>
      <c r="AE267" s="19">
        <f>AG266</f>
        <v>230.63637241063239</v>
      </c>
      <c r="AF267" s="14">
        <f>($K$71*$L$43+$L$71*$L$44)*100*SQRT(3)*(Y267+AD267)/2*Z267/(AE267*SQRT(3))</f>
        <v>9.6664458776942727E-2</v>
      </c>
      <c r="AG267" s="19">
        <f>AE267*(1-AF267/100)</f>
        <v>230.41342900949888</v>
      </c>
      <c r="AH267" t="s">
        <v>39</v>
      </c>
      <c r="AI267" s="14">
        <f>$C$91</f>
        <v>1.6199999999999999</v>
      </c>
      <c r="AJ267" s="14">
        <f>AI267*$L$45</f>
        <v>0.40601027145261881</v>
      </c>
      <c r="AK267" s="14">
        <f>AI267/$L$43</f>
        <v>1.670103092783505</v>
      </c>
      <c r="AL267" s="14">
        <f t="shared" si="554"/>
        <v>30.98463853866847</v>
      </c>
      <c r="AM267" s="14">
        <f t="shared" si="555"/>
        <v>7.8083705801780052</v>
      </c>
      <c r="AN267" s="14">
        <f>AL267/$L$43</f>
        <v>31.942926328524198</v>
      </c>
      <c r="AO267" s="19">
        <f t="shared" ref="AO267:AO285" si="581">1000*AN267/3/AU$266</f>
        <v>46.125078944626274</v>
      </c>
      <c r="AP267" s="21">
        <f t="shared" si="556"/>
        <v>3.5000000000000003E-2</v>
      </c>
      <c r="AQ267" s="14">
        <f>(3*AP267*$K$71*AO267^2)/1000+AL267</f>
        <v>31.012338886926049</v>
      </c>
      <c r="AR267" s="14">
        <f>(3*AP267*$L$71*AO267^2)/1000+AM267</f>
        <v>7.8246780432651271</v>
      </c>
      <c r="AS267" s="14">
        <f t="shared" ref="AS267:AS285" si="582">IF(AO267&lt;0,-SQRT(AQ267^2+AR267^2),SQRT(AQ267^2+AR267^2))</f>
        <v>31.984226576834729</v>
      </c>
      <c r="AT267" s="19">
        <f t="shared" ref="AT267:AT285" si="583">1000*AS267/3/AU$266</f>
        <v>46.184715848088523</v>
      </c>
      <c r="AU267" s="19">
        <f>AW266</f>
        <v>230.60795381862056</v>
      </c>
      <c r="AV267" s="14">
        <f>($K$71*$L$43+$L$71*$L$44)*100*SQRT(3)*(AO267+AT267)/2*AP267/(AU267*SQRT(3))</f>
        <v>9.6688434199198842E-2</v>
      </c>
      <c r="AW267" s="19">
        <f>AU267*(1-AV267/100)</f>
        <v>230.38498259893453</v>
      </c>
      <c r="AX267" t="s">
        <v>39</v>
      </c>
      <c r="AY267" s="14">
        <f>$C$91</f>
        <v>1.6199999999999999</v>
      </c>
      <c r="AZ267" s="14">
        <f>AY267*$L$45</f>
        <v>0.40601027145261881</v>
      </c>
      <c r="BA267" s="14">
        <f>AY267/$L$43</f>
        <v>1.670103092783505</v>
      </c>
      <c r="BB267" s="14">
        <f t="shared" si="557"/>
        <v>30.98465311675487</v>
      </c>
      <c r="BC267" s="14">
        <f t="shared" si="558"/>
        <v>7.8083772963734992</v>
      </c>
      <c r="BD267" s="14">
        <f>BB267/$L$43</f>
        <v>31.942941357479249</v>
      </c>
      <c r="BE267" s="19">
        <f t="shared" ref="BE267:BE285" si="584">1000*BD267/3/BK$266</f>
        <v>46.126730242780326</v>
      </c>
      <c r="BF267" s="21">
        <f t="shared" si="559"/>
        <v>3.5000000000000003E-2</v>
      </c>
      <c r="BG267" s="14">
        <f>(3*BF267*$K$71*BE267^2)/1000+BB267</f>
        <v>31.012355448417303</v>
      </c>
      <c r="BH267" s="14">
        <f>(3*BF267*$L$71*BE267^2)/1000+BC267</f>
        <v>7.8246859271102531</v>
      </c>
      <c r="BI267" s="14">
        <f t="shared" ref="BI267:BI285" si="585">IF(BE267&lt;0,-SQRT(BG267^2+BH267^2),SQRT(BG267^2+BH267^2))</f>
        <v>31.984244563798839</v>
      </c>
      <c r="BJ267" s="19">
        <f t="shared" ref="BJ267:BJ285" si="586">1000*BI267/3/BK$266</f>
        <v>46.186373524679261</v>
      </c>
      <c r="BK267" s="19">
        <f>BM266</f>
        <v>230.59979001921877</v>
      </c>
      <c r="BL267" s="14">
        <f>($K$71*$L$43+$L$71*$L$44)*100*SQRT(3)*(BE267+BJ267)/2*BF267/(BK267*SQRT(3))</f>
        <v>9.6695323263388838E-2</v>
      </c>
      <c r="BM267" s="19">
        <f>BK267*(1-BL267/100)</f>
        <v>230.376810806815</v>
      </c>
      <c r="BN267" t="s">
        <v>39</v>
      </c>
      <c r="BO267" s="14">
        <f>$C$91</f>
        <v>1.6199999999999999</v>
      </c>
      <c r="BP267" s="14">
        <f>BO267*$L$45</f>
        <v>0.40601027145261881</v>
      </c>
      <c r="BQ267" s="14">
        <f>BO267/$L$43</f>
        <v>1.670103092783505</v>
      </c>
      <c r="BR267" s="14">
        <f t="shared" si="560"/>
        <v>30.984660462205138</v>
      </c>
      <c r="BS267" s="14">
        <f t="shared" si="561"/>
        <v>7.8083806804586544</v>
      </c>
      <c r="BT267" s="14">
        <f>BR267/$L$43</f>
        <v>31.94294893010839</v>
      </c>
      <c r="BU267" s="19">
        <f t="shared" ref="BU267:BU285" si="587">1000*BT267/3/CA$266</f>
        <v>46.127562259291203</v>
      </c>
      <c r="BV267" s="21">
        <f t="shared" si="562"/>
        <v>3.5000000000000003E-2</v>
      </c>
      <c r="BW267" s="14">
        <f>(3*BV267*$K$71*BU267^2)/1000+BR267</f>
        <v>31.012363793244941</v>
      </c>
      <c r="BX267" s="14">
        <f>(3*BV267*$L$71*BU267^2)/1000+BS267</f>
        <v>7.8246898995385381</v>
      </c>
      <c r="BY267" s="14">
        <f t="shared" ref="BY267:BY285" si="588">IF(BU267&lt;0,-SQRT(BW267^2+BX267^2),SQRT(BW267^2+BX267^2))</f>
        <v>31.984253626878807</v>
      </c>
      <c r="BZ267" s="19">
        <f t="shared" ref="BZ267:BZ285" si="589">1000*BY267/3/CA$266</f>
        <v>46.187208755175078</v>
      </c>
      <c r="CA267" s="19">
        <f>CC266</f>
        <v>230.59567686242886</v>
      </c>
      <c r="CB267" s="14">
        <f>($K$71*$L$43+$L$71*$L$44)*100*SQRT(3)*(BU267+BZ267)/2*BV267/(CA267*SQRT(3))</f>
        <v>9.6698794451446093E-2</v>
      </c>
      <c r="CC267" s="19">
        <f>CA267*(1-CB267/100)</f>
        <v>230.37269362284573</v>
      </c>
      <c r="CD267" t="s">
        <v>39</v>
      </c>
      <c r="CE267" s="14">
        <f>$C$91</f>
        <v>1.6199999999999999</v>
      </c>
      <c r="CF267" s="14">
        <f>CE267*$L$45</f>
        <v>0.40601027145261881</v>
      </c>
      <c r="CG267" s="14">
        <f>CE267/$L$43</f>
        <v>1.670103092783505</v>
      </c>
      <c r="CH267" s="14">
        <f t="shared" si="563"/>
        <v>30.984667585687756</v>
      </c>
      <c r="CI267" s="14">
        <f t="shared" si="564"/>
        <v>7.8083839622824671</v>
      </c>
      <c r="CJ267" s="14">
        <f>CH267/$L$43</f>
        <v>31.942956273904905</v>
      </c>
      <c r="CK267" s="19">
        <f t="shared" ref="CK267:CK285" si="590">1000*CJ267/3/CQ$266</f>
        <v>46.128369119561803</v>
      </c>
      <c r="CL267" s="21">
        <f t="shared" si="565"/>
        <v>3.5000000000000003E-2</v>
      </c>
      <c r="CM267" s="14">
        <f>(3*CL267*$K$71*CK267^2)/1000+CH267</f>
        <v>31.012371885905704</v>
      </c>
      <c r="CN267" s="14">
        <f>(3*CL267*$L$71*CK267^2)/1000+CI267</f>
        <v>7.8246937519269055</v>
      </c>
      <c r="CO267" s="14">
        <f t="shared" ref="CO267:CO285" si="591">IF(CK267&lt;0,-SQRT(CM267^2+CN267^2),SQRT(CM267^2+CN267^2))</f>
        <v>31.984262416087674</v>
      </c>
      <c r="CP267" s="19">
        <f t="shared" ref="CP267:CP285" si="592">1000*CO267/3/CQ$266</f>
        <v>46.188018732364505</v>
      </c>
      <c r="CQ267" s="19">
        <f>CS266</f>
        <v>230.59168821052063</v>
      </c>
      <c r="CR267" s="14">
        <f>($K$71*$L$43+$L$71*$L$44)*100*SQRT(3)*(CK267+CP267)/2*CL267/(CQ267*SQRT(3))</f>
        <v>9.6702160745842494E-2</v>
      </c>
      <c r="CS267" s="19">
        <f>CQ267*(1-CR267/100)</f>
        <v>230.36870106552075</v>
      </c>
      <c r="CT267" t="s">
        <v>39</v>
      </c>
      <c r="CU267" s="14">
        <f>$C$91</f>
        <v>1.6199999999999999</v>
      </c>
      <c r="CV267" s="14">
        <f>CU267*$L$45</f>
        <v>0.40601027145261881</v>
      </c>
      <c r="CW267" s="14">
        <f>CU267/$L$43</f>
        <v>1.670103092783505</v>
      </c>
      <c r="CX267" s="14">
        <f t="shared" si="566"/>
        <v>30.984689402532943</v>
      </c>
      <c r="CY267" s="14">
        <f t="shared" si="567"/>
        <v>7.8083940134129186</v>
      </c>
      <c r="CZ267" s="14">
        <f>CX267/$L$43</f>
        <v>31.94297876549788</v>
      </c>
      <c r="DA267" s="19">
        <f t="shared" ref="DA267:DA285" si="593">1000*CZ267/3/DG$266</f>
        <v>46.130840176739724</v>
      </c>
      <c r="DB267" s="21">
        <f t="shared" si="568"/>
        <v>3.5000000000000003E-2</v>
      </c>
      <c r="DC267" s="14">
        <f>(3*DB267*$K$71*DA267^2)/1000+CX267</f>
        <v>31.012396671021605</v>
      </c>
      <c r="DD267" s="14">
        <f>(3*DB267*$L$71*DA267^2)/1000+CY267</f>
        <v>7.8247055505070513</v>
      </c>
      <c r="DE267" s="14">
        <f t="shared" ref="DE267:DE285" si="594">IF(DA267&lt;0,-SQRT(DC267^2+DD267^2),SQRT(DC267^2+DD267^2))</f>
        <v>31.984289334498708</v>
      </c>
      <c r="DF267" s="19">
        <f t="shared" ref="DF267:DF285" si="595">1000*DE267/3/DG$266</f>
        <v>46.190499335961469</v>
      </c>
      <c r="DG267" s="19">
        <f>DI266</f>
        <v>230.57947360150158</v>
      </c>
      <c r="DH267" s="14">
        <f>($K$71*$L$43+$L$71*$L$44)*100*SQRT(3)*(DA267+DF267)/2*DB267/(DG267*SQRT(3))</f>
        <v>9.6712470580167714E-2</v>
      </c>
      <c r="DI267" s="19">
        <f>DG267*(1-DH267/100)</f>
        <v>230.35647449593083</v>
      </c>
      <c r="DJ267" t="s">
        <v>39</v>
      </c>
      <c r="DK267" s="14">
        <f>$C$91</f>
        <v>1.6199999999999999</v>
      </c>
      <c r="DL267" s="14">
        <f>DK267*$L$45</f>
        <v>0.40601027145261881</v>
      </c>
      <c r="DM267" s="14">
        <f>DK267/$L$43</f>
        <v>1.670103092783505</v>
      </c>
      <c r="DN267" s="14">
        <f t="shared" si="569"/>
        <v>30.984703986098857</v>
      </c>
      <c r="DO267" s="14">
        <f t="shared" si="570"/>
        <v>7.8084007321364757</v>
      </c>
      <c r="DP267" s="14">
        <f>DN267/$L$43</f>
        <v>31.942993800101917</v>
      </c>
      <c r="DQ267" s="19">
        <f t="shared" ref="DQ267:DQ285" si="596">1000*DP267/3/DW$266</f>
        <v>46.132491893439301</v>
      </c>
      <c r="DR267" s="21">
        <f t="shared" si="571"/>
        <v>3.5000000000000003E-2</v>
      </c>
      <c r="DS267" s="14">
        <f>(3*DR267*$K$71*DQ267^2)/1000+DN267</f>
        <v>31.012413238742901</v>
      </c>
      <c r="DT267" s="14">
        <f>(3*DR267*$L$71*DQ267^2)/1000+DO267</f>
        <v>7.8247134373220817</v>
      </c>
      <c r="DU267" s="14">
        <f t="shared" ref="DU267:DU285" si="597">IF(DQ267&lt;0,-SQRT(DS267^2+DT267^2),SQRT(DS267^2+DT267^2))</f>
        <v>31.984307328231523</v>
      </c>
      <c r="DV267" s="19">
        <f t="shared" ref="DV267:DV285" si="598">1000*DU267/3/DW$266</f>
        <v>46.192157434291715</v>
      </c>
      <c r="DW267" s="19">
        <f>DY266</f>
        <v>230.57130978360883</v>
      </c>
      <c r="DX267" s="14">
        <f>($K$71*$L$43+$L$71*$L$44)*100*SQRT(3)*(DQ267+DV267)/2*DR267/(DW267*SQRT(3))</f>
        <v>9.6719362234388123E-2</v>
      </c>
      <c r="DY267" s="19">
        <f>DW267*(1-DX267/100)</f>
        <v>230.34830268329065</v>
      </c>
      <c r="DZ267" t="s">
        <v>39</v>
      </c>
      <c r="EA267" s="14">
        <f>$C$91</f>
        <v>1.6199999999999999</v>
      </c>
      <c r="EB267" s="14">
        <f>EA267*$L$45</f>
        <v>0.40601027145261881</v>
      </c>
      <c r="EC267" s="14">
        <f>EA267/$L$43</f>
        <v>1.670103092783505</v>
      </c>
      <c r="ED267" s="14">
        <f t="shared" si="572"/>
        <v>30.984711334310166</v>
      </c>
      <c r="EE267" s="14">
        <f t="shared" si="573"/>
        <v>7.8084041174954768</v>
      </c>
      <c r="EF267" s="14">
        <f>ED267/$L$43</f>
        <v>31.943001375577492</v>
      </c>
      <c r="EG267" s="19">
        <f t="shared" ref="EG267:EG285" si="599">1000*EF267/3/EM$266</f>
        <v>46.133324120842062</v>
      </c>
      <c r="EH267" s="21">
        <f t="shared" si="574"/>
        <v>3.5000000000000003E-2</v>
      </c>
      <c r="EI267" s="14">
        <f>(3*EH267*$K$71*EG267^2)/1000+ED267</f>
        <v>31.012421586709756</v>
      </c>
      <c r="EJ267" s="14">
        <f>(3*EH267*$L$71*EG267^2)/1000+EE267</f>
        <v>7.8247174112468496</v>
      </c>
      <c r="EK267" s="14">
        <f t="shared" ref="EK267:EK285" si="600">IF(EG267&lt;0,-SQRT(EI267^2+EJ267^2),SQRT(EI267^2+EJ267^2))</f>
        <v>31.984316394722132</v>
      </c>
      <c r="EL267" s="19">
        <f t="shared" ref="EL267:EL285" si="601">1000*EK267/3/EM$266</f>
        <v>46.192992877288845</v>
      </c>
      <c r="EM267" s="19">
        <f>EO266</f>
        <v>230.56719661750603</v>
      </c>
      <c r="EN267" s="14">
        <f>($K$71*$L$43+$L$71*$L$44)*100*SQRT(3)*(EG267+EL267)/2*EH267/(EM267*SQRT(3))</f>
        <v>9.6722834727515208E-2</v>
      </c>
      <c r="EO267" s="19">
        <f>EM267*(1-EN267/100)</f>
        <v>230.34418548898583</v>
      </c>
    </row>
    <row r="268" spans="2:145" hidden="1" outlineLevel="1">
      <c r="B268" t="s">
        <v>40</v>
      </c>
      <c r="C268" s="14">
        <f>$C$91</f>
        <v>1.6199999999999999</v>
      </c>
      <c r="D268" s="14">
        <f>C268*$L$45</f>
        <v>0.40601027145261881</v>
      </c>
      <c r="E268" s="14">
        <f>C268/$L$43</f>
        <v>1.670103092783505</v>
      </c>
      <c r="F268" s="14">
        <f t="shared" si="548"/>
        <v>29.339705670759979</v>
      </c>
      <c r="G268" s="14">
        <f t="shared" si="549"/>
        <v>7.3876959998848024</v>
      </c>
      <c r="H268" s="14">
        <f>F268/$L$43</f>
        <v>30.247119248206165</v>
      </c>
      <c r="I268" s="19">
        <f t="shared" si="575"/>
        <v>43.664854767846116</v>
      </c>
      <c r="J268" s="21">
        <f t="shared" si="550"/>
        <v>3.5000000000000003E-2</v>
      </c>
      <c r="K268" s="14">
        <f>(3*J268*$K$71*I268^2)/1000+F268</f>
        <v>29.364529857195478</v>
      </c>
      <c r="L268" s="14">
        <f>(3*J268*$L$71*I268^2)/1000+G268</f>
        <v>7.4023102386734436</v>
      </c>
      <c r="M268" s="14">
        <f t="shared" si="576"/>
        <v>30.283160512134369</v>
      </c>
      <c r="N268" s="19">
        <f t="shared" si="577"/>
        <v>43.716884071600987</v>
      </c>
      <c r="O268" s="19">
        <f t="shared" ref="O268:O285" si="602">Q267</f>
        <v>230.44593191007269</v>
      </c>
      <c r="P268" s="14">
        <f>($K$71*$L$43+$L$71*$L$44)*100*SQRT(3)*(I268+N268)/2*J268/(O268*SQRT(3))</f>
        <v>9.1590970482722064E-2</v>
      </c>
      <c r="Q268" s="19">
        <f>O268*(1-P268/100)</f>
        <v>230.2348642445983</v>
      </c>
      <c r="R268" t="s">
        <v>40</v>
      </c>
      <c r="S268" s="14">
        <f>$C$91</f>
        <v>1.6199999999999999</v>
      </c>
      <c r="T268" s="14">
        <f>S268*$L$45</f>
        <v>0.40601027145261881</v>
      </c>
      <c r="U268" s="14">
        <f>S268/$L$43</f>
        <v>1.670103092783505</v>
      </c>
      <c r="V268" s="14">
        <f t="shared" si="551"/>
        <v>29.339756555096844</v>
      </c>
      <c r="W268" s="14">
        <f t="shared" si="552"/>
        <v>7.3877185385187696</v>
      </c>
      <c r="X268" s="14">
        <f>V268/$L$43</f>
        <v>30.247171706285407</v>
      </c>
      <c r="Y268" s="19">
        <f t="shared" si="578"/>
        <v>43.671065460077138</v>
      </c>
      <c r="Z268" s="21">
        <f t="shared" si="553"/>
        <v>3.5000000000000003E-2</v>
      </c>
      <c r="AA268" s="14">
        <f>(3*Z268*$K$71*Y268^2)/1000+V268</f>
        <v>29.364587803795452</v>
      </c>
      <c r="AB268" s="14">
        <f>(3*Z268*$L$71*Y268^2)/1000+W268</f>
        <v>7.4023369349300463</v>
      </c>
      <c r="AC268" s="14">
        <f t="shared" si="579"/>
        <v>30.283223226483706</v>
      </c>
      <c r="AD268" s="19">
        <f t="shared" si="580"/>
        <v>43.723116882068048</v>
      </c>
      <c r="AE268" s="19">
        <f t="shared" ref="AE268:AE285" si="603">AG267</f>
        <v>230.41342900949888</v>
      </c>
      <c r="AF268" s="14">
        <f>($K$71*$L$43+$L$71*$L$44)*100*SQRT(3)*(Y268+AD268)/2*Z268/(AE268*SQRT(3))</f>
        <v>9.1616935369667793E-2</v>
      </c>
      <c r="AG268" s="19">
        <f>AE268*(1-AF268/100)</f>
        <v>230.20233128716023</v>
      </c>
      <c r="AH268" t="s">
        <v>40</v>
      </c>
      <c r="AI268" s="14">
        <f>$C$91</f>
        <v>1.6199999999999999</v>
      </c>
      <c r="AJ268" s="14">
        <f>AI268*$L$45</f>
        <v>0.40601027145261881</v>
      </c>
      <c r="AK268" s="14">
        <f>AI268/$L$43</f>
        <v>1.670103092783505</v>
      </c>
      <c r="AL268" s="14">
        <f t="shared" si="554"/>
        <v>29.339801106625057</v>
      </c>
      <c r="AM268" s="14">
        <f t="shared" si="555"/>
        <v>7.3877382721191847</v>
      </c>
      <c r="AN268" s="14">
        <f>AL268/$L$43</f>
        <v>30.247217635695936</v>
      </c>
      <c r="AO268" s="19">
        <f t="shared" si="581"/>
        <v>43.67650248925159</v>
      </c>
      <c r="AP268" s="21">
        <f t="shared" si="556"/>
        <v>3.5000000000000003E-2</v>
      </c>
      <c r="AQ268" s="14">
        <f>(3*AP268*$K$71*AO268^2)/1000+AL268</f>
        <v>29.364638538668469</v>
      </c>
      <c r="AR268" s="14">
        <f>(3*AP268*$L$71*AO268^2)/1000+AM268</f>
        <v>7.4023603087253864</v>
      </c>
      <c r="AS268" s="14">
        <f t="shared" si="582"/>
        <v>30.283278135744265</v>
      </c>
      <c r="AT268" s="19">
        <f t="shared" si="583"/>
        <v>43.728573279335293</v>
      </c>
      <c r="AU268" s="19">
        <f t="shared" ref="AU268:AU285" si="604">AW267</f>
        <v>230.38498259893453</v>
      </c>
      <c r="AV268" s="14">
        <f>($K$71*$L$43+$L$71*$L$44)*100*SQRT(3)*(AO268+AT268)/2*AP268/(AU268*SQRT(3))</f>
        <v>9.1639668811732744E-2</v>
      </c>
      <c r="AW268" s="19">
        <f>AU268*(1-AV268/100)</f>
        <v>230.17385856388887</v>
      </c>
      <c r="AX268" t="s">
        <v>40</v>
      </c>
      <c r="AY268" s="14">
        <f>$C$91</f>
        <v>1.6199999999999999</v>
      </c>
      <c r="AZ268" s="14">
        <f>AY268*$L$45</f>
        <v>0.40601027145261881</v>
      </c>
      <c r="BA268" s="14">
        <f>AY268/$L$43</f>
        <v>1.670103092783505</v>
      </c>
      <c r="BB268" s="14">
        <f t="shared" si="557"/>
        <v>29.339813907995598</v>
      </c>
      <c r="BC268" s="14">
        <f t="shared" si="558"/>
        <v>7.3877439423448577</v>
      </c>
      <c r="BD268" s="14">
        <f>BB268/$L$43</f>
        <v>30.247230832985153</v>
      </c>
      <c r="BE268" s="19">
        <f t="shared" si="584"/>
        <v>43.678064634380775</v>
      </c>
      <c r="BF268" s="21">
        <f t="shared" si="559"/>
        <v>3.5000000000000003E-2</v>
      </c>
      <c r="BG268" s="14">
        <f>(3*BF268*$K$71*BE268^2)/1000+BB268</f>
        <v>29.364653116754869</v>
      </c>
      <c r="BH268" s="14">
        <f>(3*BF268*$L$71*BE268^2)/1000+BC268</f>
        <v>7.4023670249208804</v>
      </c>
      <c r="BI268" s="14">
        <f t="shared" si="585"/>
        <v>30.283293913294465</v>
      </c>
      <c r="BJ268" s="19">
        <f t="shared" si="586"/>
        <v>43.730140990109426</v>
      </c>
      <c r="BK268" s="19">
        <f t="shared" ref="BK268:BK285" si="605">BM267</f>
        <v>230.376810806815</v>
      </c>
      <c r="BL268" s="14">
        <f>($K$71*$L$43+$L$71*$L$44)*100*SQRT(3)*(BE268+BJ268)/2*BF268/(BK268*SQRT(3))</f>
        <v>9.1646201007989314E-2</v>
      </c>
      <c r="BM268" s="19">
        <f>BK268*(1-BL268/100)</f>
        <v>230.16567921170719</v>
      </c>
      <c r="BN268" t="s">
        <v>40</v>
      </c>
      <c r="BO268" s="14">
        <f>$C$91</f>
        <v>1.6199999999999999</v>
      </c>
      <c r="BP268" s="14">
        <f>BO268*$L$45</f>
        <v>0.40601027145261881</v>
      </c>
      <c r="BQ268" s="14">
        <f>BO268/$L$43</f>
        <v>1.670103092783505</v>
      </c>
      <c r="BR268" s="14">
        <f t="shared" si="560"/>
        <v>29.339820358212883</v>
      </c>
      <c r="BS268" s="14">
        <f t="shared" si="561"/>
        <v>7.3877467993976929</v>
      </c>
      <c r="BT268" s="14">
        <f>BR268/$L$43</f>
        <v>30.247237482693695</v>
      </c>
      <c r="BU268" s="19">
        <f t="shared" si="587"/>
        <v>43.678851730543265</v>
      </c>
      <c r="BV268" s="21">
        <f t="shared" si="562"/>
        <v>3.5000000000000003E-2</v>
      </c>
      <c r="BW268" s="14">
        <f>(3*BV268*$K$71*BU268^2)/1000+BR268</f>
        <v>29.364660462205137</v>
      </c>
      <c r="BX268" s="14">
        <f>(3*BV268*$L$71*BU268^2)/1000+BS268</f>
        <v>7.4023704090060356</v>
      </c>
      <c r="BY268" s="14">
        <f t="shared" si="588"/>
        <v>30.283301863117927</v>
      </c>
      <c r="BZ268" s="19">
        <f t="shared" si="589"/>
        <v>43.730930890704755</v>
      </c>
      <c r="CA268" s="19">
        <f t="shared" ref="CA268:CA285" si="606">CC267</f>
        <v>230.37269362284573</v>
      </c>
      <c r="CB268" s="14">
        <f>($K$71*$L$43+$L$71*$L$44)*100*SQRT(3)*(BU268+BZ268)/2*BV268/(CA268*SQRT(3))</f>
        <v>9.164949238139955E-2</v>
      </c>
      <c r="CC268" s="19">
        <f>CA268*(1-CB268/100)</f>
        <v>230.16155821855506</v>
      </c>
      <c r="CD268" t="s">
        <v>40</v>
      </c>
      <c r="CE268" s="14">
        <f>$C$91</f>
        <v>1.6199999999999999</v>
      </c>
      <c r="CF268" s="14">
        <f>CE268*$L$45</f>
        <v>0.40601027145261881</v>
      </c>
      <c r="CG268" s="14">
        <f>CE268/$L$43</f>
        <v>1.670103092783505</v>
      </c>
      <c r="CH268" s="14">
        <f t="shared" si="563"/>
        <v>29.339826613514759</v>
      </c>
      <c r="CI268" s="14">
        <f t="shared" si="564"/>
        <v>7.3877495701151012</v>
      </c>
      <c r="CJ268" s="14">
        <f>CH268/$L$43</f>
        <v>30.247243931458517</v>
      </c>
      <c r="CK268" s="19">
        <f t="shared" si="590"/>
        <v>43.679615028605483</v>
      </c>
      <c r="CL268" s="21">
        <f t="shared" si="565"/>
        <v>3.5000000000000003E-2</v>
      </c>
      <c r="CM268" s="14">
        <f>(3*CL268*$K$71*CK268^2)/1000+CH268</f>
        <v>29.364667585687755</v>
      </c>
      <c r="CN268" s="14">
        <f>(3*CL268*$L$71*CK268^2)/1000+CI268</f>
        <v>7.4023736908298483</v>
      </c>
      <c r="CO268" s="14">
        <f t="shared" si="591"/>
        <v>30.283309572710692</v>
      </c>
      <c r="CP268" s="19">
        <f t="shared" si="592"/>
        <v>43.731696908502521</v>
      </c>
      <c r="CQ268" s="19">
        <f t="shared" ref="CQ268:CQ285" si="607">CS267</f>
        <v>230.36870106552075</v>
      </c>
      <c r="CR268" s="14">
        <f>($K$71*$L$43+$L$71*$L$44)*100*SQRT(3)*(CK268+CP268)/2*CL268/(CQ268*SQRT(3))</f>
        <v>9.1652684294954004E-2</v>
      </c>
      <c r="CS268" s="19">
        <f>CQ268*(1-CR268/100)</f>
        <v>230.15756196721878</v>
      </c>
      <c r="CT268" t="s">
        <v>40</v>
      </c>
      <c r="CU268" s="14">
        <f>$C$91</f>
        <v>1.6199999999999999</v>
      </c>
      <c r="CV268" s="14">
        <f>CU268*$L$45</f>
        <v>0.40601027145261881</v>
      </c>
      <c r="CW268" s="14">
        <f>CU268/$L$43</f>
        <v>1.670103092783505</v>
      </c>
      <c r="CX268" s="14">
        <f t="shared" si="566"/>
        <v>29.339845771411103</v>
      </c>
      <c r="CY268" s="14">
        <f t="shared" si="567"/>
        <v>7.3877580558966365</v>
      </c>
      <c r="CZ268" s="14">
        <f>CX268/$L$43</f>
        <v>30.247263681867118</v>
      </c>
      <c r="DA268" s="19">
        <f t="shared" si="593"/>
        <v>43.681952673713567</v>
      </c>
      <c r="DB268" s="21">
        <f t="shared" si="568"/>
        <v>3.5000000000000003E-2</v>
      </c>
      <c r="DC268" s="14">
        <f>(3*DB268*$K$71*DA268^2)/1000+CX268</f>
        <v>29.364689402532942</v>
      </c>
      <c r="DD268" s="14">
        <f>(3*DB268*$L$71*DA268^2)/1000+CY268</f>
        <v>7.4023837419602998</v>
      </c>
      <c r="DE268" s="14">
        <f t="shared" si="594"/>
        <v>30.283333184616065</v>
      </c>
      <c r="DF268" s="19">
        <f t="shared" si="595"/>
        <v>43.734042883545953</v>
      </c>
      <c r="DG268" s="19">
        <f t="shared" ref="DG268:DG285" si="608">DI267</f>
        <v>230.35647449593083</v>
      </c>
      <c r="DH268" s="14">
        <f>($K$71*$L$43+$L$71*$L$44)*100*SQRT(3)*(DA268+DF268)/2*DB268/(DG268*SQRT(3))</f>
        <v>9.1662460059663678E-2</v>
      </c>
      <c r="DI268" s="19">
        <f>DG268*(1-DH268/100)</f>
        <v>230.14532408450114</v>
      </c>
      <c r="DJ268" t="s">
        <v>40</v>
      </c>
      <c r="DK268" s="14">
        <f>$C$91</f>
        <v>1.6199999999999999</v>
      </c>
      <c r="DL268" s="14">
        <f>DK268*$L$45</f>
        <v>0.40601027145261881</v>
      </c>
      <c r="DM268" s="14">
        <f>DK268/$L$43</f>
        <v>1.670103092783505</v>
      </c>
      <c r="DN268" s="14">
        <f t="shared" si="569"/>
        <v>29.339858577589688</v>
      </c>
      <c r="DO268" s="14">
        <f t="shared" si="570"/>
        <v>7.3877637282550719</v>
      </c>
      <c r="DP268" s="14">
        <f>DN268/$L$43</f>
        <v>30.247276884113081</v>
      </c>
      <c r="DQ268" s="19">
        <f t="shared" si="596"/>
        <v>43.683515214234824</v>
      </c>
      <c r="DR268" s="21">
        <f t="shared" si="571"/>
        <v>3.5000000000000003E-2</v>
      </c>
      <c r="DS268" s="14">
        <f>(3*DR268*$K$71*DQ268^2)/1000+DN268</f>
        <v>29.364703986098856</v>
      </c>
      <c r="DT268" s="14">
        <f>(3*DR268*$L$71*DQ268^2)/1000+DO268</f>
        <v>7.4023904606838569</v>
      </c>
      <c r="DU268" s="14">
        <f t="shared" si="597"/>
        <v>30.283348968098515</v>
      </c>
      <c r="DV268" s="19">
        <f t="shared" si="598"/>
        <v>43.735610992496916</v>
      </c>
      <c r="DW268" s="19">
        <f t="shared" ref="DW268:DW285" si="609">DY267</f>
        <v>230.34830268329065</v>
      </c>
      <c r="DX268" s="14">
        <f>($K$71*$L$43+$L$71*$L$44)*100*SQRT(3)*(DQ268+DV268)/2*DR268/(DW268*SQRT(3))</f>
        <v>9.1668994713202903E-2</v>
      </c>
      <c r="DY268" s="19">
        <f>DW268*(1-DX268/100)</f>
        <v>230.13714470988197</v>
      </c>
      <c r="DZ268" t="s">
        <v>40</v>
      </c>
      <c r="EA268" s="14">
        <f>$C$91</f>
        <v>1.6199999999999999</v>
      </c>
      <c r="EB268" s="14">
        <f>EA268*$L$45</f>
        <v>0.40601027145261881</v>
      </c>
      <c r="EC268" s="14">
        <f>EA268/$L$43</f>
        <v>1.670103092783505</v>
      </c>
      <c r="ED268" s="14">
        <f t="shared" si="572"/>
        <v>29.339865030229671</v>
      </c>
      <c r="EE268" s="14">
        <f t="shared" si="573"/>
        <v>7.3877665863825674</v>
      </c>
      <c r="EF268" s="14">
        <f>ED268/$L$43</f>
        <v>30.247283536319248</v>
      </c>
      <c r="EG268" s="19">
        <f t="shared" si="599"/>
        <v>43.684302509622839</v>
      </c>
      <c r="EH268" s="21">
        <f t="shared" si="574"/>
        <v>3.5000000000000003E-2</v>
      </c>
      <c r="EI268" s="14">
        <f>(3*EH268*$K$71*EG268^2)/1000+ED268</f>
        <v>29.364711334310165</v>
      </c>
      <c r="EJ268" s="14">
        <f>(3*EH268*$L$71*EG268^2)/1000+EE268</f>
        <v>7.402393846042858</v>
      </c>
      <c r="EK268" s="14">
        <f t="shared" si="600"/>
        <v>30.283356920911146</v>
      </c>
      <c r="EL268" s="19">
        <f t="shared" si="601"/>
        <v>43.736401093721014</v>
      </c>
      <c r="EM268" s="19">
        <f t="shared" ref="EM268:EM285" si="610">EO267</f>
        <v>230.34418548898583</v>
      </c>
      <c r="EN268" s="14">
        <f>($K$71*$L$43+$L$71*$L$44)*100*SQRT(3)*(EG268+EL268)/2*EH268/(EM268*SQRT(3))</f>
        <v>9.1672287324793753E-2</v>
      </c>
      <c r="EO268" s="19">
        <f>EM268*(1-EN268/100)</f>
        <v>230.1330237054284</v>
      </c>
    </row>
    <row r="269" spans="2:145" hidden="1" outlineLevel="1">
      <c r="B269" t="s">
        <v>41</v>
      </c>
      <c r="C269" s="14">
        <f>$C$91</f>
        <v>1.6199999999999999</v>
      </c>
      <c r="D269" s="14">
        <f>C269*$L$45</f>
        <v>0.40601027145261881</v>
      </c>
      <c r="E269" s="14">
        <f>C269/$L$43</f>
        <v>1.670103092783505</v>
      </c>
      <c r="F269" s="14">
        <f t="shared" si="548"/>
        <v>27.697582506284089</v>
      </c>
      <c r="G269" s="14">
        <f t="shared" si="549"/>
        <v>6.9686616074100867</v>
      </c>
      <c r="H269" s="14">
        <f t="shared" ref="H269:H285" si="611">F269/$L$43</f>
        <v>28.55420876936504</v>
      </c>
      <c r="I269" s="19">
        <f t="shared" si="575"/>
        <v>41.220962852488043</v>
      </c>
      <c r="J269" s="21">
        <f t="shared" si="550"/>
        <v>3.5000000000000003E-2</v>
      </c>
      <c r="K269" s="14">
        <f>(3*J269*$K$71*I269^2)/1000+F269</f>
        <v>27.719705670759978</v>
      </c>
      <c r="L269" s="14">
        <f>(3*J269*$L$71*I269^2)/1000+G269</f>
        <v>6.9816857284321836</v>
      </c>
      <c r="M269" s="14">
        <f t="shared" si="576"/>
        <v>28.585416178256992</v>
      </c>
      <c r="N269" s="19">
        <f t="shared" si="577"/>
        <v>41.266013984986515</v>
      </c>
      <c r="O269" s="19">
        <f t="shared" si="602"/>
        <v>230.2348642445983</v>
      </c>
      <c r="P269" s="14">
        <f>($K$71*$L$43+$L$71*$L$44)*100*SQRT(3)*(I269+N269)/2*J269/(O269*SQRT(3))</f>
        <v>8.6539687349897434E-2</v>
      </c>
      <c r="Q269" s="19">
        <f>O269*(1-P269/100)</f>
        <v>230.03561971291057</v>
      </c>
      <c r="R269" t="s">
        <v>41</v>
      </c>
      <c r="S269" s="14">
        <f>$C$91</f>
        <v>1.6199999999999999</v>
      </c>
      <c r="T269" s="14">
        <f>S269*$L$45</f>
        <v>0.40601027145261881</v>
      </c>
      <c r="U269" s="14">
        <f>S269/$L$43</f>
        <v>1.670103092783505</v>
      </c>
      <c r="V269" s="14">
        <f t="shared" si="551"/>
        <v>27.697627102272385</v>
      </c>
      <c r="W269" s="14">
        <f t="shared" si="552"/>
        <v>6.9686804440323966</v>
      </c>
      <c r="X269" s="14">
        <f t="shared" ref="X269:X285" si="612">V269/$L$43</f>
        <v>28.554254744610706</v>
      </c>
      <c r="Y269" s="19">
        <f t="shared" si="578"/>
        <v>41.226820815662741</v>
      </c>
      <c r="Z269" s="21">
        <f t="shared" si="553"/>
        <v>3.5000000000000003E-2</v>
      </c>
      <c r="AA269" s="14">
        <f>(3*Z269*$K$71*Y269^2)/1000+V269</f>
        <v>27.719756555096843</v>
      </c>
      <c r="AB269" s="14">
        <f>(3*Z269*$L$71*Y269^2)/1000+W269</f>
        <v>6.9817082670661508</v>
      </c>
      <c r="AC269" s="14">
        <f t="shared" si="579"/>
        <v>28.585471026384266</v>
      </c>
      <c r="AD269" s="19">
        <f t="shared" si="580"/>
        <v>41.271891088612264</v>
      </c>
      <c r="AE269" s="19">
        <f t="shared" si="603"/>
        <v>230.20233128716023</v>
      </c>
      <c r="AF269" s="14">
        <f>($K$71*$L$43+$L$71*$L$44)*100*SQRT(3)*(Y269+AD269)/2*Z269/(AE269*SQRT(3))</f>
        <v>8.6564230794100208E-2</v>
      </c>
      <c r="AG269" s="19">
        <f>AE269*(1-AF269/100)</f>
        <v>230.00305840981142</v>
      </c>
      <c r="AH269" t="s">
        <v>41</v>
      </c>
      <c r="AI269" s="14">
        <f>$C$91</f>
        <v>1.6199999999999999</v>
      </c>
      <c r="AJ269" s="14">
        <f>AI269*$L$45</f>
        <v>0.40601027145261881</v>
      </c>
      <c r="AK269" s="14">
        <f>AI269/$L$43</f>
        <v>1.670103092783505</v>
      </c>
      <c r="AL269" s="14">
        <f t="shared" si="554"/>
        <v>27.697666148057071</v>
      </c>
      <c r="AM269" s="14">
        <f t="shared" si="555"/>
        <v>6.9686969363483158</v>
      </c>
      <c r="AN269" s="14">
        <f t="shared" ref="AN269:AN285" si="613">AL269/$L$43</f>
        <v>28.55429499799698</v>
      </c>
      <c r="AO269" s="19">
        <f t="shared" si="581"/>
        <v>41.231949053291636</v>
      </c>
      <c r="AP269" s="21">
        <f t="shared" si="556"/>
        <v>3.5000000000000003E-2</v>
      </c>
      <c r="AQ269" s="14">
        <f>(3*AP269*$K$71*AO269^2)/1000+AL269</f>
        <v>27.719801106625056</v>
      </c>
      <c r="AR269" s="14">
        <f>(3*AP269*$L$71*AO269^2)/1000+AM269</f>
        <v>6.9817280006665658</v>
      </c>
      <c r="AS269" s="14">
        <f t="shared" si="582"/>
        <v>28.585519048394822</v>
      </c>
      <c r="AT269" s="19">
        <f t="shared" si="583"/>
        <v>41.277036086795057</v>
      </c>
      <c r="AU269" s="19">
        <f t="shared" si="604"/>
        <v>230.17385856388887</v>
      </c>
      <c r="AV269" s="14">
        <f>($K$71*$L$43+$L$71*$L$44)*100*SQRT(3)*(AO269+AT269)/2*AP269/(AU269*SQRT(3))</f>
        <v>8.658571970315769E-2</v>
      </c>
      <c r="AW269" s="19">
        <f>AU269*(1-AV269/100)</f>
        <v>229.9745608718828</v>
      </c>
      <c r="AX269" t="s">
        <v>41</v>
      </c>
      <c r="AY269" s="14">
        <f>$C$91</f>
        <v>1.6199999999999999</v>
      </c>
      <c r="AZ269" s="14">
        <f>AY269*$L$45</f>
        <v>0.40601027145261881</v>
      </c>
      <c r="BA269" s="14">
        <f>AY269/$L$43</f>
        <v>1.670103092783505</v>
      </c>
      <c r="BB269" s="14">
        <f t="shared" si="557"/>
        <v>27.697677367413437</v>
      </c>
      <c r="BC269" s="14">
        <f t="shared" si="558"/>
        <v>6.9687016752269351</v>
      </c>
      <c r="BD269" s="14">
        <f t="shared" ref="BD269:BD285" si="614">BB269/$L$43</f>
        <v>28.554306564343751</v>
      </c>
      <c r="BE269" s="19">
        <f t="shared" si="584"/>
        <v>41.233422477380614</v>
      </c>
      <c r="BF269" s="21">
        <f t="shared" si="559"/>
        <v>3.5000000000000003E-2</v>
      </c>
      <c r="BG269" s="14">
        <f>(3*BF269*$K$71*BE269^2)/1000+BB269</f>
        <v>27.719813907995597</v>
      </c>
      <c r="BH269" s="14">
        <f>(3*BF269*$L$71*BE269^2)/1000+BC269</f>
        <v>6.9817336708922388</v>
      </c>
      <c r="BI269" s="14">
        <f t="shared" si="585"/>
        <v>28.585532846969578</v>
      </c>
      <c r="BJ269" s="19">
        <f t="shared" si="586"/>
        <v>41.278514327221451</v>
      </c>
      <c r="BK269" s="19">
        <f t="shared" si="605"/>
        <v>230.16567921170719</v>
      </c>
      <c r="BL269" s="14">
        <f>($K$71*$L$43+$L$71*$L$44)*100*SQRT(3)*(BE269+BJ269)/2*BF269/(BK269*SQRT(3))</f>
        <v>8.6591894297843613E-2</v>
      </c>
      <c r="BM269" s="19">
        <f>BK269*(1-BL269/100)</f>
        <v>229.96637439005428</v>
      </c>
      <c r="BN269" t="s">
        <v>41</v>
      </c>
      <c r="BO269" s="14">
        <f>$C$91</f>
        <v>1.6199999999999999</v>
      </c>
      <c r="BP269" s="14">
        <f>BO269*$L$45</f>
        <v>0.40601027145261881</v>
      </c>
      <c r="BQ269" s="14">
        <f>BO269/$L$43</f>
        <v>1.670103092783505</v>
      </c>
      <c r="BR269" s="14">
        <f t="shared" si="560"/>
        <v>27.697683020502062</v>
      </c>
      <c r="BS269" s="14">
        <f t="shared" si="561"/>
        <v>6.9687040630024129</v>
      </c>
      <c r="BT269" s="14">
        <f t="shared" ref="BT269:BT285" si="615">BR269/$L$43</f>
        <v>28.554312392270166</v>
      </c>
      <c r="BU269" s="19">
        <f t="shared" si="587"/>
        <v>41.234164870864454</v>
      </c>
      <c r="BV269" s="21">
        <f t="shared" si="562"/>
        <v>3.5000000000000003E-2</v>
      </c>
      <c r="BW269" s="14">
        <f>(3*BV269*$K$71*BU269^2)/1000+BR269</f>
        <v>27.719820358212882</v>
      </c>
      <c r="BX269" s="14">
        <f>(3*BV269*$L$71*BU269^2)/1000+BS269</f>
        <v>6.981736527945074</v>
      </c>
      <c r="BY269" s="14">
        <f t="shared" si="588"/>
        <v>28.585539799647581</v>
      </c>
      <c r="BZ269" s="19">
        <f t="shared" si="589"/>
        <v>41.279259147574763</v>
      </c>
      <c r="CA269" s="19">
        <f t="shared" si="606"/>
        <v>230.16155821855506</v>
      </c>
      <c r="CB269" s="14">
        <f>($K$71*$L$43+$L$71*$L$44)*100*SQRT(3)*(BU269+BZ269)/2*BV269/(CA269*SQRT(3))</f>
        <v>8.6595005486930055E-2</v>
      </c>
      <c r="CC269" s="19">
        <f>CA269*(1-CB269/100)</f>
        <v>229.96224980458689</v>
      </c>
      <c r="CD269" t="s">
        <v>41</v>
      </c>
      <c r="CE269" s="14">
        <f>$C$91</f>
        <v>1.6199999999999999</v>
      </c>
      <c r="CF269" s="14">
        <f>CE269*$L$45</f>
        <v>0.40601027145261881</v>
      </c>
      <c r="CG269" s="14">
        <f>CE269/$L$43</f>
        <v>1.670103092783505</v>
      </c>
      <c r="CH269" s="14">
        <f t="shared" si="563"/>
        <v>27.69768850276304</v>
      </c>
      <c r="CI269" s="14">
        <f t="shared" si="564"/>
        <v>6.9687063786231649</v>
      </c>
      <c r="CJ269" s="14">
        <f t="shared" ref="CJ269:CJ285" si="616">CH269/$L$43</f>
        <v>28.554318044085608</v>
      </c>
      <c r="CK269" s="19">
        <f t="shared" si="590"/>
        <v>41.234884817814226</v>
      </c>
      <c r="CL269" s="21">
        <f t="shared" si="565"/>
        <v>3.5000000000000003E-2</v>
      </c>
      <c r="CM269" s="14">
        <f>(3*CL269*$K$71*CK269^2)/1000+CH269</f>
        <v>27.719826613514758</v>
      </c>
      <c r="CN269" s="14">
        <f>(3*CL269*$L$71*CK269^2)/1000+CI269</f>
        <v>6.9817392986624824</v>
      </c>
      <c r="CO269" s="14">
        <f t="shared" si="591"/>
        <v>28.585546542226705</v>
      </c>
      <c r="CP269" s="19">
        <f t="shared" si="592"/>
        <v>41.279981448099477</v>
      </c>
      <c r="CQ269" s="19">
        <f t="shared" si="607"/>
        <v>230.15756196721878</v>
      </c>
      <c r="CR269" s="14">
        <f>($K$71*$L$43+$L$71*$L$44)*100*SQRT(3)*(CK269+CP269)/2*CL269/(CQ269*SQRT(3))</f>
        <v>8.6598022661124416E-2</v>
      </c>
      <c r="CS269" s="19">
        <f>CQ269*(1-CR269/100)</f>
        <v>229.95825006955013</v>
      </c>
      <c r="CT269" t="s">
        <v>41</v>
      </c>
      <c r="CU269" s="14">
        <f>$C$91</f>
        <v>1.6199999999999999</v>
      </c>
      <c r="CV269" s="14">
        <f>CU269*$L$45</f>
        <v>0.40601027145261881</v>
      </c>
      <c r="CW269" s="14">
        <f>CU269/$L$43</f>
        <v>1.670103092783505</v>
      </c>
      <c r="CX269" s="14">
        <f t="shared" si="566"/>
        <v>27.697705293092529</v>
      </c>
      <c r="CY269" s="14">
        <f t="shared" si="567"/>
        <v>6.9687134705951799</v>
      </c>
      <c r="CZ269" s="14">
        <f t="shared" ref="CZ269:CZ285" si="617">CX269/$L$43</f>
        <v>28.554335353703639</v>
      </c>
      <c r="DA269" s="19">
        <f t="shared" si="593"/>
        <v>41.237089697392229</v>
      </c>
      <c r="DB269" s="21">
        <f t="shared" si="568"/>
        <v>3.5000000000000003E-2</v>
      </c>
      <c r="DC269" s="14">
        <f>(3*DB269*$K$71*DA269^2)/1000+CX269</f>
        <v>27.719845771411102</v>
      </c>
      <c r="DD269" s="14">
        <f>(3*DB269*$L$71*DA269^2)/1000+CY269</f>
        <v>6.9817477844440177</v>
      </c>
      <c r="DE269" s="14">
        <f t="shared" si="594"/>
        <v>28.58556719249081</v>
      </c>
      <c r="DF269" s="19">
        <f t="shared" si="595"/>
        <v>41.282193536144824</v>
      </c>
      <c r="DG269" s="19">
        <f t="shared" si="608"/>
        <v>230.14532408450114</v>
      </c>
      <c r="DH269" s="14">
        <f>($K$71*$L$43+$L$71*$L$44)*100*SQRT(3)*(DA269+DF269)/2*DB269/(DG269*SQRT(3))</f>
        <v>8.6607263258121403E-2</v>
      </c>
      <c r="DI269" s="19">
        <f>DG269*(1-DH269/100)</f>
        <v>229.94600151779503</v>
      </c>
      <c r="DJ269" t="s">
        <v>41</v>
      </c>
      <c r="DK269" s="14">
        <f>$C$91</f>
        <v>1.6199999999999999</v>
      </c>
      <c r="DL269" s="14">
        <f>DK269*$L$45</f>
        <v>0.40601027145261881</v>
      </c>
      <c r="DM269" s="14">
        <f>DK269/$L$43</f>
        <v>1.670103092783505</v>
      </c>
      <c r="DN269" s="14">
        <f t="shared" si="569"/>
        <v>27.697716516659739</v>
      </c>
      <c r="DO269" s="14">
        <f t="shared" si="570"/>
        <v>6.968718211254985</v>
      </c>
      <c r="DP269" s="14">
        <f t="shared" ref="DP269:DP285" si="618">DN269/$L$43</f>
        <v>28.554346924391485</v>
      </c>
      <c r="DQ269" s="19">
        <f t="shared" si="596"/>
        <v>41.23856349393715</v>
      </c>
      <c r="DR269" s="21">
        <f t="shared" si="571"/>
        <v>3.5000000000000003E-2</v>
      </c>
      <c r="DS269" s="14">
        <f>(3*DR269*$K$71*DQ269^2)/1000+DN269</f>
        <v>27.719858577589687</v>
      </c>
      <c r="DT269" s="14">
        <f>(3*DR269*$L$71*DQ269^2)/1000+DO269</f>
        <v>6.9817534568024531</v>
      </c>
      <c r="DU269" s="14">
        <f t="shared" si="597"/>
        <v>28.585580996249586</v>
      </c>
      <c r="DV269" s="19">
        <f t="shared" si="598"/>
        <v>41.283672151435262</v>
      </c>
      <c r="DW269" s="19">
        <f t="shared" si="609"/>
        <v>230.13714470988197</v>
      </c>
      <c r="DX269" s="14">
        <f>($K$71*$L$43+$L$71*$L$44)*100*SQRT(3)*(DQ269+DV269)/2*DR269/(DW269*SQRT(3))</f>
        <v>8.6613440176887588E-2</v>
      </c>
      <c r="DY269" s="19">
        <f>DW269*(1-DX269/100)</f>
        <v>229.93781501172387</v>
      </c>
      <c r="DZ269" t="s">
        <v>41</v>
      </c>
      <c r="EA269" s="14">
        <f>$C$91</f>
        <v>1.6199999999999999</v>
      </c>
      <c r="EB269" s="14">
        <f>EA269*$L$45</f>
        <v>0.40601027145261881</v>
      </c>
      <c r="EC269" s="14">
        <f>EA269/$L$43</f>
        <v>1.670103092783505</v>
      </c>
      <c r="ED269" s="14">
        <f t="shared" si="572"/>
        <v>27.697722171870144</v>
      </c>
      <c r="EE269" s="14">
        <f t="shared" si="573"/>
        <v>6.9687205999279698</v>
      </c>
      <c r="EF269" s="14">
        <f t="shared" ref="EF269:EF285" si="619">ED269/$L$43</f>
        <v>28.554352754505302</v>
      </c>
      <c r="EG269" s="19">
        <f t="shared" si="599"/>
        <v>41.239306075089729</v>
      </c>
      <c r="EH269" s="21">
        <f t="shared" si="574"/>
        <v>3.5000000000000003E-2</v>
      </c>
      <c r="EI269" s="14">
        <f>(3*EH269*$K$71*EG269^2)/1000+ED269</f>
        <v>27.71986503022967</v>
      </c>
      <c r="EJ269" s="14">
        <f>(3*EH269*$L$71*EG269^2)/1000+EE269</f>
        <v>6.9817563149299486</v>
      </c>
      <c r="EK269" s="14">
        <f t="shared" si="600"/>
        <v>28.58558795153974</v>
      </c>
      <c r="EL269" s="19">
        <f t="shared" si="601"/>
        <v>41.284417160670735</v>
      </c>
      <c r="EM269" s="19">
        <f t="shared" si="610"/>
        <v>230.1330237054284</v>
      </c>
      <c r="EN269" s="14">
        <f>($K$71*$L$43+$L$71*$L$44)*100*SQRT(3)*(EG269+EL269)/2*EH269/(EM269*SQRT(3))</f>
        <v>8.6616552537036526E-2</v>
      </c>
      <c r="EO269" s="19">
        <f>EM269*(1-EN269/100)</f>
        <v>229.93369041404551</v>
      </c>
    </row>
    <row r="270" spans="2:145" hidden="1" outlineLevel="1">
      <c r="B270" t="s">
        <v>42</v>
      </c>
      <c r="C270" s="14">
        <f>$C$91</f>
        <v>1.6199999999999999</v>
      </c>
      <c r="D270" s="14">
        <f>C270*$L$45</f>
        <v>0.40601027145261881</v>
      </c>
      <c r="E270" s="14">
        <f>C270/$L$43</f>
        <v>1.670103092783505</v>
      </c>
      <c r="F270" s="14">
        <f t="shared" si="548"/>
        <v>26.058001017325804</v>
      </c>
      <c r="G270" s="14">
        <f t="shared" si="549"/>
        <v>6.5511235239094452</v>
      </c>
      <c r="H270" s="14">
        <f t="shared" si="611"/>
        <v>26.863918574562685</v>
      </c>
      <c r="I270" s="19">
        <f t="shared" si="575"/>
        <v>38.780853588993928</v>
      </c>
      <c r="J270" s="21">
        <f t="shared" si="550"/>
        <v>3.5000000000000003E-2</v>
      </c>
      <c r="K270" s="14">
        <f>(3*J270*$K$71*I270^2)/1000+F270</f>
        <v>26.077582506284088</v>
      </c>
      <c r="L270" s="14">
        <f>(3*J270*$L$71*I270^2)/1000+G270</f>
        <v>6.5626513359574679</v>
      </c>
      <c r="M270" s="14">
        <f t="shared" si="576"/>
        <v>26.89068057765363</v>
      </c>
      <c r="N270" s="19">
        <f t="shared" si="577"/>
        <v>38.819487317008608</v>
      </c>
      <c r="O270" s="19">
        <f t="shared" si="602"/>
        <v>230.03561971291057</v>
      </c>
      <c r="P270" s="14">
        <f>($K$71*$L$43+$L$71*$L$44)*100*SQRT(3)*(I270+N270)/2*J270/(O270*SQRT(3))</f>
        <v>8.148347911785421E-2</v>
      </c>
      <c r="Q270" s="19">
        <f>O270*(1-P270/100)</f>
        <v>229.84817868675819</v>
      </c>
      <c r="R270" t="s">
        <v>42</v>
      </c>
      <c r="S270" s="14">
        <f>$C$91</f>
        <v>1.6199999999999999</v>
      </c>
      <c r="T270" s="14">
        <f>S270*$L$45</f>
        <v>0.40601027145261881</v>
      </c>
      <c r="U270" s="14">
        <f>S270/$L$43</f>
        <v>1.670103092783505</v>
      </c>
      <c r="V270" s="14">
        <f t="shared" si="551"/>
        <v>26.058040051810476</v>
      </c>
      <c r="W270" s="14">
        <f t="shared" si="552"/>
        <v>6.5511390864207515</v>
      </c>
      <c r="X270" s="14">
        <f t="shared" si="612"/>
        <v>26.863958816299462</v>
      </c>
      <c r="Y270" s="19">
        <f t="shared" si="578"/>
        <v>38.786360436458331</v>
      </c>
      <c r="Z270" s="21">
        <f t="shared" si="553"/>
        <v>3.5000000000000003E-2</v>
      </c>
      <c r="AA270" s="14">
        <f>(3*Z270*$K$71*Y270^2)/1000+V270</f>
        <v>26.077627102272384</v>
      </c>
      <c r="AB270" s="14">
        <f>(3*Z270*$L$71*Y270^2)/1000+W270</f>
        <v>6.5626701725797778</v>
      </c>
      <c r="AC270" s="14">
        <f t="shared" si="579"/>
        <v>26.89072842225066</v>
      </c>
      <c r="AD270" s="19">
        <f t="shared" si="580"/>
        <v>38.825010569607549</v>
      </c>
      <c r="AE270" s="19">
        <f t="shared" si="603"/>
        <v>230.00305840981142</v>
      </c>
      <c r="AF270" s="14">
        <f>($K$71*$L$43+$L$71*$L$44)*100*SQRT(3)*(Y270+AD270)/2*Z270/(AE270*SQRT(3))</f>
        <v>8.150659834092075E-2</v>
      </c>
      <c r="AG270" s="19">
        <f>AE270*(1-AF270/100)</f>
        <v>229.81559074082151</v>
      </c>
      <c r="AH270" t="s">
        <v>42</v>
      </c>
      <c r="AI270" s="14">
        <f>$C$91</f>
        <v>1.6199999999999999</v>
      </c>
      <c r="AJ270" s="14">
        <f>AI270*$L$45</f>
        <v>0.40601027145261881</v>
      </c>
      <c r="AK270" s="14">
        <f>AI270/$L$43</f>
        <v>1.670103092783505</v>
      </c>
      <c r="AL270" s="14">
        <f t="shared" si="554"/>
        <v>26.05807422824045</v>
      </c>
      <c r="AM270" s="14">
        <f t="shared" si="555"/>
        <v>6.5511527121004294</v>
      </c>
      <c r="AN270" s="14">
        <f t="shared" si="613"/>
        <v>26.863994049732423</v>
      </c>
      <c r="AO270" s="19">
        <f t="shared" si="581"/>
        <v>38.791181295290137</v>
      </c>
      <c r="AP270" s="21">
        <f t="shared" si="556"/>
        <v>3.5000000000000003E-2</v>
      </c>
      <c r="AQ270" s="14">
        <f>(3*AP270*$K$71*AO270^2)/1000+AL270</f>
        <v>26.07766614805707</v>
      </c>
      <c r="AR270" s="14">
        <f>(3*AP270*$L$71*AO270^2)/1000+AM270</f>
        <v>6.562686664895697</v>
      </c>
      <c r="AS270" s="14">
        <f t="shared" si="582"/>
        <v>26.890770312341768</v>
      </c>
      <c r="AT270" s="19">
        <f t="shared" si="583"/>
        <v>38.829845793777082</v>
      </c>
      <c r="AU270" s="19">
        <f t="shared" si="604"/>
        <v>229.9745608718828</v>
      </c>
      <c r="AV270" s="14">
        <f>($K$71*$L$43+$L$71*$L$44)*100*SQRT(3)*(AO270+AT270)/2*AP270/(AU270*SQRT(3))</f>
        <v>8.1526840283724256E-2</v>
      </c>
      <c r="AW270" s="19">
        <f>AU270*(1-AV270/100)</f>
        <v>229.78706987894759</v>
      </c>
      <c r="AX270" t="s">
        <v>42</v>
      </c>
      <c r="AY270" s="14">
        <f>$C$91</f>
        <v>1.6199999999999999</v>
      </c>
      <c r="AZ270" s="14">
        <f>AY270*$L$45</f>
        <v>0.40601027145261881</v>
      </c>
      <c r="BA270" s="14">
        <f>AY270/$L$43</f>
        <v>1.670103092783505</v>
      </c>
      <c r="BB270" s="14">
        <f t="shared" si="557"/>
        <v>26.058084048442247</v>
      </c>
      <c r="BC270" s="14">
        <f t="shared" si="558"/>
        <v>6.5511566272832127</v>
      </c>
      <c r="BD270" s="14">
        <f t="shared" si="614"/>
        <v>26.8640041736518</v>
      </c>
      <c r="BE270" s="19">
        <f t="shared" si="584"/>
        <v>38.792566404308971</v>
      </c>
      <c r="BF270" s="21">
        <f t="shared" si="559"/>
        <v>3.5000000000000003E-2</v>
      </c>
      <c r="BG270" s="14">
        <f>(3*BF270*$K$71*BE270^2)/1000+BB270</f>
        <v>26.077677367413436</v>
      </c>
      <c r="BH270" s="14">
        <f>(3*BF270*$L$71*BE270^2)/1000+BC270</f>
        <v>6.5626914037743163</v>
      </c>
      <c r="BI270" s="14">
        <f t="shared" si="585"/>
        <v>26.890782348977506</v>
      </c>
      <c r="BJ270" s="19">
        <f t="shared" si="586"/>
        <v>38.831235030839622</v>
      </c>
      <c r="BK270" s="19">
        <f t="shared" si="605"/>
        <v>229.96637439005428</v>
      </c>
      <c r="BL270" s="14">
        <f>($K$71*$L$43+$L$71*$L$44)*100*SQRT(3)*(BE270+BJ270)/2*BF270/(BK270*SQRT(3))</f>
        <v>8.153265657756377E-2</v>
      </c>
      <c r="BM270" s="19">
        <f>BK270*(1-BL270/100)</f>
        <v>229.77887669577896</v>
      </c>
      <c r="BN270" t="s">
        <v>42</v>
      </c>
      <c r="BO270" s="14">
        <f>$C$91</f>
        <v>1.6199999999999999</v>
      </c>
      <c r="BP270" s="14">
        <f>BO270*$L$45</f>
        <v>0.40601027145261881</v>
      </c>
      <c r="BQ270" s="14">
        <f>BO270/$L$43</f>
        <v>1.670103092783505</v>
      </c>
      <c r="BR270" s="14">
        <f t="shared" si="560"/>
        <v>26.058088996539642</v>
      </c>
      <c r="BS270" s="14">
        <f t="shared" si="561"/>
        <v>6.5511586000235313</v>
      </c>
      <c r="BT270" s="14">
        <f t="shared" si="615"/>
        <v>26.864009274783136</v>
      </c>
      <c r="BU270" s="19">
        <f t="shared" si="587"/>
        <v>38.79326429967562</v>
      </c>
      <c r="BV270" s="21">
        <f t="shared" si="562"/>
        <v>3.5000000000000003E-2</v>
      </c>
      <c r="BW270" s="14">
        <f>(3*BV270*$K$71*BU270^2)/1000+BR270</f>
        <v>26.077683020502061</v>
      </c>
      <c r="BX270" s="14">
        <f>(3*BV270*$L$71*BU270^2)/1000+BS270</f>
        <v>6.562693791549794</v>
      </c>
      <c r="BY270" s="14">
        <f t="shared" si="588"/>
        <v>26.89078841386819</v>
      </c>
      <c r="BZ270" s="19">
        <f t="shared" si="589"/>
        <v>38.831935006256245</v>
      </c>
      <c r="CA270" s="19">
        <f t="shared" si="606"/>
        <v>229.96224980458689</v>
      </c>
      <c r="CB270" s="14">
        <f>($K$71*$L$43+$L$71*$L$44)*100*SQRT(3)*(BU270+BZ270)/2*BV270/(CA270*SQRT(3))</f>
        <v>8.1535587229964304E-2</v>
      </c>
      <c r="CC270" s="19">
        <f>CA270*(1-CB270/100)</f>
        <v>229.77474873380149</v>
      </c>
      <c r="CD270" t="s">
        <v>42</v>
      </c>
      <c r="CE270" s="14">
        <f>$C$91</f>
        <v>1.6199999999999999</v>
      </c>
      <c r="CF270" s="14">
        <f>CE270*$L$45</f>
        <v>0.40601027145261881</v>
      </c>
      <c r="CG270" s="14">
        <f>CE270/$L$43</f>
        <v>1.670103092783505</v>
      </c>
      <c r="CH270" s="14">
        <f t="shared" si="563"/>
        <v>26.058093795112971</v>
      </c>
      <c r="CI270" s="14">
        <f t="shared" si="564"/>
        <v>6.5511605131507471</v>
      </c>
      <c r="CJ270" s="14">
        <f t="shared" si="616"/>
        <v>26.864014221765949</v>
      </c>
      <c r="CK270" s="19">
        <f t="shared" si="590"/>
        <v>38.793941093896478</v>
      </c>
      <c r="CL270" s="21">
        <f t="shared" si="565"/>
        <v>3.5000000000000003E-2</v>
      </c>
      <c r="CM270" s="14">
        <f>(3*CL270*$K$71*CK270^2)/1000+CH270</f>
        <v>26.077688502763039</v>
      </c>
      <c r="CN270" s="14">
        <f>(3*CL270*$L$71*CK270^2)/1000+CI270</f>
        <v>6.5626961071705461</v>
      </c>
      <c r="CO270" s="14">
        <f t="shared" si="591"/>
        <v>26.890794295487275</v>
      </c>
      <c r="CP270" s="19">
        <f t="shared" si="592"/>
        <v>38.832613817706815</v>
      </c>
      <c r="CQ270" s="19">
        <f t="shared" si="607"/>
        <v>229.95825006955013</v>
      </c>
      <c r="CR270" s="14">
        <f>($K$71*$L$43+$L$71*$L$44)*100*SQRT(3)*(CK270+CP270)/2*CL270/(CQ270*SQRT(3))</f>
        <v>8.1538429323072384E-2</v>
      </c>
      <c r="CS270" s="19">
        <f>CQ270*(1-CR270/100)</f>
        <v>229.77074572434461</v>
      </c>
      <c r="CT270" t="s">
        <v>42</v>
      </c>
      <c r="CU270" s="14">
        <f>$C$91</f>
        <v>1.6199999999999999</v>
      </c>
      <c r="CV270" s="14">
        <f>CU270*$L$45</f>
        <v>0.40601027145261881</v>
      </c>
      <c r="CW270" s="14">
        <f>CU270/$L$43</f>
        <v>1.670103092783505</v>
      </c>
      <c r="CX270" s="14">
        <f t="shared" si="566"/>
        <v>26.058108491535076</v>
      </c>
      <c r="CY270" s="14">
        <f t="shared" si="567"/>
        <v>6.5511663724192228</v>
      </c>
      <c r="CZ270" s="14">
        <f t="shared" si="617"/>
        <v>26.864029372716573</v>
      </c>
      <c r="DA270" s="19">
        <f t="shared" si="593"/>
        <v>38.796013815548555</v>
      </c>
      <c r="DB270" s="21">
        <f t="shared" si="568"/>
        <v>3.5000000000000003E-2</v>
      </c>
      <c r="DC270" s="14">
        <f>(3*DB270*$K$71*DA270^2)/1000+CX270</f>
        <v>26.077705293092528</v>
      </c>
      <c r="DD270" s="14">
        <f>(3*DB270*$L$71*DA270^2)/1000+CY270</f>
        <v>6.5627031991425611</v>
      </c>
      <c r="DE270" s="14">
        <f t="shared" si="594"/>
        <v>26.890812308917372</v>
      </c>
      <c r="DF270" s="19">
        <f t="shared" si="595"/>
        <v>38.834692717676404</v>
      </c>
      <c r="DG270" s="19">
        <f t="shared" si="608"/>
        <v>229.94600151779503</v>
      </c>
      <c r="DH270" s="14">
        <f>($K$71*$L$43+$L$71*$L$44)*100*SQRT(3)*(DA270+DF270)/2*DB270/(DG270*SQRT(3))</f>
        <v>8.1547133705690458E-2</v>
      </c>
      <c r="DI270" s="19">
        <f>DG270*(1-DH270/100)</f>
        <v>229.75848714448642</v>
      </c>
      <c r="DJ270" t="s">
        <v>42</v>
      </c>
      <c r="DK270" s="14">
        <f>$C$91</f>
        <v>1.6199999999999999</v>
      </c>
      <c r="DL270" s="14">
        <f>DK270*$L$45</f>
        <v>0.40601027145261881</v>
      </c>
      <c r="DM270" s="14">
        <f>DK270/$L$43</f>
        <v>1.670103092783505</v>
      </c>
      <c r="DN270" s="14">
        <f t="shared" si="569"/>
        <v>26.058118315420096</v>
      </c>
      <c r="DO270" s="14">
        <f t="shared" si="570"/>
        <v>6.5511702890725765</v>
      </c>
      <c r="DP270" s="14">
        <f t="shared" si="618"/>
        <v>26.864039500433091</v>
      </c>
      <c r="DQ270" s="19">
        <f t="shared" si="596"/>
        <v>38.797399274291202</v>
      </c>
      <c r="DR270" s="21">
        <f t="shared" si="571"/>
        <v>3.5000000000000003E-2</v>
      </c>
      <c r="DS270" s="14">
        <f>(3*DR270*$K$71*DQ270^2)/1000+DN270</f>
        <v>26.077716516659738</v>
      </c>
      <c r="DT270" s="14">
        <f>(3*DR270*$L$71*DQ270^2)/1000+DO270</f>
        <v>6.5627079398023662</v>
      </c>
      <c r="DU270" s="14">
        <f t="shared" si="597"/>
        <v>26.890824350071775</v>
      </c>
      <c r="DV270" s="19">
        <f t="shared" si="598"/>
        <v>38.836082306525327</v>
      </c>
      <c r="DW270" s="19">
        <f t="shared" si="609"/>
        <v>229.93781501172387</v>
      </c>
      <c r="DX270" s="14">
        <f>($K$71*$L$43+$L$71*$L$44)*100*SQRT(3)*(DQ270+DV270)/2*DR270/(DW270*SQRT(3))</f>
        <v>8.1552952189973604E-2</v>
      </c>
      <c r="DY270" s="19">
        <f>DW270*(1-DX270/100)</f>
        <v>229.75029393538068</v>
      </c>
      <c r="DZ270" t="s">
        <v>42</v>
      </c>
      <c r="EA270" s="14">
        <f>$C$91</f>
        <v>1.6199999999999999</v>
      </c>
      <c r="EB270" s="14">
        <f>EA270*$L$45</f>
        <v>0.40601027145261881</v>
      </c>
      <c r="EC270" s="14">
        <f>EA270/$L$43</f>
        <v>1.670103092783505</v>
      </c>
      <c r="ED270" s="14">
        <f t="shared" si="572"/>
        <v>26.058123265373411</v>
      </c>
      <c r="EE270" s="14">
        <f t="shared" si="573"/>
        <v>6.5511722625538882</v>
      </c>
      <c r="EF270" s="14">
        <f t="shared" si="619"/>
        <v>26.864044603477744</v>
      </c>
      <c r="EG270" s="19">
        <f t="shared" si="599"/>
        <v>38.798097345872563</v>
      </c>
      <c r="EH270" s="21">
        <f t="shared" si="574"/>
        <v>3.5000000000000003E-2</v>
      </c>
      <c r="EI270" s="14">
        <f>(3*EH270*$K$71*EG270^2)/1000+ED270</f>
        <v>26.077722171870143</v>
      </c>
      <c r="EJ270" s="14">
        <f>(3*EH270*$L$71*EG270^2)/1000+EE270</f>
        <v>6.562710328475351</v>
      </c>
      <c r="EK270" s="14">
        <f t="shared" si="600"/>
        <v>26.890830417239343</v>
      </c>
      <c r="EL270" s="19">
        <f t="shared" si="601"/>
        <v>38.83678245919598</v>
      </c>
      <c r="EM270" s="19">
        <f t="shared" si="610"/>
        <v>229.93369041404551</v>
      </c>
      <c r="EN270" s="14">
        <f>($K$71*$L$43+$L$71*$L$44)*100*SQRT(3)*(EG270+EL270)/2*EH270/(EM270*SQRT(3))</f>
        <v>8.1555883946099611E-2</v>
      </c>
      <c r="EO270" s="19">
        <f>EM270*(1-EN270/100)</f>
        <v>229.74616596033843</v>
      </c>
    </row>
    <row r="271" spans="2:145" hidden="1" outlineLevel="1">
      <c r="B271" t="s">
        <v>235</v>
      </c>
      <c r="C271" s="14">
        <f t="shared" ref="C271:C285" si="620">$C$91</f>
        <v>1.6199999999999999</v>
      </c>
      <c r="D271" s="14">
        <f t="shared" ref="D271:D285" si="621">C271*$L$45</f>
        <v>0.40601027145261881</v>
      </c>
      <c r="E271" s="14">
        <f t="shared" ref="E271:E285" si="622">C271/$L$43</f>
        <v>1.670103092783505</v>
      </c>
      <c r="F271" s="14">
        <f t="shared" si="548"/>
        <v>24.420802801605859</v>
      </c>
      <c r="G271" s="14">
        <f t="shared" si="549"/>
        <v>6.1349884964281491</v>
      </c>
      <c r="H271" s="14">
        <f t="shared" si="611"/>
        <v>25.176085362480269</v>
      </c>
      <c r="I271" s="19">
        <f t="shared" si="575"/>
        <v>36.34429123496755</v>
      </c>
      <c r="J271" s="21">
        <f t="shared" si="550"/>
        <v>3.5000000000000003E-2</v>
      </c>
      <c r="K271" s="14">
        <f t="shared" ref="K271:K275" si="623">(3*J271*$K$71*I271^2)/1000+F271</f>
        <v>24.438001017325803</v>
      </c>
      <c r="L271" s="14">
        <f t="shared" ref="L271:L275" si="624">(3*J271*$L$71*I271^2)/1000+G271</f>
        <v>6.1451132524568264</v>
      </c>
      <c r="M271" s="14">
        <f t="shared" si="576"/>
        <v>25.198775974406725</v>
      </c>
      <c r="N271" s="19">
        <f t="shared" si="577"/>
        <v>36.377047487430204</v>
      </c>
      <c r="O271" s="19">
        <f t="shared" si="602"/>
        <v>229.84817868675819</v>
      </c>
      <c r="P271" s="14">
        <f t="shared" ref="P271:P275" si="625">($K$71*$L$43+$L$71*$L$44)*100*SQRT(3)*(I271+N271)/2*J271/(O271*SQRT(3))</f>
        <v>7.6422602381771704E-2</v>
      </c>
      <c r="Q271" s="19">
        <f t="shared" ref="Q271:Q285" si="626">O271*(1-P271/100)</f>
        <v>229.67252272707864</v>
      </c>
      <c r="R271" t="s">
        <v>235</v>
      </c>
      <c r="S271" s="14">
        <f t="shared" ref="S271:S285" si="627">$C$91</f>
        <v>1.6199999999999999</v>
      </c>
      <c r="T271" s="14">
        <f t="shared" ref="T271:T285" si="628">S271*$L$45</f>
        <v>0.40601027145261881</v>
      </c>
      <c r="U271" s="14">
        <f t="shared" ref="U271:U285" si="629">S271/$L$43</f>
        <v>1.670103092783505</v>
      </c>
      <c r="V271" s="14">
        <f t="shared" si="551"/>
        <v>24.420836954902164</v>
      </c>
      <c r="W271" s="14">
        <f t="shared" si="552"/>
        <v>6.1350011853366277</v>
      </c>
      <c r="X271" s="14">
        <f t="shared" si="612"/>
        <v>25.176120572064086</v>
      </c>
      <c r="Y271" s="19">
        <f t="shared" si="578"/>
        <v>36.349448477688057</v>
      </c>
      <c r="Z271" s="21">
        <f t="shared" si="553"/>
        <v>3.5000000000000003E-2</v>
      </c>
      <c r="AA271" s="14">
        <f t="shared" ref="AA271:AA275" si="630">(3*Z271*$K$71*Y271^2)/1000+V271</f>
        <v>24.438040051810475</v>
      </c>
      <c r="AB271" s="14">
        <f t="shared" ref="AB271:AB275" si="631">(3*Z271*$L$71*Y271^2)/1000+W271</f>
        <v>6.1451288149681327</v>
      </c>
      <c r="AC271" s="14">
        <f t="shared" si="579"/>
        <v>25.198817625564192</v>
      </c>
      <c r="AD271" s="19">
        <f t="shared" si="580"/>
        <v>36.382218632821214</v>
      </c>
      <c r="AE271" s="19">
        <f t="shared" si="603"/>
        <v>229.81559074082151</v>
      </c>
      <c r="AF271" s="14">
        <f t="shared" ref="AF271:AF275" si="632">($K$71*$L$43+$L$71*$L$44)*100*SQRT(3)*(Y271+AD271)/2*Z271/(AE271*SQRT(3))</f>
        <v>7.6444294744755489E-2</v>
      </c>
      <c r="AG271" s="19">
        <f t="shared" ref="AG271:AG285" si="633">AE271*(1-AF271/100)</f>
        <v>229.63990983326619</v>
      </c>
      <c r="AH271" t="s">
        <v>235</v>
      </c>
      <c r="AI271" s="14">
        <f t="shared" ref="AI271:AI285" si="634">$C$91</f>
        <v>1.6199999999999999</v>
      </c>
      <c r="AJ271" s="14">
        <f t="shared" ref="AJ271:AJ285" si="635">AI271*$L$45</f>
        <v>0.40601027145261881</v>
      </c>
      <c r="AK271" s="14">
        <f t="shared" ref="AK271:AK285" si="636">AI271/$L$43</f>
        <v>1.670103092783505</v>
      </c>
      <c r="AL271" s="14">
        <f t="shared" si="554"/>
        <v>24.420866857626624</v>
      </c>
      <c r="AM271" s="14">
        <f t="shared" si="555"/>
        <v>6.1350122950445094</v>
      </c>
      <c r="AN271" s="14">
        <f t="shared" si="613"/>
        <v>25.176151399615076</v>
      </c>
      <c r="AO271" s="19">
        <f t="shared" si="581"/>
        <v>36.353963280820047</v>
      </c>
      <c r="AP271" s="21">
        <f t="shared" si="556"/>
        <v>3.5000000000000003E-2</v>
      </c>
      <c r="AQ271" s="14">
        <f t="shared" ref="AQ271:AQ275" si="637">(3*AP271*$K$71*AO271^2)/1000+AL271</f>
        <v>24.438074228240449</v>
      </c>
      <c r="AR271" s="14">
        <f t="shared" ref="AR271:AR275" si="638">(3*AP271*$L$71*AO271^2)/1000+AM271</f>
        <v>6.1451424406478106</v>
      </c>
      <c r="AS271" s="14">
        <f t="shared" si="582"/>
        <v>25.198854093010677</v>
      </c>
      <c r="AT271" s="19">
        <f t="shared" si="583"/>
        <v>36.386745609976678</v>
      </c>
      <c r="AU271" s="19">
        <f t="shared" si="604"/>
        <v>229.78706987894759</v>
      </c>
      <c r="AV271" s="14">
        <f t="shared" ref="AV271:AV275" si="639">($K$71*$L$43+$L$71*$L$44)*100*SQRT(3)*(AO271+AT271)/2*AP271/(AU271*SQRT(3))</f>
        <v>7.6463287410178715E-2</v>
      </c>
      <c r="AW271" s="19">
        <f t="shared" ref="AW271:AW285" si="640">AU271*(1-AV271/100)</f>
        <v>229.61136713127462</v>
      </c>
      <c r="AX271" t="s">
        <v>235</v>
      </c>
      <c r="AY271" s="14">
        <f t="shared" ref="AY271:AY285" si="641">$C$91</f>
        <v>1.6199999999999999</v>
      </c>
      <c r="AZ271" s="14">
        <f t="shared" ref="AZ271:AZ285" si="642">AY271*$L$45</f>
        <v>0.40601027145261881</v>
      </c>
      <c r="BA271" s="14">
        <f t="shared" ref="BA271:BA285" si="643">AY271/$L$43</f>
        <v>1.670103092783505</v>
      </c>
      <c r="BB271" s="14">
        <f t="shared" si="557"/>
        <v>24.42087544982725</v>
      </c>
      <c r="BC271" s="14">
        <f t="shared" si="558"/>
        <v>6.1350154872911213</v>
      </c>
      <c r="BD271" s="14">
        <f t="shared" si="614"/>
        <v>25.176160257553867</v>
      </c>
      <c r="BE271" s="19">
        <f t="shared" si="584"/>
        <v>36.355260454976346</v>
      </c>
      <c r="BF271" s="21">
        <f t="shared" si="559"/>
        <v>3.5000000000000003E-2</v>
      </c>
      <c r="BG271" s="14">
        <f t="shared" ref="BG271:BG275" si="644">(3*BF271*$K$71*BE271^2)/1000+BB271</f>
        <v>24.438084048442246</v>
      </c>
      <c r="BH271" s="14">
        <f t="shared" ref="BH271:BH275" si="645">(3*BF271*$L$71*BE271^2)/1000+BC271</f>
        <v>6.1451463558305939</v>
      </c>
      <c r="BI271" s="14">
        <f t="shared" si="585"/>
        <v>25.198864571510068</v>
      </c>
      <c r="BJ271" s="19">
        <f t="shared" si="586"/>
        <v>36.388046282476857</v>
      </c>
      <c r="BK271" s="19">
        <f t="shared" si="605"/>
        <v>229.77887669577896</v>
      </c>
      <c r="BL271" s="14">
        <f t="shared" ref="BL271:BL275" si="646">($K$71*$L$43+$L$71*$L$44)*100*SQRT(3)*(BE271+BJ271)/2*BF271/(BK271*SQRT(3))</f>
        <v>7.6468744738990929E-2</v>
      </c>
      <c r="BM271" s="19">
        <f t="shared" ref="BM271:BM285" si="647">BK271*(1-BL271/100)</f>
        <v>229.60316767309436</v>
      </c>
      <c r="BN271" t="s">
        <v>235</v>
      </c>
      <c r="BO271" s="14">
        <f t="shared" ref="BO271:BO285" si="648">$C$91</f>
        <v>1.6199999999999999</v>
      </c>
      <c r="BP271" s="14">
        <f t="shared" ref="BP271:BP285" si="649">BO271*$L$45</f>
        <v>0.40601027145261881</v>
      </c>
      <c r="BQ271" s="14">
        <f t="shared" ref="BQ271:BQ285" si="650">BO271/$L$43</f>
        <v>1.670103092783505</v>
      </c>
      <c r="BR271" s="14">
        <f t="shared" si="560"/>
        <v>24.420879779172434</v>
      </c>
      <c r="BS271" s="14">
        <f t="shared" si="561"/>
        <v>6.1350170957660248</v>
      </c>
      <c r="BT271" s="14">
        <f t="shared" si="615"/>
        <v>25.176164720796326</v>
      </c>
      <c r="BU271" s="19">
        <f t="shared" si="587"/>
        <v>36.355914043805932</v>
      </c>
      <c r="BV271" s="21">
        <f t="shared" si="562"/>
        <v>3.5000000000000003E-2</v>
      </c>
      <c r="BW271" s="14">
        <f t="shared" ref="BW271:BW275" si="651">(3*BV271*$K$71*BU271^2)/1000+BR271</f>
        <v>24.438088996539641</v>
      </c>
      <c r="BX271" s="14">
        <f t="shared" ref="BX271:BX275" si="652">(3*BV271*$L$71*BU271^2)/1000+BS271</f>
        <v>6.1451483285709125</v>
      </c>
      <c r="BY271" s="14">
        <f t="shared" si="588"/>
        <v>25.198869851303446</v>
      </c>
      <c r="BZ271" s="19">
        <f t="shared" si="589"/>
        <v>36.388701634061427</v>
      </c>
      <c r="CA271" s="19">
        <f t="shared" si="606"/>
        <v>229.77474873380149</v>
      </c>
      <c r="CB271" s="14">
        <f t="shared" ref="CB271:CB275" si="653">($K$71*$L$43+$L$71*$L$44)*100*SQRT(3)*(BU271+BZ271)/2*BV271/(CA271*SQRT(3))</f>
        <v>7.6471494520027383E-2</v>
      </c>
      <c r="CC271" s="19">
        <f t="shared" ref="CC271:CC285" si="654">CA271*(1-CB271/100)</f>
        <v>229.5990365494151</v>
      </c>
      <c r="CD271" t="s">
        <v>235</v>
      </c>
      <c r="CE271" s="14">
        <f t="shared" ref="CE271:CE285" si="655">$C$91</f>
        <v>1.6199999999999999</v>
      </c>
      <c r="CF271" s="14">
        <f t="shared" ref="CF271:CF285" si="656">CE271*$L$45</f>
        <v>0.40601027145261881</v>
      </c>
      <c r="CG271" s="14">
        <f t="shared" ref="CG271:CG285" si="657">CE271/$L$43</f>
        <v>1.670103092783505</v>
      </c>
      <c r="CH271" s="14">
        <f t="shared" si="563"/>
        <v>24.420883977691169</v>
      </c>
      <c r="CI271" s="14">
        <f t="shared" si="564"/>
        <v>6.1350186556352941</v>
      </c>
      <c r="CJ271" s="14">
        <f t="shared" si="616"/>
        <v>25.176169049166155</v>
      </c>
      <c r="CK271" s="19">
        <f t="shared" si="590"/>
        <v>36.356547871092054</v>
      </c>
      <c r="CL271" s="21">
        <f t="shared" si="565"/>
        <v>3.5000000000000003E-2</v>
      </c>
      <c r="CM271" s="14">
        <f t="shared" ref="CM271:CM275" si="658">(3*CL271*$K$71*CK271^2)/1000+CH271</f>
        <v>24.43809379511297</v>
      </c>
      <c r="CN271" s="14">
        <f t="shared" ref="CN271:CN275" si="659">(3*CL271*$L$71*CK271^2)/1000+CI271</f>
        <v>6.1451502416981283</v>
      </c>
      <c r="CO271" s="14">
        <f t="shared" si="591"/>
        <v>25.198874971549454</v>
      </c>
      <c r="CP271" s="19">
        <f t="shared" si="592"/>
        <v>36.389337170864934</v>
      </c>
      <c r="CQ271" s="19">
        <f t="shared" si="607"/>
        <v>229.77074572434461</v>
      </c>
      <c r="CR271" s="14">
        <f t="shared" ref="CR271:CR275" si="660">($K$71*$L$43+$L$71*$L$44)*100*SQRT(3)*(CK271+CP271)/2*CL271/(CQ271*SQRT(3))</f>
        <v>7.6474161207473024E-2</v>
      </c>
      <c r="CS271" s="19">
        <f t="shared" ref="CS271:CS285" si="661">CQ271*(1-CR271/100)</f>
        <v>229.59503047385175</v>
      </c>
      <c r="CT271" t="s">
        <v>235</v>
      </c>
      <c r="CU271" s="14">
        <f t="shared" ref="CU271:CU285" si="662">$C$91</f>
        <v>1.6199999999999999</v>
      </c>
      <c r="CV271" s="14">
        <f t="shared" ref="CV271:CV285" si="663">CU271*$L$45</f>
        <v>0.40601027145261881</v>
      </c>
      <c r="CW271" s="14">
        <f t="shared" ref="CW271:CW285" si="664">CU271/$L$43</f>
        <v>1.670103092783505</v>
      </c>
      <c r="CX271" s="14">
        <f t="shared" si="566"/>
        <v>24.420896836346248</v>
      </c>
      <c r="CY271" s="14">
        <f t="shared" si="567"/>
        <v>6.1350234329925373</v>
      </c>
      <c r="CZ271" s="14">
        <f t="shared" si="617"/>
        <v>25.176182305511595</v>
      </c>
      <c r="DA271" s="19">
        <f t="shared" si="593"/>
        <v>36.358489003864065</v>
      </c>
      <c r="DB271" s="21">
        <f t="shared" si="568"/>
        <v>3.5000000000000003E-2</v>
      </c>
      <c r="DC271" s="14">
        <f t="shared" ref="DC271:DC275" si="665">(3*DB271*$K$71*DA271^2)/1000+CX271</f>
        <v>24.438108491535075</v>
      </c>
      <c r="DD271" s="14">
        <f t="shared" ref="DD271:DD275" si="666">(3*DB271*$L$71*DA271^2)/1000+CY271</f>
        <v>6.145156100966604</v>
      </c>
      <c r="DE271" s="14">
        <f t="shared" si="594"/>
        <v>25.198890653147529</v>
      </c>
      <c r="DF271" s="19">
        <f t="shared" si="595"/>
        <v>36.391283539500883</v>
      </c>
      <c r="DG271" s="19">
        <f t="shared" si="608"/>
        <v>229.75848714448642</v>
      </c>
      <c r="DH271" s="14">
        <f t="shared" ref="DH271:DH275" si="667">($K$71*$L$43+$L$71*$L$44)*100*SQRT(3)*(DA271+DF271)/2*DB271/(DG271*SQRT(3))</f>
        <v>7.6482328381574316E-2</v>
      </c>
      <c r="DI271" s="19">
        <f t="shared" ref="DI271:DI285" si="668">DG271*(1-DH271/100)</f>
        <v>229.58276250386405</v>
      </c>
      <c r="DJ271" t="s">
        <v>235</v>
      </c>
      <c r="DK271" s="14">
        <f t="shared" ref="DK271:DK285" si="669">$C$91</f>
        <v>1.6199999999999999</v>
      </c>
      <c r="DL271" s="14">
        <f t="shared" ref="DL271:DL285" si="670">DK271*$L$45</f>
        <v>0.40601027145261881</v>
      </c>
      <c r="DM271" s="14">
        <f t="shared" ref="DM271:DM285" si="671">DK271/$L$43</f>
        <v>1.670103092783505</v>
      </c>
      <c r="DN271" s="14">
        <f t="shared" si="569"/>
        <v>24.420905431767448</v>
      </c>
      <c r="DO271" s="14">
        <f t="shared" si="570"/>
        <v>6.1350266264373525</v>
      </c>
      <c r="DP271" s="14">
        <f t="shared" si="618"/>
        <v>25.176191166770565</v>
      </c>
      <c r="DQ271" s="19">
        <f t="shared" si="596"/>
        <v>36.359786505202763</v>
      </c>
      <c r="DR271" s="21">
        <f t="shared" si="571"/>
        <v>3.5000000000000003E-2</v>
      </c>
      <c r="DS271" s="14">
        <f t="shared" ref="DS271:DS275" si="672">(3*DR271*$K$71*DQ271^2)/1000+DN271</f>
        <v>24.438118315420095</v>
      </c>
      <c r="DT271" s="14">
        <f t="shared" ref="DT271:DT275" si="673">(3*DR271*$L$71*DQ271^2)/1000+DO271</f>
        <v>6.1451600176199577</v>
      </c>
      <c r="DU271" s="14">
        <f t="shared" si="597"/>
        <v>25.198901135577838</v>
      </c>
      <c r="DV271" s="19">
        <f t="shared" si="598"/>
        <v>36.392584540930351</v>
      </c>
      <c r="DW271" s="19">
        <f t="shared" si="609"/>
        <v>229.75029393538068</v>
      </c>
      <c r="DX271" s="14">
        <f t="shared" ref="DX271:DX275" si="674">($K$71*$L$43+$L$71*$L$44)*100*SQRT(3)*(DQ271+DV271)/2*DR271/(DW271*SQRT(3))</f>
        <v>7.6487787766779988E-2</v>
      </c>
      <c r="DY271" s="19">
        <f t="shared" ref="DY271:DY285" si="675">DW271*(1-DX271/100)</f>
        <v>229.57456301816185</v>
      </c>
      <c r="DZ271" t="s">
        <v>235</v>
      </c>
      <c r="EA271" s="14">
        <f t="shared" ref="EA271:EA285" si="676">$C$91</f>
        <v>1.6199999999999999</v>
      </c>
      <c r="EB271" s="14">
        <f t="shared" ref="EB271:EB285" si="677">EA271*$L$45</f>
        <v>0.40601027145261881</v>
      </c>
      <c r="EC271" s="14">
        <f t="shared" ref="EC271:EC285" si="678">EA271/$L$43</f>
        <v>1.670103092783505</v>
      </c>
      <c r="ED271" s="14">
        <f t="shared" si="572"/>
        <v>24.42090976273543</v>
      </c>
      <c r="EE271" s="14">
        <f t="shared" si="573"/>
        <v>6.1350282355160068</v>
      </c>
      <c r="EF271" s="14">
        <f t="shared" si="619"/>
        <v>25.17619563168601</v>
      </c>
      <c r="EG271" s="19">
        <f t="shared" si="599"/>
        <v>36.360440258889128</v>
      </c>
      <c r="EH271" s="21">
        <f t="shared" si="574"/>
        <v>3.5000000000000003E-2</v>
      </c>
      <c r="EI271" s="14">
        <f t="shared" ref="EI271:EI275" si="679">(3*EH271*$K$71*EG271^2)/1000+ED271</f>
        <v>24.43812326537341</v>
      </c>
      <c r="EJ271" s="14">
        <f t="shared" ref="EJ271:EJ275" si="680">(3*EH271*$L$71*EG271^2)/1000+EE271</f>
        <v>6.1451619911012694</v>
      </c>
      <c r="EK271" s="14">
        <f t="shared" si="600"/>
        <v>25.198906417351939</v>
      </c>
      <c r="EL271" s="19">
        <f t="shared" si="601"/>
        <v>36.393240058251955</v>
      </c>
      <c r="EM271" s="19">
        <f t="shared" si="610"/>
        <v>229.74616596033843</v>
      </c>
      <c r="EN271" s="14">
        <f t="shared" ref="EN271:EN275" si="681">($K$71*$L$43+$L$71*$L$44)*100*SQRT(3)*(EG271+EL271)/2*EH271/(EM271*SQRT(3))</f>
        <v>7.6490538583996501E-2</v>
      </c>
      <c r="EO271" s="19">
        <f t="shared" ref="EO271:EO285" si="682">EM271*(1-EN271/100)</f>
        <v>229.57043188061928</v>
      </c>
    </row>
    <row r="272" spans="2:145" hidden="1" outlineLevel="1">
      <c r="B272" t="s">
        <v>236</v>
      </c>
      <c r="C272" s="14">
        <f t="shared" si="620"/>
        <v>1.6199999999999999</v>
      </c>
      <c r="D272" s="14">
        <f t="shared" si="621"/>
        <v>0.40601027145261881</v>
      </c>
      <c r="E272" s="14">
        <f t="shared" si="622"/>
        <v>1.670103092783505</v>
      </c>
      <c r="F272" s="14">
        <f t="shared" si="548"/>
        <v>22.785830338991016</v>
      </c>
      <c r="G272" s="14">
        <f t="shared" si="549"/>
        <v>5.7201637913393721</v>
      </c>
      <c r="H272" s="14">
        <f t="shared" si="611"/>
        <v>23.490546741227853</v>
      </c>
      <c r="I272" s="19">
        <f t="shared" si="575"/>
        <v>33.911041360867642</v>
      </c>
      <c r="J272" s="21">
        <f t="shared" si="550"/>
        <v>3.5000000000000003E-2</v>
      </c>
      <c r="K272" s="14">
        <f t="shared" si="623"/>
        <v>22.800802801605858</v>
      </c>
      <c r="L272" s="14">
        <f t="shared" si="624"/>
        <v>5.7289782249755303</v>
      </c>
      <c r="M272" s="14">
        <f t="shared" si="576"/>
        <v>23.509525726818932</v>
      </c>
      <c r="N272" s="19">
        <f t="shared" si="577"/>
        <v>33.938439495634626</v>
      </c>
      <c r="O272" s="19">
        <f t="shared" si="602"/>
        <v>229.67252272707864</v>
      </c>
      <c r="P272" s="14">
        <f t="shared" si="625"/>
        <v>7.1357316983759758E-2</v>
      </c>
      <c r="Q272" s="19">
        <f t="shared" si="626"/>
        <v>229.50863457701169</v>
      </c>
      <c r="R272" t="s">
        <v>236</v>
      </c>
      <c r="S272" s="14">
        <f t="shared" si="627"/>
        <v>1.6199999999999999</v>
      </c>
      <c r="T272" s="14">
        <f t="shared" si="628"/>
        <v>0.40601027145261881</v>
      </c>
      <c r="U272" s="14">
        <f t="shared" si="629"/>
        <v>1.670103092783505</v>
      </c>
      <c r="V272" s="14">
        <f t="shared" si="551"/>
        <v>22.78586024538799</v>
      </c>
      <c r="W272" s="14">
        <f t="shared" si="552"/>
        <v>5.7201739800571172</v>
      </c>
      <c r="X272" s="14">
        <f t="shared" si="612"/>
        <v>23.490577572564938</v>
      </c>
      <c r="Y272" s="19">
        <f t="shared" si="578"/>
        <v>33.915850408364904</v>
      </c>
      <c r="Z272" s="21">
        <f t="shared" si="553"/>
        <v>3.5000000000000003E-2</v>
      </c>
      <c r="AA272" s="14">
        <f t="shared" si="630"/>
        <v>22.800836954902163</v>
      </c>
      <c r="AB272" s="14">
        <f t="shared" si="631"/>
        <v>5.7289909138840089</v>
      </c>
      <c r="AC272" s="14">
        <f t="shared" si="579"/>
        <v>23.509561942652137</v>
      </c>
      <c r="AD272" s="19">
        <f t="shared" si="580"/>
        <v>33.94326016676635</v>
      </c>
      <c r="AE272" s="19">
        <f t="shared" si="603"/>
        <v>229.63990983326619</v>
      </c>
      <c r="AF272" s="14">
        <f t="shared" si="632"/>
        <v>7.1377579989910525E-2</v>
      </c>
      <c r="AG272" s="19">
        <f t="shared" si="633"/>
        <v>229.47599842293619</v>
      </c>
      <c r="AH272" t="s">
        <v>236</v>
      </c>
      <c r="AI272" s="14">
        <f t="shared" si="634"/>
        <v>1.6199999999999999</v>
      </c>
      <c r="AJ272" s="14">
        <f t="shared" si="635"/>
        <v>0.40601027145261881</v>
      </c>
      <c r="AK272" s="14">
        <f t="shared" si="636"/>
        <v>1.670103092783505</v>
      </c>
      <c r="AL272" s="14">
        <f t="shared" si="554"/>
        <v>22.785886429757436</v>
      </c>
      <c r="AM272" s="14">
        <f t="shared" si="555"/>
        <v>5.7201829007334171</v>
      </c>
      <c r="AN272" s="14">
        <f t="shared" si="613"/>
        <v>23.490604566760243</v>
      </c>
      <c r="AO272" s="19">
        <f t="shared" si="581"/>
        <v>33.920060390061138</v>
      </c>
      <c r="AP272" s="21">
        <f t="shared" si="556"/>
        <v>3.5000000000000003E-2</v>
      </c>
      <c r="AQ272" s="14">
        <f t="shared" si="637"/>
        <v>22.800866857626623</v>
      </c>
      <c r="AR272" s="14">
        <f t="shared" si="638"/>
        <v>5.7290020235918906</v>
      </c>
      <c r="AS272" s="14">
        <f t="shared" si="582"/>
        <v>23.509593651221117</v>
      </c>
      <c r="AT272" s="19">
        <f t="shared" si="583"/>
        <v>33.947480326820717</v>
      </c>
      <c r="AU272" s="19">
        <f t="shared" si="604"/>
        <v>229.61136713127462</v>
      </c>
      <c r="AV272" s="14">
        <f t="shared" si="639"/>
        <v>7.139532119135604E-2</v>
      </c>
      <c r="AW272" s="19">
        <f t="shared" si="640"/>
        <v>229.44743535821937</v>
      </c>
      <c r="AX272" t="s">
        <v>236</v>
      </c>
      <c r="AY272" s="14">
        <f t="shared" si="641"/>
        <v>1.6199999999999999</v>
      </c>
      <c r="AZ272" s="14">
        <f t="shared" si="642"/>
        <v>0.40601027145261881</v>
      </c>
      <c r="BA272" s="14">
        <f t="shared" si="643"/>
        <v>1.670103092783505</v>
      </c>
      <c r="BB272" s="14">
        <f t="shared" si="557"/>
        <v>22.785893953530813</v>
      </c>
      <c r="BC272" s="14">
        <f t="shared" si="558"/>
        <v>5.7201854639865699</v>
      </c>
      <c r="BD272" s="14">
        <f t="shared" si="614"/>
        <v>23.490612323227644</v>
      </c>
      <c r="BE272" s="19">
        <f t="shared" si="584"/>
        <v>33.92126998403505</v>
      </c>
      <c r="BF272" s="21">
        <f t="shared" si="559"/>
        <v>3.5000000000000003E-2</v>
      </c>
      <c r="BG272" s="14">
        <f t="shared" si="644"/>
        <v>22.800875449827249</v>
      </c>
      <c r="BH272" s="14">
        <f t="shared" si="645"/>
        <v>5.7290052158385025</v>
      </c>
      <c r="BI272" s="14">
        <f t="shared" si="585"/>
        <v>23.509602762310546</v>
      </c>
      <c r="BJ272" s="19">
        <f t="shared" si="586"/>
        <v>33.948692845660908</v>
      </c>
      <c r="BK272" s="19">
        <f t="shared" si="605"/>
        <v>229.60316767309436</v>
      </c>
      <c r="BL272" s="14">
        <f t="shared" si="646"/>
        <v>7.1400418926747075E-2</v>
      </c>
      <c r="BM272" s="19">
        <f t="shared" si="647"/>
        <v>229.43923004950668</v>
      </c>
      <c r="BN272" t="s">
        <v>236</v>
      </c>
      <c r="BO272" s="14">
        <f t="shared" si="648"/>
        <v>1.6199999999999999</v>
      </c>
      <c r="BP272" s="14">
        <f t="shared" si="649"/>
        <v>0.40601027145261881</v>
      </c>
      <c r="BQ272" s="14">
        <f t="shared" si="650"/>
        <v>1.670103092783505</v>
      </c>
      <c r="BR272" s="14">
        <f t="shared" si="560"/>
        <v>22.785897744528238</v>
      </c>
      <c r="BS272" s="14">
        <f t="shared" si="561"/>
        <v>5.7201867555309356</v>
      </c>
      <c r="BT272" s="14">
        <f t="shared" si="615"/>
        <v>23.490616231472412</v>
      </c>
      <c r="BU272" s="19">
        <f t="shared" si="587"/>
        <v>33.921879445044823</v>
      </c>
      <c r="BV272" s="21">
        <f t="shared" si="562"/>
        <v>3.5000000000000003E-2</v>
      </c>
      <c r="BW272" s="14">
        <f t="shared" si="651"/>
        <v>22.800879779172433</v>
      </c>
      <c r="BX272" s="14">
        <f t="shared" si="652"/>
        <v>5.729006824313406</v>
      </c>
      <c r="BY272" s="14">
        <f t="shared" si="588"/>
        <v>23.509607353107874</v>
      </c>
      <c r="BZ272" s="19">
        <f t="shared" si="589"/>
        <v>33.949303780460134</v>
      </c>
      <c r="CA272" s="19">
        <f t="shared" si="606"/>
        <v>229.5990365494151</v>
      </c>
      <c r="CB272" s="14">
        <f t="shared" si="653"/>
        <v>7.1402987519774128E-2</v>
      </c>
      <c r="CC272" s="19">
        <f t="shared" si="654"/>
        <v>229.43509597800221</v>
      </c>
      <c r="CD272" t="s">
        <v>236</v>
      </c>
      <c r="CE272" s="14">
        <f t="shared" si="655"/>
        <v>1.6199999999999999</v>
      </c>
      <c r="CF272" s="14">
        <f t="shared" si="656"/>
        <v>0.40601027145261881</v>
      </c>
      <c r="CG272" s="14">
        <f t="shared" si="657"/>
        <v>1.670103092783505</v>
      </c>
      <c r="CH272" s="14">
        <f t="shared" si="563"/>
        <v>22.785901420967168</v>
      </c>
      <c r="CI272" s="14">
        <f t="shared" si="564"/>
        <v>5.7201880080467724</v>
      </c>
      <c r="CJ272" s="14">
        <f t="shared" si="616"/>
        <v>23.490620021615637</v>
      </c>
      <c r="CK272" s="19">
        <f t="shared" si="590"/>
        <v>33.922470478715994</v>
      </c>
      <c r="CL272" s="21">
        <f t="shared" si="565"/>
        <v>3.5000000000000003E-2</v>
      </c>
      <c r="CM272" s="14">
        <f t="shared" si="658"/>
        <v>22.800883977691168</v>
      </c>
      <c r="CN272" s="14">
        <f t="shared" si="659"/>
        <v>5.7290083841826753</v>
      </c>
      <c r="CO272" s="14">
        <f t="shared" si="591"/>
        <v>23.509611805178093</v>
      </c>
      <c r="CP272" s="19">
        <f t="shared" si="592"/>
        <v>33.949896243410279</v>
      </c>
      <c r="CQ272" s="19">
        <f t="shared" si="607"/>
        <v>229.59503047385175</v>
      </c>
      <c r="CR272" s="14">
        <f t="shared" si="660"/>
        <v>7.1405478494469682E-2</v>
      </c>
      <c r="CS272" s="19">
        <f t="shared" si="661"/>
        <v>229.43108704374237</v>
      </c>
      <c r="CT272" t="s">
        <v>236</v>
      </c>
      <c r="CU272" s="14">
        <f t="shared" si="662"/>
        <v>1.6199999999999999</v>
      </c>
      <c r="CV272" s="14">
        <f t="shared" si="663"/>
        <v>0.40601027145261881</v>
      </c>
      <c r="CW272" s="14">
        <f t="shared" si="664"/>
        <v>1.670103092783505</v>
      </c>
      <c r="CX272" s="14">
        <f t="shared" si="566"/>
        <v>22.785912680666129</v>
      </c>
      <c r="CY272" s="14">
        <f t="shared" si="567"/>
        <v>5.7201918440830744</v>
      </c>
      <c r="CZ272" s="14">
        <f t="shared" si="617"/>
        <v>23.490631629552713</v>
      </c>
      <c r="DA272" s="19">
        <f t="shared" si="593"/>
        <v>33.92428055344741</v>
      </c>
      <c r="DB272" s="21">
        <f t="shared" si="568"/>
        <v>3.5000000000000003E-2</v>
      </c>
      <c r="DC272" s="14">
        <f t="shared" si="665"/>
        <v>22.800896836346247</v>
      </c>
      <c r="DD272" s="14">
        <f t="shared" si="666"/>
        <v>5.7290131615399185</v>
      </c>
      <c r="DE272" s="14">
        <f t="shared" si="594"/>
        <v>23.509625440376581</v>
      </c>
      <c r="DF272" s="19">
        <f t="shared" si="595"/>
        <v>33.951710695698559</v>
      </c>
      <c r="DG272" s="19">
        <f t="shared" si="608"/>
        <v>229.58276250386405</v>
      </c>
      <c r="DH272" s="14">
        <f t="shared" si="667"/>
        <v>7.1413107519481128E-2</v>
      </c>
      <c r="DI272" s="19">
        <f t="shared" si="668"/>
        <v>229.41881031883096</v>
      </c>
      <c r="DJ272" t="s">
        <v>236</v>
      </c>
      <c r="DK272" s="14">
        <f t="shared" si="669"/>
        <v>1.6199999999999999</v>
      </c>
      <c r="DL272" s="14">
        <f t="shared" si="670"/>
        <v>0.40601027145261881</v>
      </c>
      <c r="DM272" s="14">
        <f t="shared" si="671"/>
        <v>1.670103092783505</v>
      </c>
      <c r="DN272" s="14">
        <f t="shared" si="569"/>
        <v>22.785920207257874</v>
      </c>
      <c r="DO272" s="14">
        <f t="shared" si="570"/>
        <v>5.7201944082976457</v>
      </c>
      <c r="DP272" s="14">
        <f t="shared" si="618"/>
        <v>23.490639388925644</v>
      </c>
      <c r="DQ272" s="19">
        <f t="shared" si="596"/>
        <v>33.92549045223997</v>
      </c>
      <c r="DR272" s="21">
        <f t="shared" si="571"/>
        <v>3.5000000000000003E-2</v>
      </c>
      <c r="DS272" s="14">
        <f t="shared" si="672"/>
        <v>22.800905431767447</v>
      </c>
      <c r="DT272" s="14">
        <f t="shared" si="673"/>
        <v>5.7290163549847337</v>
      </c>
      <c r="DU272" s="14">
        <f t="shared" si="597"/>
        <v>23.509634554881639</v>
      </c>
      <c r="DV272" s="19">
        <f t="shared" si="598"/>
        <v>33.952923520817173</v>
      </c>
      <c r="DW272" s="19">
        <f t="shared" si="609"/>
        <v>229.57456301816185</v>
      </c>
      <c r="DX272" s="14">
        <f t="shared" si="674"/>
        <v>7.1418207176823317E-2</v>
      </c>
      <c r="DY272" s="19">
        <f t="shared" si="675"/>
        <v>229.41060498112026</v>
      </c>
      <c r="DZ272" t="s">
        <v>236</v>
      </c>
      <c r="EA272" s="14">
        <f t="shared" si="676"/>
        <v>1.6199999999999999</v>
      </c>
      <c r="EB272" s="14">
        <f t="shared" si="677"/>
        <v>0.40601027145261881</v>
      </c>
      <c r="EC272" s="14">
        <f t="shared" si="678"/>
        <v>1.670103092783505</v>
      </c>
      <c r="ED272" s="14">
        <f t="shared" si="572"/>
        <v>22.785923999675429</v>
      </c>
      <c r="EE272" s="14">
        <f t="shared" si="573"/>
        <v>5.7201957003264514</v>
      </c>
      <c r="EF272" s="14">
        <f t="shared" si="619"/>
        <v>23.490643298634463</v>
      </c>
      <c r="EG272" s="19">
        <f t="shared" si="599"/>
        <v>33.926100066838131</v>
      </c>
      <c r="EH272" s="21">
        <f t="shared" si="574"/>
        <v>3.5000000000000003E-2</v>
      </c>
      <c r="EI272" s="14">
        <f t="shared" si="679"/>
        <v>22.800909762735429</v>
      </c>
      <c r="EJ272" s="14">
        <f t="shared" si="680"/>
        <v>5.729017964063388</v>
      </c>
      <c r="EK272" s="14">
        <f t="shared" si="600"/>
        <v>23.509639147400048</v>
      </c>
      <c r="EL272" s="19">
        <f t="shared" si="601"/>
        <v>33.953534609940377</v>
      </c>
      <c r="EM272" s="19">
        <f t="shared" si="610"/>
        <v>229.57043188061928</v>
      </c>
      <c r="EN272" s="14">
        <f t="shared" si="681"/>
        <v>7.1420776738287395E-2</v>
      </c>
      <c r="EO272" s="19">
        <f t="shared" si="682"/>
        <v>229.40647089500871</v>
      </c>
    </row>
    <row r="273" spans="2:145" hidden="1" outlineLevel="1">
      <c r="B273" t="s">
        <v>237</v>
      </c>
      <c r="C273" s="14">
        <f t="shared" si="620"/>
        <v>1.6199999999999999</v>
      </c>
      <c r="D273" s="14">
        <f t="shared" si="621"/>
        <v>0.40601027145261881</v>
      </c>
      <c r="E273" s="14">
        <f t="shared" si="622"/>
        <v>1.670103092783505</v>
      </c>
      <c r="F273" s="14">
        <f t="shared" si="548"/>
        <v>21.152926930178058</v>
      </c>
      <c r="G273" s="14">
        <f t="shared" si="549"/>
        <v>5.3065571582468678</v>
      </c>
      <c r="H273" s="14">
        <f t="shared" si="611"/>
        <v>21.80714116513202</v>
      </c>
      <c r="I273" s="19">
        <f t="shared" si="575"/>
        <v>31.480870758754314</v>
      </c>
      <c r="J273" s="21">
        <f t="shared" si="550"/>
        <v>3.5000000000000003E-2</v>
      </c>
      <c r="K273" s="14">
        <f t="shared" si="623"/>
        <v>21.165830338991015</v>
      </c>
      <c r="L273" s="14">
        <f t="shared" si="624"/>
        <v>5.3141535198867533</v>
      </c>
      <c r="M273" s="14">
        <f t="shared" si="576"/>
        <v>21.82275421599843</v>
      </c>
      <c r="N273" s="19">
        <f t="shared" si="577"/>
        <v>31.503409817531132</v>
      </c>
      <c r="O273" s="19">
        <f t="shared" si="602"/>
        <v>229.50863457701169</v>
      </c>
      <c r="P273" s="14">
        <f t="shared" si="625"/>
        <v>6.628788581752422E-2</v>
      </c>
      <c r="Q273" s="19">
        <f t="shared" si="626"/>
        <v>229.3564981553819</v>
      </c>
      <c r="R273" t="s">
        <v>237</v>
      </c>
      <c r="S273" s="14">
        <f t="shared" si="627"/>
        <v>1.6199999999999999</v>
      </c>
      <c r="T273" s="14">
        <f t="shared" si="628"/>
        <v>0.40601027145261881</v>
      </c>
      <c r="U273" s="14">
        <f t="shared" si="629"/>
        <v>1.670103092783505</v>
      </c>
      <c r="V273" s="14">
        <f t="shared" si="551"/>
        <v>21.15295317840615</v>
      </c>
      <c r="W273" s="14">
        <f t="shared" si="552"/>
        <v>5.3065651933651896</v>
      </c>
      <c r="X273" s="14">
        <f t="shared" si="612"/>
        <v>21.807168225160979</v>
      </c>
      <c r="Y273" s="19">
        <f t="shared" si="578"/>
        <v>31.485332919970869</v>
      </c>
      <c r="Z273" s="21">
        <f t="shared" si="553"/>
        <v>3.5000000000000003E-2</v>
      </c>
      <c r="AA273" s="14">
        <f t="shared" si="630"/>
        <v>21.165860245387989</v>
      </c>
      <c r="AB273" s="14">
        <f t="shared" si="631"/>
        <v>5.3141637086044984</v>
      </c>
      <c r="AC273" s="14">
        <f t="shared" si="579"/>
        <v>21.822785703231034</v>
      </c>
      <c r="AD273" s="19">
        <f t="shared" si="580"/>
        <v>31.507881537532256</v>
      </c>
      <c r="AE273" s="19">
        <f t="shared" si="603"/>
        <v>229.47599842293619</v>
      </c>
      <c r="AF273" s="14">
        <f t="shared" si="632"/>
        <v>6.6306717114874472E-2</v>
      </c>
      <c r="AG273" s="19">
        <f t="shared" si="633"/>
        <v>229.32384042181536</v>
      </c>
      <c r="AH273" t="s">
        <v>237</v>
      </c>
      <c r="AI273" s="14">
        <f t="shared" si="634"/>
        <v>1.6199999999999999</v>
      </c>
      <c r="AJ273" s="14">
        <f t="shared" si="635"/>
        <v>0.40601027145261881</v>
      </c>
      <c r="AK273" s="14">
        <f t="shared" si="636"/>
        <v>1.670103092783505</v>
      </c>
      <c r="AL273" s="14">
        <f t="shared" si="554"/>
        <v>21.152976159881931</v>
      </c>
      <c r="AM273" s="14">
        <f t="shared" si="555"/>
        <v>5.3065722284669921</v>
      </c>
      <c r="AN273" s="14">
        <f t="shared" si="613"/>
        <v>21.807191917404054</v>
      </c>
      <c r="AO273" s="19">
        <f t="shared" si="581"/>
        <v>31.489239226422185</v>
      </c>
      <c r="AP273" s="21">
        <f t="shared" si="556"/>
        <v>3.5000000000000003E-2</v>
      </c>
      <c r="AQ273" s="14">
        <f t="shared" si="637"/>
        <v>21.165886429757435</v>
      </c>
      <c r="AR273" s="14">
        <f t="shared" si="638"/>
        <v>5.3141726292807983</v>
      </c>
      <c r="AS273" s="14">
        <f t="shared" si="582"/>
        <v>21.82281327169316</v>
      </c>
      <c r="AT273" s="19">
        <f t="shared" si="583"/>
        <v>31.511796214232145</v>
      </c>
      <c r="AU273" s="19">
        <f t="shared" si="604"/>
        <v>229.44743535821937</v>
      </c>
      <c r="AV273" s="14">
        <f t="shared" si="639"/>
        <v>6.6323204792539392E-2</v>
      </c>
      <c r="AW273" s="19">
        <f t="shared" si="640"/>
        <v>229.2952584657755</v>
      </c>
      <c r="AX273" t="s">
        <v>237</v>
      </c>
      <c r="AY273" s="14">
        <f t="shared" si="641"/>
        <v>1.6199999999999999</v>
      </c>
      <c r="AZ273" s="14">
        <f t="shared" si="642"/>
        <v>0.40601027145261881</v>
      </c>
      <c r="BA273" s="14">
        <f t="shared" si="643"/>
        <v>1.670103092783505</v>
      </c>
      <c r="BB273" s="14">
        <f t="shared" si="557"/>
        <v>21.152982763340194</v>
      </c>
      <c r="BC273" s="14">
        <f t="shared" si="558"/>
        <v>5.3065742499217325</v>
      </c>
      <c r="BD273" s="14">
        <f t="shared" si="614"/>
        <v>21.807198725092984</v>
      </c>
      <c r="BE273" s="19">
        <f t="shared" si="584"/>
        <v>31.490361569584849</v>
      </c>
      <c r="BF273" s="21">
        <f t="shared" si="559"/>
        <v>3.5000000000000003E-2</v>
      </c>
      <c r="BG273" s="14">
        <f t="shared" si="644"/>
        <v>21.165893953530812</v>
      </c>
      <c r="BH273" s="14">
        <f t="shared" si="645"/>
        <v>5.3141751925339511</v>
      </c>
      <c r="BI273" s="14">
        <f t="shared" si="585"/>
        <v>21.822821193169673</v>
      </c>
      <c r="BJ273" s="19">
        <f t="shared" si="586"/>
        <v>31.512920962680035</v>
      </c>
      <c r="BK273" s="19">
        <f t="shared" si="605"/>
        <v>229.43923004950668</v>
      </c>
      <c r="BL273" s="14">
        <f t="shared" si="646"/>
        <v>6.6327942342553625E-2</v>
      </c>
      <c r="BM273" s="19">
        <f t="shared" si="647"/>
        <v>229.28704772928822</v>
      </c>
      <c r="BN273" t="s">
        <v>237</v>
      </c>
      <c r="BO273" s="14">
        <f t="shared" si="648"/>
        <v>1.6199999999999999</v>
      </c>
      <c r="BP273" s="14">
        <f t="shared" si="649"/>
        <v>0.40601027145261881</v>
      </c>
      <c r="BQ273" s="14">
        <f t="shared" si="650"/>
        <v>1.670103092783505</v>
      </c>
      <c r="BR273" s="14">
        <f t="shared" si="560"/>
        <v>21.152986090619052</v>
      </c>
      <c r="BS273" s="14">
        <f t="shared" si="561"/>
        <v>5.3065752684704899</v>
      </c>
      <c r="BT273" s="14">
        <f t="shared" si="615"/>
        <v>21.807202155277373</v>
      </c>
      <c r="BU273" s="19">
        <f t="shared" si="587"/>
        <v>31.490927068739268</v>
      </c>
      <c r="BV273" s="21">
        <f t="shared" si="562"/>
        <v>3.5000000000000003E-2</v>
      </c>
      <c r="BW273" s="14">
        <f t="shared" si="651"/>
        <v>21.165897744528237</v>
      </c>
      <c r="BX273" s="14">
        <f t="shared" si="652"/>
        <v>5.3141764840783168</v>
      </c>
      <c r="BY273" s="14">
        <f t="shared" si="588"/>
        <v>21.822825184557487</v>
      </c>
      <c r="BZ273" s="19">
        <f t="shared" si="589"/>
        <v>31.513487673815963</v>
      </c>
      <c r="CA273" s="19">
        <f t="shared" si="606"/>
        <v>229.43509597800221</v>
      </c>
      <c r="CB273" s="14">
        <f t="shared" si="653"/>
        <v>6.6330329449286976E-2</v>
      </c>
      <c r="CC273" s="19">
        <f t="shared" si="654"/>
        <v>229.28291092296772</v>
      </c>
      <c r="CD273" t="s">
        <v>237</v>
      </c>
      <c r="CE273" s="14">
        <f t="shared" si="655"/>
        <v>1.6199999999999999</v>
      </c>
      <c r="CF273" s="14">
        <f t="shared" si="656"/>
        <v>0.40601027145261881</v>
      </c>
      <c r="CG273" s="14">
        <f t="shared" si="657"/>
        <v>1.670103092783505</v>
      </c>
      <c r="CH273" s="14">
        <f t="shared" si="563"/>
        <v>21.152989317352219</v>
      </c>
      <c r="CI273" s="14">
        <f t="shared" si="564"/>
        <v>5.3065762562401924</v>
      </c>
      <c r="CJ273" s="14">
        <f t="shared" si="616"/>
        <v>21.807205481806413</v>
      </c>
      <c r="CK273" s="19">
        <f t="shared" si="590"/>
        <v>31.491475469747648</v>
      </c>
      <c r="CL273" s="21">
        <f t="shared" si="565"/>
        <v>3.5000000000000003E-2</v>
      </c>
      <c r="CM273" s="14">
        <f t="shared" si="658"/>
        <v>21.165901420967167</v>
      </c>
      <c r="CN273" s="14">
        <f t="shared" si="659"/>
        <v>5.3141777365941536</v>
      </c>
      <c r="CO273" s="14">
        <f t="shared" si="591"/>
        <v>21.822829055331322</v>
      </c>
      <c r="CP273" s="19">
        <f t="shared" si="592"/>
        <v>31.514037250202275</v>
      </c>
      <c r="CQ273" s="19">
        <f t="shared" si="607"/>
        <v>229.43108704374237</v>
      </c>
      <c r="CR273" s="14">
        <f t="shared" si="660"/>
        <v>6.6332644421951609E-2</v>
      </c>
      <c r="CS273" s="19">
        <f t="shared" si="661"/>
        <v>229.27889933658022</v>
      </c>
      <c r="CT273" t="s">
        <v>237</v>
      </c>
      <c r="CU273" s="14">
        <f t="shared" si="662"/>
        <v>1.6199999999999999</v>
      </c>
      <c r="CV273" s="14">
        <f t="shared" si="663"/>
        <v>0.40601027145261881</v>
      </c>
      <c r="CW273" s="14">
        <f t="shared" si="664"/>
        <v>1.670103092783505</v>
      </c>
      <c r="CX273" s="14">
        <f t="shared" si="566"/>
        <v>21.152999199752685</v>
      </c>
      <c r="CY273" s="14">
        <f t="shared" si="567"/>
        <v>5.306579281447541</v>
      </c>
      <c r="CZ273" s="14">
        <f t="shared" si="617"/>
        <v>21.80721566984813</v>
      </c>
      <c r="DA273" s="19">
        <f t="shared" si="593"/>
        <v>31.49315497939844</v>
      </c>
      <c r="DB273" s="21">
        <f t="shared" si="568"/>
        <v>3.5000000000000003E-2</v>
      </c>
      <c r="DC273" s="14">
        <f t="shared" si="665"/>
        <v>21.165912680666128</v>
      </c>
      <c r="DD273" s="14">
        <f t="shared" si="666"/>
        <v>5.3141815726304555</v>
      </c>
      <c r="DE273" s="14">
        <f t="shared" si="594"/>
        <v>21.822840910213049</v>
      </c>
      <c r="DF273" s="19">
        <f t="shared" si="595"/>
        <v>31.515720359768533</v>
      </c>
      <c r="DG273" s="19">
        <f t="shared" si="608"/>
        <v>229.41881031883096</v>
      </c>
      <c r="DH273" s="14">
        <f t="shared" si="667"/>
        <v>6.633973441183974E-2</v>
      </c>
      <c r="DI273" s="19">
        <f t="shared" si="668"/>
        <v>229.26661448937466</v>
      </c>
      <c r="DJ273" t="s">
        <v>237</v>
      </c>
      <c r="DK273" s="14">
        <f t="shared" si="669"/>
        <v>1.6199999999999999</v>
      </c>
      <c r="DL273" s="14">
        <f t="shared" si="670"/>
        <v>0.40601027145261881</v>
      </c>
      <c r="DM273" s="14">
        <f t="shared" si="671"/>
        <v>1.670103092783505</v>
      </c>
      <c r="DN273" s="14">
        <f t="shared" si="569"/>
        <v>21.153005805683097</v>
      </c>
      <c r="DO273" s="14">
        <f t="shared" si="570"/>
        <v>5.3065813036598763</v>
      </c>
      <c r="DP273" s="14">
        <f t="shared" si="618"/>
        <v>21.807222480085667</v>
      </c>
      <c r="DQ273" s="19">
        <f t="shared" si="596"/>
        <v>31.494277605180809</v>
      </c>
      <c r="DR273" s="21">
        <f t="shared" si="571"/>
        <v>3.5000000000000003E-2</v>
      </c>
      <c r="DS273" s="14">
        <f t="shared" si="672"/>
        <v>21.165920207257873</v>
      </c>
      <c r="DT273" s="14">
        <f t="shared" si="673"/>
        <v>5.3141841368450269</v>
      </c>
      <c r="DU273" s="14">
        <f t="shared" si="597"/>
        <v>21.822848834657275</v>
      </c>
      <c r="DV273" s="19">
        <f t="shared" si="598"/>
        <v>31.516845392036043</v>
      </c>
      <c r="DW273" s="19">
        <f t="shared" si="609"/>
        <v>229.41060498112026</v>
      </c>
      <c r="DX273" s="14">
        <f t="shared" si="674"/>
        <v>6.6344473748992661E-2</v>
      </c>
      <c r="DY273" s="19">
        <f t="shared" si="675"/>
        <v>229.25840372252117</v>
      </c>
      <c r="DZ273" t="s">
        <v>237</v>
      </c>
      <c r="EA273" s="14">
        <f t="shared" si="676"/>
        <v>1.6199999999999999</v>
      </c>
      <c r="EB273" s="14">
        <f t="shared" si="677"/>
        <v>0.40601027145261881</v>
      </c>
      <c r="EC273" s="14">
        <f t="shared" si="678"/>
        <v>1.670103092783505</v>
      </c>
      <c r="ED273" s="14">
        <f t="shared" si="572"/>
        <v>21.153009134207629</v>
      </c>
      <c r="EE273" s="14">
        <f t="shared" si="573"/>
        <v>5.3065823225903701</v>
      </c>
      <c r="EF273" s="14">
        <f t="shared" si="619"/>
        <v>21.807225911554259</v>
      </c>
      <c r="EG273" s="19">
        <f t="shared" si="599"/>
        <v>31.49484324673827</v>
      </c>
      <c r="EH273" s="21">
        <f t="shared" si="574"/>
        <v>3.5000000000000003E-2</v>
      </c>
      <c r="EI273" s="14">
        <f t="shared" si="679"/>
        <v>21.165923999675428</v>
      </c>
      <c r="EJ273" s="14">
        <f t="shared" si="680"/>
        <v>5.3141854288738326</v>
      </c>
      <c r="EK273" s="14">
        <f t="shared" si="600"/>
        <v>21.822852827540473</v>
      </c>
      <c r="EL273" s="19">
        <f t="shared" si="601"/>
        <v>31.517412246179642</v>
      </c>
      <c r="EM273" s="19">
        <f t="shared" si="610"/>
        <v>229.40647089500871</v>
      </c>
      <c r="EN273" s="14">
        <f t="shared" si="681"/>
        <v>6.6346861756233527E-2</v>
      </c>
      <c r="EO273" s="19">
        <f t="shared" si="682"/>
        <v>229.25426690090413</v>
      </c>
    </row>
    <row r="274" spans="2:145" hidden="1" outlineLevel="1">
      <c r="B274" t="s">
        <v>238</v>
      </c>
      <c r="C274" s="14">
        <f t="shared" si="620"/>
        <v>1.6199999999999999</v>
      </c>
      <c r="D274" s="14">
        <f t="shared" si="621"/>
        <v>0.40601027145261881</v>
      </c>
      <c r="E274" s="14">
        <f t="shared" si="622"/>
        <v>1.670103092783505</v>
      </c>
      <c r="F274" s="14">
        <f t="shared" si="548"/>
        <v>19.521936636027228</v>
      </c>
      <c r="G274" s="14">
        <f t="shared" si="549"/>
        <v>4.8940767942699699</v>
      </c>
      <c r="H274" s="14">
        <f t="shared" si="611"/>
        <v>20.125707872193018</v>
      </c>
      <c r="I274" s="19">
        <f t="shared" si="575"/>
        <v>29.053547352001885</v>
      </c>
      <c r="J274" s="21">
        <f t="shared" si="550"/>
        <v>3.5000000000000003E-2</v>
      </c>
      <c r="K274" s="14">
        <f t="shared" si="623"/>
        <v>19.532926930178057</v>
      </c>
      <c r="L274" s="14">
        <f t="shared" si="624"/>
        <v>4.900546886794249</v>
      </c>
      <c r="M274" s="14">
        <f t="shared" si="576"/>
        <v>20.138286775427147</v>
      </c>
      <c r="N274" s="19">
        <f t="shared" si="577"/>
        <v>29.071706303879246</v>
      </c>
      <c r="O274" s="19">
        <f t="shared" si="602"/>
        <v>229.3564981553819</v>
      </c>
      <c r="P274" s="14">
        <f t="shared" si="625"/>
        <v>6.1214574631961928E-2</v>
      </c>
      <c r="Q274" s="19">
        <f t="shared" si="626"/>
        <v>229.21609855064531</v>
      </c>
      <c r="R274" t="s">
        <v>238</v>
      </c>
      <c r="S274" s="14">
        <f t="shared" si="627"/>
        <v>1.6199999999999999</v>
      </c>
      <c r="T274" s="14">
        <f t="shared" si="628"/>
        <v>0.40601027145261881</v>
      </c>
      <c r="U274" s="14">
        <f t="shared" si="629"/>
        <v>1.670103092783505</v>
      </c>
      <c r="V274" s="14">
        <f t="shared" si="551"/>
        <v>19.521959769690639</v>
      </c>
      <c r="W274" s="14">
        <f t="shared" si="552"/>
        <v>4.8940829958139247</v>
      </c>
      <c r="X274" s="14">
        <f t="shared" si="612"/>
        <v>20.125731721330556</v>
      </c>
      <c r="Y274" s="19">
        <f t="shared" si="578"/>
        <v>29.057663836104666</v>
      </c>
      <c r="Z274" s="21">
        <f t="shared" si="553"/>
        <v>3.5000000000000003E-2</v>
      </c>
      <c r="AA274" s="14">
        <f t="shared" si="630"/>
        <v>19.532953178406149</v>
      </c>
      <c r="AB274" s="14">
        <f t="shared" si="631"/>
        <v>4.9005549219125708</v>
      </c>
      <c r="AC274" s="14">
        <f t="shared" si="579"/>
        <v>20.138314189933784</v>
      </c>
      <c r="AD274" s="19">
        <f t="shared" si="580"/>
        <v>29.075830487035095</v>
      </c>
      <c r="AE274" s="19">
        <f t="shared" si="603"/>
        <v>229.32384042181536</v>
      </c>
      <c r="AF274" s="14">
        <f t="shared" si="632"/>
        <v>6.1231972015748752E-2</v>
      </c>
      <c r="AG274" s="19">
        <f t="shared" si="633"/>
        <v>229.18342091202283</v>
      </c>
      <c r="AH274" t="s">
        <v>238</v>
      </c>
      <c r="AI274" s="14">
        <f t="shared" si="634"/>
        <v>1.6199999999999999</v>
      </c>
      <c r="AJ274" s="14">
        <f t="shared" si="635"/>
        <v>0.40601027145261881</v>
      </c>
      <c r="AK274" s="14">
        <f t="shared" si="636"/>
        <v>1.670103092783505</v>
      </c>
      <c r="AL274" s="14">
        <f t="shared" si="554"/>
        <v>19.521980024223595</v>
      </c>
      <c r="AM274" s="14">
        <f t="shared" si="555"/>
        <v>4.8940884255380954</v>
      </c>
      <c r="AN274" s="14">
        <f t="shared" si="613"/>
        <v>20.125752602292366</v>
      </c>
      <c r="AO274" s="19">
        <f t="shared" si="581"/>
        <v>29.061267526131562</v>
      </c>
      <c r="AP274" s="21">
        <f t="shared" si="556"/>
        <v>3.5000000000000003E-2</v>
      </c>
      <c r="AQ274" s="14">
        <f t="shared" si="637"/>
        <v>19.53297615988193</v>
      </c>
      <c r="AR274" s="14">
        <f t="shared" si="638"/>
        <v>4.9005619570143732</v>
      </c>
      <c r="AS274" s="14">
        <f t="shared" si="582"/>
        <v>20.138338192538441</v>
      </c>
      <c r="AT274" s="19">
        <f t="shared" si="583"/>
        <v>29.079440918816207</v>
      </c>
      <c r="AU274" s="19">
        <f t="shared" si="604"/>
        <v>229.2952584657755</v>
      </c>
      <c r="AV274" s="14">
        <f t="shared" si="639"/>
        <v>6.1247204238746328E-2</v>
      </c>
      <c r="AW274" s="19">
        <f t="shared" si="640"/>
        <v>229.1548215305132</v>
      </c>
      <c r="AX274" t="s">
        <v>238</v>
      </c>
      <c r="AY274" s="14">
        <f t="shared" si="641"/>
        <v>1.6199999999999999</v>
      </c>
      <c r="AZ274" s="14">
        <f t="shared" si="642"/>
        <v>0.40601027145261881</v>
      </c>
      <c r="BA274" s="14">
        <f t="shared" si="643"/>
        <v>1.670103092783505</v>
      </c>
      <c r="BB274" s="14">
        <f t="shared" si="557"/>
        <v>19.521985844125915</v>
      </c>
      <c r="BC274" s="14">
        <f t="shared" si="558"/>
        <v>4.8940899857058691</v>
      </c>
      <c r="BD274" s="14">
        <f t="shared" si="614"/>
        <v>20.125758602191667</v>
      </c>
      <c r="BE274" s="19">
        <f t="shared" si="584"/>
        <v>29.062302922747165</v>
      </c>
      <c r="BF274" s="21">
        <f t="shared" si="559"/>
        <v>3.5000000000000003E-2</v>
      </c>
      <c r="BG274" s="14">
        <f t="shared" si="644"/>
        <v>19.532982763340193</v>
      </c>
      <c r="BH274" s="14">
        <f t="shared" si="645"/>
        <v>4.9005639784691137</v>
      </c>
      <c r="BI274" s="14">
        <f t="shared" si="585"/>
        <v>20.138345089406283</v>
      </c>
      <c r="BJ274" s="19">
        <f t="shared" si="586"/>
        <v>29.080478252750606</v>
      </c>
      <c r="BK274" s="19">
        <f t="shared" si="605"/>
        <v>229.28704772928822</v>
      </c>
      <c r="BL274" s="14">
        <f t="shared" si="646"/>
        <v>6.1251581048476264E-2</v>
      </c>
      <c r="BM274" s="19">
        <f t="shared" si="647"/>
        <v>229.14660578741467</v>
      </c>
      <c r="BN274" t="s">
        <v>238</v>
      </c>
      <c r="BO274" s="14">
        <f t="shared" si="648"/>
        <v>1.6199999999999999</v>
      </c>
      <c r="BP274" s="14">
        <f t="shared" si="649"/>
        <v>0.40601027145261881</v>
      </c>
      <c r="BQ274" s="14">
        <f t="shared" si="650"/>
        <v>1.670103092783505</v>
      </c>
      <c r="BR274" s="14">
        <f t="shared" si="560"/>
        <v>19.52198877659497</v>
      </c>
      <c r="BS274" s="14">
        <f t="shared" si="561"/>
        <v>4.8940907718262761</v>
      </c>
      <c r="BT274" s="14">
        <f t="shared" si="615"/>
        <v>20.12576162535564</v>
      </c>
      <c r="BU274" s="19">
        <f t="shared" si="587"/>
        <v>29.062824613359702</v>
      </c>
      <c r="BV274" s="21">
        <f t="shared" si="562"/>
        <v>3.5000000000000003E-2</v>
      </c>
      <c r="BW274" s="14">
        <f t="shared" si="651"/>
        <v>19.532986090619051</v>
      </c>
      <c r="BX274" s="14">
        <f t="shared" si="652"/>
        <v>4.9005649970178711</v>
      </c>
      <c r="BY274" s="14">
        <f t="shared" si="588"/>
        <v>20.138348564525199</v>
      </c>
      <c r="BZ274" s="19">
        <f t="shared" si="589"/>
        <v>29.081000919544461</v>
      </c>
      <c r="CA274" s="19">
        <f t="shared" si="606"/>
        <v>229.28291092296772</v>
      </c>
      <c r="CB274" s="14">
        <f t="shared" si="653"/>
        <v>6.1253786389299993E-2</v>
      </c>
      <c r="CC274" s="19">
        <f t="shared" si="654"/>
        <v>229.1424664584838</v>
      </c>
      <c r="CD274" t="s">
        <v>238</v>
      </c>
      <c r="CE274" s="14">
        <f t="shared" si="655"/>
        <v>1.6199999999999999</v>
      </c>
      <c r="CF274" s="14">
        <f t="shared" si="656"/>
        <v>0.40601027145261881</v>
      </c>
      <c r="CG274" s="14">
        <f t="shared" si="657"/>
        <v>1.670103092783505</v>
      </c>
      <c r="CH274" s="14">
        <f t="shared" si="563"/>
        <v>19.521991620448844</v>
      </c>
      <c r="CI274" s="14">
        <f t="shared" si="564"/>
        <v>4.894091534191233</v>
      </c>
      <c r="CJ274" s="14">
        <f t="shared" si="616"/>
        <v>20.125764557163759</v>
      </c>
      <c r="CK274" s="19">
        <f t="shared" si="590"/>
        <v>29.063330530388466</v>
      </c>
      <c r="CL274" s="21">
        <f t="shared" si="565"/>
        <v>3.5000000000000003E-2</v>
      </c>
      <c r="CM274" s="14">
        <f t="shared" si="658"/>
        <v>19.532989317352218</v>
      </c>
      <c r="CN274" s="14">
        <f t="shared" si="659"/>
        <v>4.9005659847875735</v>
      </c>
      <c r="CO274" s="14">
        <f t="shared" si="591"/>
        <v>20.138351934630919</v>
      </c>
      <c r="CP274" s="19">
        <f t="shared" si="592"/>
        <v>29.081507783272439</v>
      </c>
      <c r="CQ274" s="19">
        <f t="shared" si="607"/>
        <v>229.27889933658022</v>
      </c>
      <c r="CR274" s="14">
        <f t="shared" si="660"/>
        <v>6.1255925088757573E-2</v>
      </c>
      <c r="CS274" s="19">
        <f t="shared" si="661"/>
        <v>229.13845242575829</v>
      </c>
      <c r="CT274" t="s">
        <v>238</v>
      </c>
      <c r="CU274" s="14">
        <f t="shared" si="662"/>
        <v>1.6199999999999999</v>
      </c>
      <c r="CV274" s="14">
        <f t="shared" si="663"/>
        <v>0.40601027145261881</v>
      </c>
      <c r="CW274" s="14">
        <f t="shared" si="664"/>
        <v>1.670103092783505</v>
      </c>
      <c r="CX274" s="14">
        <f t="shared" si="566"/>
        <v>19.522000330218031</v>
      </c>
      <c r="CY274" s="14">
        <f t="shared" si="567"/>
        <v>4.8940938690591977</v>
      </c>
      <c r="CZ274" s="14">
        <f t="shared" si="617"/>
        <v>20.12577353630725</v>
      </c>
      <c r="DA274" s="19">
        <f t="shared" si="593"/>
        <v>29.064879930341611</v>
      </c>
      <c r="DB274" s="21">
        <f t="shared" si="568"/>
        <v>3.5000000000000003E-2</v>
      </c>
      <c r="DC274" s="14">
        <f t="shared" si="665"/>
        <v>19.532999199752684</v>
      </c>
      <c r="DD274" s="14">
        <f t="shared" si="666"/>
        <v>4.9005690099949222</v>
      </c>
      <c r="DE274" s="14">
        <f t="shared" si="594"/>
        <v>20.13836225613348</v>
      </c>
      <c r="DF274" s="19">
        <f t="shared" si="595"/>
        <v>29.083060082749967</v>
      </c>
      <c r="DG274" s="19">
        <f t="shared" si="608"/>
        <v>229.26661448937466</v>
      </c>
      <c r="DH274" s="14">
        <f t="shared" si="667"/>
        <v>6.1262475212941578E-2</v>
      </c>
      <c r="DI274" s="19">
        <f t="shared" si="668"/>
        <v>229.12616008650156</v>
      </c>
      <c r="DJ274" t="s">
        <v>238</v>
      </c>
      <c r="DK274" s="14">
        <f t="shared" si="669"/>
        <v>1.6199999999999999</v>
      </c>
      <c r="DL274" s="14">
        <f t="shared" si="670"/>
        <v>0.40601027145261881</v>
      </c>
      <c r="DM274" s="14">
        <f t="shared" si="671"/>
        <v>1.670103092783505</v>
      </c>
      <c r="DN274" s="14">
        <f t="shared" si="569"/>
        <v>19.52200615229788</v>
      </c>
      <c r="DO274" s="14">
        <f t="shared" si="570"/>
        <v>4.8940954298111219</v>
      </c>
      <c r="DP274" s="14">
        <f t="shared" si="618"/>
        <v>20.125779538451422</v>
      </c>
      <c r="DQ274" s="19">
        <f t="shared" si="596"/>
        <v>29.065915587530007</v>
      </c>
      <c r="DR274" s="21">
        <f t="shared" si="571"/>
        <v>3.5000000000000003E-2</v>
      </c>
      <c r="DS274" s="14">
        <f t="shared" si="672"/>
        <v>19.533005805683096</v>
      </c>
      <c r="DT274" s="14">
        <f t="shared" si="673"/>
        <v>4.9005710322072575</v>
      </c>
      <c r="DU274" s="14">
        <f t="shared" si="597"/>
        <v>20.13836915558354</v>
      </c>
      <c r="DV274" s="19">
        <f t="shared" si="598"/>
        <v>29.084097678223305</v>
      </c>
      <c r="DW274" s="19">
        <f t="shared" si="609"/>
        <v>229.25840372252117</v>
      </c>
      <c r="DX274" s="14">
        <f t="shared" si="674"/>
        <v>6.1266853674650061E-2</v>
      </c>
      <c r="DY274" s="19">
        <f t="shared" si="675"/>
        <v>229.11794431177566</v>
      </c>
      <c r="DZ274" t="s">
        <v>238</v>
      </c>
      <c r="EA274" s="14">
        <f t="shared" si="676"/>
        <v>1.6199999999999999</v>
      </c>
      <c r="EB274" s="14">
        <f t="shared" si="677"/>
        <v>0.40601027145261881</v>
      </c>
      <c r="EC274" s="14">
        <f t="shared" si="678"/>
        <v>1.670103092783505</v>
      </c>
      <c r="ED274" s="14">
        <f t="shared" si="572"/>
        <v>19.522009085864156</v>
      </c>
      <c r="EE274" s="14">
        <f t="shared" si="573"/>
        <v>4.8940962162258694</v>
      </c>
      <c r="EF274" s="14">
        <f t="shared" si="619"/>
        <v>20.125782562746554</v>
      </c>
      <c r="EG274" s="19">
        <f t="shared" si="599"/>
        <v>29.066437409436841</v>
      </c>
      <c r="EH274" s="21">
        <f t="shared" si="574"/>
        <v>3.5000000000000003E-2</v>
      </c>
      <c r="EI274" s="14">
        <f t="shared" si="679"/>
        <v>19.533009134207628</v>
      </c>
      <c r="EJ274" s="14">
        <f t="shared" si="680"/>
        <v>4.9005720511377513</v>
      </c>
      <c r="EK274" s="14">
        <f t="shared" si="600"/>
        <v>20.138372632003588</v>
      </c>
      <c r="EL274" s="19">
        <f t="shared" si="601"/>
        <v>29.084620476798278</v>
      </c>
      <c r="EM274" s="19">
        <f t="shared" si="610"/>
        <v>229.25426690090413</v>
      </c>
      <c r="EN274" s="14">
        <f t="shared" si="681"/>
        <v>6.1269059847876547E-2</v>
      </c>
      <c r="EO274" s="19">
        <f t="shared" si="682"/>
        <v>229.1138049669128</v>
      </c>
    </row>
    <row r="275" spans="2:145" hidden="1" outlineLevel="1">
      <c r="B275" t="s">
        <v>239</v>
      </c>
      <c r="C275" s="14">
        <f t="shared" si="620"/>
        <v>1.6199999999999999</v>
      </c>
      <c r="D275" s="14">
        <f t="shared" si="621"/>
        <v>0.40601027145261881</v>
      </c>
      <c r="E275" s="14">
        <f t="shared" si="622"/>
        <v>1.670103092783505</v>
      </c>
      <c r="F275" s="14">
        <f t="shared" si="548"/>
        <v>17.892704217494703</v>
      </c>
      <c r="G275" s="14">
        <f t="shared" si="549"/>
        <v>4.4826313086812695</v>
      </c>
      <c r="H275" s="14">
        <f t="shared" si="611"/>
        <v>18.44608682215949</v>
      </c>
      <c r="I275" s="19">
        <f t="shared" si="575"/>
        <v>26.628840105903375</v>
      </c>
      <c r="J275" s="21">
        <f t="shared" si="550"/>
        <v>3.5000000000000003E-2</v>
      </c>
      <c r="K275" s="14">
        <f t="shared" si="623"/>
        <v>17.901936636027227</v>
      </c>
      <c r="L275" s="14">
        <f t="shared" si="624"/>
        <v>4.4880665228173511</v>
      </c>
      <c r="M275" s="14">
        <f t="shared" si="576"/>
        <v>18.455949621560187</v>
      </c>
      <c r="N275" s="19">
        <f t="shared" si="577"/>
        <v>26.643078080101901</v>
      </c>
      <c r="O275" s="19">
        <f t="shared" si="602"/>
        <v>229.21609855064531</v>
      </c>
      <c r="P275" s="14">
        <f t="shared" si="625"/>
        <v>5.6137651833917231E-2</v>
      </c>
      <c r="Q275" s="19">
        <f t="shared" si="626"/>
        <v>229.08742201529367</v>
      </c>
      <c r="R275" t="s">
        <v>239</v>
      </c>
      <c r="S275" s="14">
        <f t="shared" si="627"/>
        <v>1.6199999999999999</v>
      </c>
      <c r="T275" s="14">
        <f t="shared" si="628"/>
        <v>0.40601027145261881</v>
      </c>
      <c r="U275" s="14">
        <f t="shared" si="629"/>
        <v>1.670103092783505</v>
      </c>
      <c r="V275" s="14">
        <f t="shared" si="551"/>
        <v>17.892724735468981</v>
      </c>
      <c r="W275" s="14">
        <f t="shared" si="552"/>
        <v>4.4826359703437166</v>
      </c>
      <c r="X275" s="14">
        <f t="shared" si="612"/>
        <v>18.446107974710291</v>
      </c>
      <c r="Y275" s="19">
        <f t="shared" si="578"/>
        <v>26.632612023021885</v>
      </c>
      <c r="Z275" s="21">
        <f t="shared" si="553"/>
        <v>3.5000000000000003E-2</v>
      </c>
      <c r="AA275" s="14">
        <f t="shared" si="630"/>
        <v>17.901959769690638</v>
      </c>
      <c r="AB275" s="14">
        <f t="shared" si="631"/>
        <v>4.4880727243613059</v>
      </c>
      <c r="AC275" s="14">
        <f t="shared" si="579"/>
        <v>18.455973568868643</v>
      </c>
      <c r="AD275" s="19">
        <f t="shared" si="580"/>
        <v>26.646856032758581</v>
      </c>
      <c r="AE275" s="19">
        <f t="shared" si="603"/>
        <v>229.18342091202283</v>
      </c>
      <c r="AF275" s="14">
        <f t="shared" si="632"/>
        <v>5.6153613248838725E-2</v>
      </c>
      <c r="AG275" s="19">
        <f t="shared" si="633"/>
        <v>229.0547261402134</v>
      </c>
      <c r="AH275" t="s">
        <v>239</v>
      </c>
      <c r="AI275" s="14">
        <f t="shared" si="634"/>
        <v>1.6199999999999999</v>
      </c>
      <c r="AJ275" s="14">
        <f t="shared" si="635"/>
        <v>0.40601027145261881</v>
      </c>
      <c r="AK275" s="14">
        <f t="shared" si="636"/>
        <v>1.670103092783505</v>
      </c>
      <c r="AL275" s="14">
        <f t="shared" si="554"/>
        <v>17.892742699847638</v>
      </c>
      <c r="AM275" s="14">
        <f t="shared" si="555"/>
        <v>4.482640051831889</v>
      </c>
      <c r="AN275" s="14">
        <f t="shared" si="613"/>
        <v>18.446126494688286</v>
      </c>
      <c r="AO275" s="19">
        <f t="shared" si="581"/>
        <v>26.63591406872111</v>
      </c>
      <c r="AP275" s="21">
        <f t="shared" si="556"/>
        <v>3.5000000000000003E-2</v>
      </c>
      <c r="AQ275" s="14">
        <f t="shared" si="637"/>
        <v>17.901980024223594</v>
      </c>
      <c r="AR275" s="14">
        <f t="shared" si="638"/>
        <v>4.4880781540854766</v>
      </c>
      <c r="AS275" s="14">
        <f t="shared" si="582"/>
        <v>18.455994535783756</v>
      </c>
      <c r="AT275" s="19">
        <f t="shared" si="583"/>
        <v>26.650163363537626</v>
      </c>
      <c r="AU275" s="19">
        <f t="shared" si="604"/>
        <v>229.1548215305132</v>
      </c>
      <c r="AV275" s="14">
        <f t="shared" si="639"/>
        <v>5.6167588217175012E-2</v>
      </c>
      <c r="AW275" s="19">
        <f t="shared" si="640"/>
        <v>229.02611079397616</v>
      </c>
      <c r="AX275" t="s">
        <v>239</v>
      </c>
      <c r="AY275" s="14">
        <f t="shared" si="641"/>
        <v>1.6199999999999999</v>
      </c>
      <c r="AZ275" s="14">
        <f t="shared" si="642"/>
        <v>0.40601027145261881</v>
      </c>
      <c r="BA275" s="14">
        <f t="shared" si="643"/>
        <v>1.670103092783505</v>
      </c>
      <c r="BB275" s="14">
        <f t="shared" si="557"/>
        <v>17.892747861700276</v>
      </c>
      <c r="BC275" s="14">
        <f t="shared" si="558"/>
        <v>4.4826412245994467</v>
      </c>
      <c r="BD275" s="14">
        <f t="shared" si="614"/>
        <v>18.446131816185851</v>
      </c>
      <c r="BE275" s="19">
        <f t="shared" si="584"/>
        <v>26.636862798132661</v>
      </c>
      <c r="BF275" s="21">
        <f t="shared" si="559"/>
        <v>3.5000000000000003E-2</v>
      </c>
      <c r="BG275" s="14">
        <f t="shared" si="644"/>
        <v>17.901985844125914</v>
      </c>
      <c r="BH275" s="14">
        <f t="shared" si="645"/>
        <v>4.4880797142532503</v>
      </c>
      <c r="BI275" s="14">
        <f t="shared" si="585"/>
        <v>18.456000560380794</v>
      </c>
      <c r="BJ275" s="19">
        <f t="shared" si="586"/>
        <v>26.65111361167612</v>
      </c>
      <c r="BK275" s="19">
        <f t="shared" si="605"/>
        <v>229.14660578741467</v>
      </c>
      <c r="BL275" s="14">
        <f t="shared" si="646"/>
        <v>5.6171603769329385E-2</v>
      </c>
      <c r="BM275" s="19">
        <f t="shared" si="647"/>
        <v>229.0178904639609</v>
      </c>
      <c r="BN275" t="s">
        <v>239</v>
      </c>
      <c r="BO275" s="14">
        <f t="shared" si="648"/>
        <v>1.6199999999999999</v>
      </c>
      <c r="BP275" s="14">
        <f t="shared" si="649"/>
        <v>0.40601027145261881</v>
      </c>
      <c r="BQ275" s="14">
        <f t="shared" si="650"/>
        <v>1.670103092783505</v>
      </c>
      <c r="BR275" s="14">
        <f t="shared" si="560"/>
        <v>17.892750462598293</v>
      </c>
      <c r="BS275" s="14">
        <f t="shared" si="561"/>
        <v>4.4826418155207755</v>
      </c>
      <c r="BT275" s="14">
        <f t="shared" si="615"/>
        <v>18.446134497524014</v>
      </c>
      <c r="BU275" s="19">
        <f t="shared" si="587"/>
        <v>26.63734082095942</v>
      </c>
      <c r="BV275" s="21">
        <f t="shared" si="562"/>
        <v>3.5000000000000003E-2</v>
      </c>
      <c r="BW275" s="14">
        <f t="shared" si="651"/>
        <v>17.901988776594969</v>
      </c>
      <c r="BX275" s="14">
        <f t="shared" si="652"/>
        <v>4.4880805003736572</v>
      </c>
      <c r="BY275" s="14">
        <f t="shared" si="588"/>
        <v>18.456003595989205</v>
      </c>
      <c r="BZ275" s="19">
        <f t="shared" si="589"/>
        <v>26.651592399762997</v>
      </c>
      <c r="CA275" s="19">
        <f t="shared" si="606"/>
        <v>229.1424664584838</v>
      </c>
      <c r="CB275" s="14">
        <f t="shared" si="653"/>
        <v>5.617362708358211E-2</v>
      </c>
      <c r="CC275" s="19">
        <f t="shared" si="654"/>
        <v>229.01374882388529</v>
      </c>
      <c r="CD275" t="s">
        <v>239</v>
      </c>
      <c r="CE275" s="14">
        <f t="shared" si="655"/>
        <v>1.6199999999999999</v>
      </c>
      <c r="CF275" s="14">
        <f t="shared" si="656"/>
        <v>0.40601027145261881</v>
      </c>
      <c r="CG275" s="14">
        <f t="shared" si="657"/>
        <v>1.670103092783505</v>
      </c>
      <c r="CH275" s="14">
        <f t="shared" si="563"/>
        <v>17.892752984900675</v>
      </c>
      <c r="CI275" s="14">
        <f t="shared" si="564"/>
        <v>4.4826423885852567</v>
      </c>
      <c r="CJ275" s="14">
        <f t="shared" si="616"/>
        <v>18.446137097835749</v>
      </c>
      <c r="CK275" s="19">
        <f t="shared" si="590"/>
        <v>26.637804390513661</v>
      </c>
      <c r="CL275" s="21">
        <f t="shared" si="565"/>
        <v>3.5000000000000003E-2</v>
      </c>
      <c r="CM275" s="14">
        <f t="shared" si="658"/>
        <v>17.901991620448843</v>
      </c>
      <c r="CN275" s="14">
        <f t="shared" si="659"/>
        <v>4.4880812627386142</v>
      </c>
      <c r="CO275" s="14">
        <f t="shared" si="591"/>
        <v>18.456006539865715</v>
      </c>
      <c r="CP275" s="19">
        <f t="shared" si="592"/>
        <v>26.652056711465381</v>
      </c>
      <c r="CQ275" s="19">
        <f t="shared" si="607"/>
        <v>229.13845242575829</v>
      </c>
      <c r="CR275" s="14">
        <f t="shared" si="660"/>
        <v>5.6175589257039069E-2</v>
      </c>
      <c r="CS275" s="19">
        <f t="shared" si="661"/>
        <v>229.00973254989367</v>
      </c>
      <c r="CT275" t="s">
        <v>239</v>
      </c>
      <c r="CU275" s="14">
        <f t="shared" si="662"/>
        <v>1.6199999999999999</v>
      </c>
      <c r="CV275" s="14">
        <f t="shared" si="663"/>
        <v>0.40601027145261881</v>
      </c>
      <c r="CW275" s="14">
        <f t="shared" si="664"/>
        <v>1.670103092783505</v>
      </c>
      <c r="CX275" s="14">
        <f t="shared" si="566"/>
        <v>17.892760709865161</v>
      </c>
      <c r="CY275" s="14">
        <f t="shared" si="567"/>
        <v>4.4826441436891651</v>
      </c>
      <c r="CZ275" s="14">
        <f t="shared" si="617"/>
        <v>18.446145061716663</v>
      </c>
      <c r="DA275" s="19">
        <f t="shared" si="593"/>
        <v>26.63922409885323</v>
      </c>
      <c r="DB275" s="21">
        <f t="shared" si="568"/>
        <v>3.5000000000000003E-2</v>
      </c>
      <c r="DC275" s="14">
        <f t="shared" si="665"/>
        <v>17.90200033021803</v>
      </c>
      <c r="DD275" s="14">
        <f t="shared" si="666"/>
        <v>4.4880835976065789</v>
      </c>
      <c r="DE275" s="14">
        <f t="shared" si="594"/>
        <v>18.456015555970676</v>
      </c>
      <c r="DF275" s="19">
        <f t="shared" si="595"/>
        <v>26.65347869283584</v>
      </c>
      <c r="DG275" s="19">
        <f t="shared" si="608"/>
        <v>229.12616008650156</v>
      </c>
      <c r="DH275" s="14">
        <f t="shared" si="667"/>
        <v>5.6181598741241179E-2</v>
      </c>
      <c r="DI275" s="19">
        <f t="shared" si="668"/>
        <v>228.99743334663054</v>
      </c>
      <c r="DJ275" t="s">
        <v>239</v>
      </c>
      <c r="DK275" s="14">
        <f t="shared" si="669"/>
        <v>1.6199999999999999</v>
      </c>
      <c r="DL275" s="14">
        <f t="shared" si="670"/>
        <v>0.40601027145261881</v>
      </c>
      <c r="DM275" s="14">
        <f t="shared" si="671"/>
        <v>1.670103092783505</v>
      </c>
      <c r="DN275" s="14">
        <f t="shared" si="569"/>
        <v>17.892765873647992</v>
      </c>
      <c r="DO275" s="14">
        <f t="shared" si="570"/>
        <v>4.4826453168952618</v>
      </c>
      <c r="DP275" s="14">
        <f t="shared" si="618"/>
        <v>18.446150385204117</v>
      </c>
      <c r="DQ275" s="19">
        <f t="shared" si="596"/>
        <v>26.640173066930124</v>
      </c>
      <c r="DR275" s="21">
        <f t="shared" si="571"/>
        <v>3.5000000000000003E-2</v>
      </c>
      <c r="DS275" s="14">
        <f t="shared" si="672"/>
        <v>17.902006152297879</v>
      </c>
      <c r="DT275" s="14">
        <f t="shared" si="673"/>
        <v>4.4880851583585031</v>
      </c>
      <c r="DU275" s="14">
        <f t="shared" si="597"/>
        <v>18.456021582821933</v>
      </c>
      <c r="DV275" s="19">
        <f t="shared" si="598"/>
        <v>26.654429180396892</v>
      </c>
      <c r="DW275" s="19">
        <f t="shared" si="609"/>
        <v>229.11794431177566</v>
      </c>
      <c r="DX275" s="14">
        <f t="shared" si="674"/>
        <v>5.6185615809889289E-2</v>
      </c>
      <c r="DY275" s="19">
        <f t="shared" si="675"/>
        <v>228.98921298383314</v>
      </c>
      <c r="DZ275" t="s">
        <v>239</v>
      </c>
      <c r="EA275" s="14">
        <f t="shared" si="676"/>
        <v>1.6199999999999999</v>
      </c>
      <c r="EB275" s="14">
        <f t="shared" si="677"/>
        <v>0.40601027145261881</v>
      </c>
      <c r="EC275" s="14">
        <f t="shared" si="678"/>
        <v>1.670103092783505</v>
      </c>
      <c r="ED275" s="14">
        <f t="shared" si="572"/>
        <v>17.892768475518601</v>
      </c>
      <c r="EE275" s="14">
        <f t="shared" si="573"/>
        <v>4.4826459080375614</v>
      </c>
      <c r="EF275" s="14">
        <f t="shared" si="619"/>
        <v>18.446153067544948</v>
      </c>
      <c r="EG275" s="19">
        <f t="shared" si="599"/>
        <v>26.640651210012706</v>
      </c>
      <c r="EH275" s="21">
        <f t="shared" si="574"/>
        <v>3.5000000000000003E-2</v>
      </c>
      <c r="EI275" s="14">
        <f t="shared" si="679"/>
        <v>17.902009085864155</v>
      </c>
      <c r="EJ275" s="14">
        <f t="shared" si="680"/>
        <v>4.4880859447732506</v>
      </c>
      <c r="EK275" s="14">
        <f t="shared" si="600"/>
        <v>18.456024619566207</v>
      </c>
      <c r="EL275" s="19">
        <f t="shared" si="601"/>
        <v>26.654908089121154</v>
      </c>
      <c r="EM275" s="19">
        <f t="shared" si="610"/>
        <v>229.1138049669128</v>
      </c>
      <c r="EN275" s="14">
        <f t="shared" si="681"/>
        <v>5.6187639888276429E-2</v>
      </c>
      <c r="EO275" s="19">
        <f t="shared" si="682"/>
        <v>228.98507132724367</v>
      </c>
    </row>
    <row r="276" spans="2:145" hidden="1" outlineLevel="1">
      <c r="B276" t="s">
        <v>240</v>
      </c>
      <c r="C276" s="14">
        <f t="shared" si="620"/>
        <v>1.6199999999999999</v>
      </c>
      <c r="D276" s="14">
        <f t="shared" si="621"/>
        <v>0.40601027145261881</v>
      </c>
      <c r="E276" s="14">
        <f t="shared" si="622"/>
        <v>1.670103092783505</v>
      </c>
      <c r="F276" s="14">
        <f t="shared" si="548"/>
        <v>16.253774593079076</v>
      </c>
      <c r="G276" s="14">
        <f t="shared" si="549"/>
        <v>4.0723202462221799</v>
      </c>
      <c r="H276" s="14">
        <f t="shared" si="611"/>
        <v>16.756468652658842</v>
      </c>
      <c r="I276" s="19">
        <f t="shared" si="575"/>
        <v>24.189700980654766</v>
      </c>
      <c r="J276" s="21">
        <f t="shared" si="550"/>
        <v>3.5000000000000003E-2</v>
      </c>
      <c r="K276" s="14">
        <f>(3*J276*$K$72*I276^2)/1000+F276</f>
        <v>16.272704217494702</v>
      </c>
      <c r="L276" s="14">
        <f>(3*J276*$L$72*I276^2)/1000+G276</f>
        <v>4.0766210372286507</v>
      </c>
      <c r="M276" s="14">
        <f t="shared" si="576"/>
        <v>16.77556978559134</v>
      </c>
      <c r="N276" s="19">
        <f t="shared" si="577"/>
        <v>24.217275447781859</v>
      </c>
      <c r="O276" s="19">
        <f t="shared" si="602"/>
        <v>229.08742201529367</v>
      </c>
      <c r="P276" s="14">
        <f>($K$72*$L$43+$L$72*$L$44)*100*SQRT(3)*(I276+N276)/2*J276/(O276*SQRT(3))</f>
        <v>0.11680437598955359</v>
      </c>
      <c r="Q276" s="19">
        <f t="shared" si="626"/>
        <v>228.81983788153815</v>
      </c>
      <c r="R276" t="s">
        <v>240</v>
      </c>
      <c r="S276" s="14">
        <f t="shared" si="627"/>
        <v>1.6199999999999999</v>
      </c>
      <c r="T276" s="14">
        <f t="shared" si="628"/>
        <v>0.40601027145261881</v>
      </c>
      <c r="U276" s="14">
        <f t="shared" si="629"/>
        <v>1.670103092783505</v>
      </c>
      <c r="V276" s="14">
        <f t="shared" si="551"/>
        <v>16.253789756091301</v>
      </c>
      <c r="W276" s="14">
        <f t="shared" si="552"/>
        <v>4.0723236912428096</v>
      </c>
      <c r="X276" s="14">
        <f t="shared" si="612"/>
        <v>16.756484284630208</v>
      </c>
      <c r="Y276" s="19">
        <f t="shared" si="578"/>
        <v>24.193122225797268</v>
      </c>
      <c r="Z276" s="21">
        <f t="shared" si="553"/>
        <v>3.5000000000000003E-2</v>
      </c>
      <c r="AA276" s="14">
        <f>(3*Z276*$K$72*Y276^2)/1000+V276</f>
        <v>16.27272473546898</v>
      </c>
      <c r="AB276" s="14">
        <f>(3*Z276*$L$72*Y276^2)/1000+W276</f>
        <v>4.0766256988910978</v>
      </c>
      <c r="AC276" s="14">
        <f t="shared" si="579"/>
        <v>16.775590821345261</v>
      </c>
      <c r="AD276" s="19">
        <f t="shared" si="580"/>
        <v>24.220708369179558</v>
      </c>
      <c r="AE276" s="19">
        <f t="shared" si="603"/>
        <v>229.0547261402134</v>
      </c>
      <c r="AF276" s="14">
        <f>($K$72*$L$43+$L$72*$L$44)*100*SQRT(3)*(Y276+AD276)/2*Z276/(AE276*SQRT(3))</f>
        <v>0.11683759018379759</v>
      </c>
      <c r="AG276" s="19">
        <f t="shared" si="633"/>
        <v>228.78710411798909</v>
      </c>
      <c r="AH276" t="s">
        <v>240</v>
      </c>
      <c r="AI276" s="14">
        <f t="shared" si="634"/>
        <v>1.6199999999999999</v>
      </c>
      <c r="AJ276" s="14">
        <f t="shared" si="635"/>
        <v>0.40601027145261881</v>
      </c>
      <c r="AK276" s="14">
        <f t="shared" si="636"/>
        <v>1.670103092783505</v>
      </c>
      <c r="AL276" s="14">
        <f t="shared" si="554"/>
        <v>16.253803031961908</v>
      </c>
      <c r="AM276" s="14">
        <f t="shared" si="555"/>
        <v>4.0723267075068232</v>
      </c>
      <c r="AN276" s="14">
        <f t="shared" si="613"/>
        <v>16.756497971094753</v>
      </c>
      <c r="AO276" s="19">
        <f t="shared" si="581"/>
        <v>24.196117281278664</v>
      </c>
      <c r="AP276" s="21">
        <f t="shared" si="556"/>
        <v>3.5000000000000003E-2</v>
      </c>
      <c r="AQ276" s="14">
        <f>(3*AP276*$K$72*AO276^2)/1000+AL276</f>
        <v>16.272742699847637</v>
      </c>
      <c r="AR276" s="14">
        <f>(3*AP276*$L$72*AO276^2)/1000+AM276</f>
        <v>4.0766297803792702</v>
      </c>
      <c r="AS276" s="14">
        <f t="shared" si="582"/>
        <v>16.775609239062518</v>
      </c>
      <c r="AT276" s="19">
        <f t="shared" si="583"/>
        <v>24.223713649084136</v>
      </c>
      <c r="AU276" s="19">
        <f t="shared" si="604"/>
        <v>229.02611079397616</v>
      </c>
      <c r="AV276" s="14">
        <f>($K$72*$L$43+$L$72*$L$44)*100*SQRT(3)*(AO276+AT276)/2*AP276/(AU276*SQRT(3))</f>
        <v>0.11686667077238731</v>
      </c>
      <c r="AW276" s="19">
        <f t="shared" si="640"/>
        <v>228.75845560309176</v>
      </c>
      <c r="AX276" t="s">
        <v>240</v>
      </c>
      <c r="AY276" s="14">
        <f t="shared" si="641"/>
        <v>1.6199999999999999</v>
      </c>
      <c r="AZ276" s="14">
        <f t="shared" si="642"/>
        <v>0.40601027145261881</v>
      </c>
      <c r="BA276" s="14">
        <f t="shared" si="643"/>
        <v>1.670103092783505</v>
      </c>
      <c r="BB276" s="14">
        <f t="shared" si="557"/>
        <v>16.253806846625952</v>
      </c>
      <c r="BC276" s="14">
        <f t="shared" si="558"/>
        <v>4.0723275741945315</v>
      </c>
      <c r="BD276" s="14">
        <f t="shared" si="614"/>
        <v>16.756501903738094</v>
      </c>
      <c r="BE276" s="19">
        <f t="shared" si="584"/>
        <v>24.196977807285954</v>
      </c>
      <c r="BF276" s="21">
        <f t="shared" si="559"/>
        <v>3.5000000000000003E-2</v>
      </c>
      <c r="BG276" s="14">
        <f>(3*BF276*$K$72*BE276^2)/1000+BB276</f>
        <v>16.272747861700275</v>
      </c>
      <c r="BH276" s="14">
        <f>(3*BF276*$L$72*BE276^2)/1000+BC276</f>
        <v>4.0766309531468279</v>
      </c>
      <c r="BI276" s="14">
        <f t="shared" si="585"/>
        <v>16.775614531176664</v>
      </c>
      <c r="BJ276" s="19">
        <f t="shared" si="586"/>
        <v>24.224577113192801</v>
      </c>
      <c r="BK276" s="19">
        <f t="shared" si="605"/>
        <v>229.0178904639609</v>
      </c>
      <c r="BL276" s="14">
        <f>($K$72*$L$43+$L$72*$L$44)*100*SQRT(3)*(BE276+BJ276)/2*BF276/(BK276*SQRT(3))</f>
        <v>0.11687502675728477</v>
      </c>
      <c r="BM276" s="19">
        <f t="shared" si="647"/>
        <v>228.75022574320218</v>
      </c>
      <c r="BN276" t="s">
        <v>240</v>
      </c>
      <c r="BO276" s="14">
        <f t="shared" si="648"/>
        <v>1.6199999999999999</v>
      </c>
      <c r="BP276" s="14">
        <f t="shared" si="649"/>
        <v>0.40601027145261881</v>
      </c>
      <c r="BQ276" s="14">
        <f t="shared" si="650"/>
        <v>1.670103092783505</v>
      </c>
      <c r="BR276" s="14">
        <f t="shared" si="560"/>
        <v>16.2538087687171</v>
      </c>
      <c r="BS276" s="14">
        <f t="shared" si="561"/>
        <v>4.0723280108916446</v>
      </c>
      <c r="BT276" s="14">
        <f t="shared" si="615"/>
        <v>16.756503885275361</v>
      </c>
      <c r="BU276" s="19">
        <f t="shared" si="587"/>
        <v>24.197411388262562</v>
      </c>
      <c r="BV276" s="21">
        <f t="shared" si="562"/>
        <v>3.5000000000000003E-2</v>
      </c>
      <c r="BW276" s="14">
        <f>(3*BV276*$K$72*BU276^2)/1000+BR276</f>
        <v>16.272750462598292</v>
      </c>
      <c r="BX276" s="14">
        <f>(3*BV276*$L$72*BU276^2)/1000+BS276</f>
        <v>4.0766315440681566</v>
      </c>
      <c r="BY276" s="14">
        <f t="shared" si="588"/>
        <v>16.77561719770943</v>
      </c>
      <c r="BZ276" s="19">
        <f t="shared" si="589"/>
        <v>24.22501217462743</v>
      </c>
      <c r="CA276" s="19">
        <f t="shared" si="606"/>
        <v>229.01374882388529</v>
      </c>
      <c r="CB276" s="14">
        <f>($K$72*$L$43+$L$72*$L$44)*100*SQRT(3)*(BU276+BZ276)/2*BV276/(CA276*SQRT(3))</f>
        <v>0.11687923708326052</v>
      </c>
      <c r="CC276" s="19">
        <f t="shared" si="654"/>
        <v>228.74607930144418</v>
      </c>
      <c r="CD276" t="s">
        <v>240</v>
      </c>
      <c r="CE276" s="14">
        <f t="shared" si="655"/>
        <v>1.6199999999999999</v>
      </c>
      <c r="CF276" s="14">
        <f t="shared" si="656"/>
        <v>0.40601027145261881</v>
      </c>
      <c r="CG276" s="14">
        <f t="shared" si="657"/>
        <v>1.670103092783505</v>
      </c>
      <c r="CH276" s="14">
        <f t="shared" si="563"/>
        <v>16.253810632725131</v>
      </c>
      <c r="CI276" s="14">
        <f t="shared" si="564"/>
        <v>4.0723284343923325</v>
      </c>
      <c r="CJ276" s="14">
        <f t="shared" si="616"/>
        <v>16.756505806933124</v>
      </c>
      <c r="CK276" s="19">
        <f t="shared" si="590"/>
        <v>24.197831859655921</v>
      </c>
      <c r="CL276" s="21">
        <f t="shared" si="565"/>
        <v>3.5000000000000003E-2</v>
      </c>
      <c r="CM276" s="14">
        <f>(3*CL276*$K$72*CK276^2)/1000+CH276</f>
        <v>16.272752984900674</v>
      </c>
      <c r="CN276" s="14">
        <f>(3*CL276*$L$72*CK276^2)/1000+CI276</f>
        <v>4.0766321171326378</v>
      </c>
      <c r="CO276" s="14">
        <f t="shared" si="591"/>
        <v>16.775619783663171</v>
      </c>
      <c r="CP276" s="19">
        <f t="shared" si="592"/>
        <v>24.225434081766668</v>
      </c>
      <c r="CQ276" s="19">
        <f t="shared" si="607"/>
        <v>229.00973254989367</v>
      </c>
      <c r="CR276" s="14">
        <f>($K$72*$L$43+$L$72*$L$44)*100*SQRT(3)*(CK276+CP276)/2*CL276/(CQ276*SQRT(3))</f>
        <v>0.116883320181044</v>
      </c>
      <c r="CS276" s="19">
        <f t="shared" si="661"/>
        <v>228.74205837095161</v>
      </c>
      <c r="CT276" t="s">
        <v>240</v>
      </c>
      <c r="CU276" s="14">
        <f t="shared" si="662"/>
        <v>1.6199999999999999</v>
      </c>
      <c r="CV276" s="14">
        <f t="shared" si="663"/>
        <v>0.40601027145261881</v>
      </c>
      <c r="CW276" s="14">
        <f t="shared" si="664"/>
        <v>1.670103092783505</v>
      </c>
      <c r="CX276" s="14">
        <f t="shared" si="566"/>
        <v>16.253816341554582</v>
      </c>
      <c r="CY276" s="14">
        <f t="shared" si="567"/>
        <v>4.0723297314324558</v>
      </c>
      <c r="CZ276" s="14">
        <f t="shared" si="617"/>
        <v>16.756511692324313</v>
      </c>
      <c r="DA276" s="19">
        <f t="shared" si="593"/>
        <v>24.199119577201248</v>
      </c>
      <c r="DB276" s="21">
        <f t="shared" si="568"/>
        <v>3.5000000000000003E-2</v>
      </c>
      <c r="DC276" s="14">
        <f>(3*DB276*$K$72*DA276^2)/1000+CX276</f>
        <v>16.27276070986516</v>
      </c>
      <c r="DD276" s="14">
        <f>(3*DB276*$L$72*DA276^2)/1000+CY276</f>
        <v>4.0766338722365463</v>
      </c>
      <c r="DE276" s="14">
        <f t="shared" si="594"/>
        <v>16.775627703570368</v>
      </c>
      <c r="DF276" s="19">
        <f t="shared" si="595"/>
        <v>24.226726196674097</v>
      </c>
      <c r="DG276" s="19">
        <f t="shared" si="608"/>
        <v>228.99743334663054</v>
      </c>
      <c r="DH276" s="14">
        <f>($K$72*$L$43+$L$72*$L$44)*100*SQRT(3)*(DA276+DF276)/2*DB276/(DG276*SQRT(3))</f>
        <v>0.11689582535072179</v>
      </c>
      <c r="DI276" s="19">
        <f t="shared" si="668"/>
        <v>228.72974490688802</v>
      </c>
      <c r="DJ276" t="s">
        <v>240</v>
      </c>
      <c r="DK276" s="14">
        <f t="shared" si="669"/>
        <v>1.6199999999999999</v>
      </c>
      <c r="DL276" s="14">
        <f t="shared" si="670"/>
        <v>0.40601027145261881</v>
      </c>
      <c r="DM276" s="14">
        <f t="shared" si="671"/>
        <v>1.670103092783505</v>
      </c>
      <c r="DN276" s="14">
        <f t="shared" si="569"/>
        <v>16.253820157643467</v>
      </c>
      <c r="DO276" s="14">
        <f t="shared" si="570"/>
        <v>4.0723305984438873</v>
      </c>
      <c r="DP276" s="14">
        <f t="shared" si="618"/>
        <v>16.756515626436563</v>
      </c>
      <c r="DQ276" s="19">
        <f t="shared" si="596"/>
        <v>24.199980319202496</v>
      </c>
      <c r="DR276" s="21">
        <f t="shared" si="571"/>
        <v>3.5000000000000003E-2</v>
      </c>
      <c r="DS276" s="14">
        <f>(3*DR276*$K$72*DQ276^2)/1000+DN276</f>
        <v>16.272765873647991</v>
      </c>
      <c r="DT276" s="14">
        <f>(3*DR276*$L$72*DQ276^2)/1000+DO276</f>
        <v>4.076635045442643</v>
      </c>
      <c r="DU276" s="14">
        <f t="shared" si="597"/>
        <v>16.775632997663422</v>
      </c>
      <c r="DV276" s="19">
        <f t="shared" si="598"/>
        <v>24.227589878239637</v>
      </c>
      <c r="DW276" s="19">
        <f t="shared" si="609"/>
        <v>228.98921298383314</v>
      </c>
      <c r="DX276" s="14">
        <f>($K$72*$L$43+$L$72*$L$44)*100*SQRT(3)*(DQ276+DV276)/2*DR276/(DW276*SQRT(3))</f>
        <v>0.11690418449176766</v>
      </c>
      <c r="DY276" s="19">
        <f t="shared" si="675"/>
        <v>228.72151501182026</v>
      </c>
      <c r="DZ276" t="s">
        <v>240</v>
      </c>
      <c r="EA276" s="14">
        <f t="shared" si="676"/>
        <v>1.6199999999999999</v>
      </c>
      <c r="EB276" s="14">
        <f t="shared" si="677"/>
        <v>0.40601027145261881</v>
      </c>
      <c r="EC276" s="14">
        <f t="shared" si="678"/>
        <v>1.670103092783505</v>
      </c>
      <c r="ED276" s="14">
        <f t="shared" si="572"/>
        <v>16.253822080452565</v>
      </c>
      <c r="EE276" s="14">
        <f t="shared" si="573"/>
        <v>4.0723310353041171</v>
      </c>
      <c r="EF276" s="14">
        <f t="shared" si="619"/>
        <v>16.756517608713985</v>
      </c>
      <c r="EG276" s="19">
        <f t="shared" si="599"/>
        <v>24.20041400901151</v>
      </c>
      <c r="EH276" s="21">
        <f t="shared" si="574"/>
        <v>3.5000000000000003E-2</v>
      </c>
      <c r="EI276" s="14">
        <f>(3*EH276*$K$72*EG276^2)/1000+ED276</f>
        <v>16.2727684755186</v>
      </c>
      <c r="EJ276" s="14">
        <f>(3*EH276*$L$72*EG276^2)/1000+EE276</f>
        <v>4.0766356365849425</v>
      </c>
      <c r="EK276" s="14">
        <f t="shared" si="600"/>
        <v>16.775635665193324</v>
      </c>
      <c r="EL276" s="19">
        <f t="shared" si="601"/>
        <v>24.228025049243826</v>
      </c>
      <c r="EM276" s="19">
        <f t="shared" si="610"/>
        <v>228.98507132724367</v>
      </c>
      <c r="EN276" s="14">
        <f>($K$72*$L$43+$L$72*$L$44)*100*SQRT(3)*(EG276+EL276)/2*EH276/(EM276*SQRT(3))</f>
        <v>0.11690839640807088</v>
      </c>
      <c r="EO276" s="19">
        <f t="shared" si="682"/>
        <v>228.71736855234113</v>
      </c>
    </row>
    <row r="277" spans="2:145" hidden="1" outlineLevel="1">
      <c r="B277" t="s">
        <v>241</v>
      </c>
      <c r="C277" s="14">
        <f t="shared" si="620"/>
        <v>1.6199999999999999</v>
      </c>
      <c r="D277" s="14">
        <f t="shared" si="621"/>
        <v>0.40601027145261881</v>
      </c>
      <c r="E277" s="14">
        <f t="shared" si="622"/>
        <v>1.670103092783505</v>
      </c>
      <c r="F277" s="14">
        <f t="shared" si="548"/>
        <v>14.618462416705546</v>
      </c>
      <c r="G277" s="14">
        <f t="shared" si="549"/>
        <v>3.6628310642010873</v>
      </c>
      <c r="H277" s="14">
        <f t="shared" si="611"/>
        <v>15.070579811036646</v>
      </c>
      <c r="I277" s="19">
        <f t="shared" si="575"/>
        <v>21.755945527115795</v>
      </c>
      <c r="J277" s="21">
        <f t="shared" si="550"/>
        <v>3.5000000000000003E-2</v>
      </c>
      <c r="K277" s="14">
        <f t="shared" ref="K277:K285" si="683">(3*J277*$K$72*I277^2)/1000+F277</f>
        <v>14.633774593079075</v>
      </c>
      <c r="L277" s="14">
        <f t="shared" ref="L277:L285" si="684">(3*J277*$L$72*I277^2)/1000+G277</f>
        <v>3.6663099747695616</v>
      </c>
      <c r="M277" s="14">
        <f t="shared" si="576"/>
        <v>15.086059381831342</v>
      </c>
      <c r="N277" s="19">
        <f t="shared" si="577"/>
        <v>21.77829189356056</v>
      </c>
      <c r="O277" s="19">
        <f t="shared" si="602"/>
        <v>228.81983788153815</v>
      </c>
      <c r="P277" s="14">
        <f t="shared" ref="P277:P285" si="685">($K$72*$L$43+$L$72*$L$44)*100*SQRT(3)*(I277+N277)/2*J277/(O277*SQRT(3))</f>
        <v>0.10516946621334122</v>
      </c>
      <c r="Q277" s="19">
        <f t="shared" si="626"/>
        <v>228.57918927944792</v>
      </c>
      <c r="R277" t="s">
        <v>241</v>
      </c>
      <c r="S277" s="14">
        <f t="shared" si="627"/>
        <v>1.6199999999999999</v>
      </c>
      <c r="T277" s="14">
        <f t="shared" si="628"/>
        <v>0.40601027145261881</v>
      </c>
      <c r="U277" s="14">
        <f t="shared" si="629"/>
        <v>1.670103092783505</v>
      </c>
      <c r="V277" s="14">
        <f t="shared" si="551"/>
        <v>14.618473253955869</v>
      </c>
      <c r="W277" s="14">
        <f t="shared" si="552"/>
        <v>3.6628335264131051</v>
      </c>
      <c r="X277" s="14">
        <f t="shared" si="612"/>
        <v>15.07059098345966</v>
      </c>
      <c r="Y277" s="19">
        <f t="shared" si="578"/>
        <v>21.759018388616841</v>
      </c>
      <c r="Z277" s="21">
        <f t="shared" si="553"/>
        <v>3.5000000000000003E-2</v>
      </c>
      <c r="AA277" s="14">
        <f t="shared" ref="AA277:AA285" si="686">(3*Z277*$K$72*Y277^2)/1000+V277</f>
        <v>14.6337897560913</v>
      </c>
      <c r="AB277" s="14">
        <f t="shared" ref="AB277:AB285" si="687">(3*Z277*$L$72*Y277^2)/1000+W277</f>
        <v>3.6663134197901908</v>
      </c>
      <c r="AC277" s="14">
        <f t="shared" si="579"/>
        <v>15.086074927482505</v>
      </c>
      <c r="AD277" s="19">
        <f t="shared" si="580"/>
        <v>21.781374208842546</v>
      </c>
      <c r="AE277" s="19">
        <f t="shared" si="603"/>
        <v>228.78710411798909</v>
      </c>
      <c r="AF277" s="14">
        <f t="shared" ref="AF277:AF285" si="688">($K$72*$L$43+$L$72*$L$44)*100*SQRT(3)*(Y277+AD277)/2*Z277/(AE277*SQRT(3))</f>
        <v>0.10519938508362439</v>
      </c>
      <c r="AG277" s="19">
        <f t="shared" si="633"/>
        <v>228.54642149130635</v>
      </c>
      <c r="AH277" t="s">
        <v>241</v>
      </c>
      <c r="AI277" s="14">
        <f t="shared" si="634"/>
        <v>1.6199999999999999</v>
      </c>
      <c r="AJ277" s="14">
        <f t="shared" si="635"/>
        <v>0.40601027145261881</v>
      </c>
      <c r="AK277" s="14">
        <f t="shared" si="636"/>
        <v>1.670103092783505</v>
      </c>
      <c r="AL277" s="14">
        <f t="shared" si="554"/>
        <v>14.618482742431766</v>
      </c>
      <c r="AM277" s="14">
        <f t="shared" si="555"/>
        <v>3.6628356821849741</v>
      </c>
      <c r="AN277" s="14">
        <f t="shared" si="613"/>
        <v>15.070600765393573</v>
      </c>
      <c r="AO277" s="19">
        <f t="shared" si="581"/>
        <v>21.761708457687188</v>
      </c>
      <c r="AP277" s="21">
        <f t="shared" si="556"/>
        <v>3.5000000000000003E-2</v>
      </c>
      <c r="AQ277" s="14">
        <f t="shared" ref="AQ277:AQ285" si="689">(3*AP277*$K$72*AO277^2)/1000+AL277</f>
        <v>14.633803031961909</v>
      </c>
      <c r="AR277" s="14">
        <f t="shared" ref="AR277:AR285" si="690">(3*AP277*$L$72*AO277^2)/1000+AM277</f>
        <v>3.6663164360542049</v>
      </c>
      <c r="AS277" s="14">
        <f t="shared" si="582"/>
        <v>15.086088538370003</v>
      </c>
      <c r="AT277" s="19">
        <f t="shared" si="583"/>
        <v>21.784072556200488</v>
      </c>
      <c r="AU277" s="19">
        <f t="shared" si="604"/>
        <v>228.75845560309176</v>
      </c>
      <c r="AV277" s="14">
        <f t="shared" ref="AV277:AV285" si="691">($K$72*$L$43+$L$72*$L$44)*100*SQRT(3)*(AO277+AT277)/2*AP277/(AU277*SQRT(3))</f>
        <v>0.10522558046739149</v>
      </c>
      <c r="AW277" s="19">
        <f t="shared" si="640"/>
        <v>228.51774319031517</v>
      </c>
      <c r="AX277" t="s">
        <v>241</v>
      </c>
      <c r="AY277" s="14">
        <f t="shared" si="641"/>
        <v>1.6199999999999999</v>
      </c>
      <c r="AZ277" s="14">
        <f t="shared" si="642"/>
        <v>0.40601027145261881</v>
      </c>
      <c r="BA277" s="14">
        <f t="shared" si="643"/>
        <v>1.670103092783505</v>
      </c>
      <c r="BB277" s="14">
        <f t="shared" si="557"/>
        <v>14.618485468832187</v>
      </c>
      <c r="BC277" s="14">
        <f t="shared" si="558"/>
        <v>3.6628363016203176</v>
      </c>
      <c r="BD277" s="14">
        <f t="shared" si="614"/>
        <v>15.070603576115657</v>
      </c>
      <c r="BE277" s="19">
        <f t="shared" si="584"/>
        <v>21.762481356107184</v>
      </c>
      <c r="BF277" s="21">
        <f t="shared" si="559"/>
        <v>3.5000000000000003E-2</v>
      </c>
      <c r="BG277" s="14">
        <f t="shared" ref="BG277:BG285" si="692">(3*BF277*$K$72*BE277^2)/1000+BB277</f>
        <v>14.633806846625953</v>
      </c>
      <c r="BH277" s="14">
        <f t="shared" ref="BH277:BH285" si="693">(3*BF277*$L$72*BE277^2)/1000+BC277</f>
        <v>3.6663173027419131</v>
      </c>
      <c r="BI277" s="14">
        <f t="shared" si="585"/>
        <v>15.08609244929718</v>
      </c>
      <c r="BJ277" s="19">
        <f t="shared" si="586"/>
        <v>21.784847833477354</v>
      </c>
      <c r="BK277" s="19">
        <f t="shared" si="605"/>
        <v>228.75022574320218</v>
      </c>
      <c r="BL277" s="14">
        <f t="shared" ref="BL277:BL285" si="694">($K$72*$L$43+$L$72*$L$44)*100*SQRT(3)*(BE277+BJ277)/2*BF277/(BK277*SQRT(3))</f>
        <v>0.10523310742172926</v>
      </c>
      <c r="BM277" s="19">
        <f t="shared" si="647"/>
        <v>228.50950477241838</v>
      </c>
      <c r="BN277" t="s">
        <v>241</v>
      </c>
      <c r="BO277" s="14">
        <f t="shared" si="648"/>
        <v>1.6199999999999999</v>
      </c>
      <c r="BP277" s="14">
        <f t="shared" si="649"/>
        <v>0.40601027145261881</v>
      </c>
      <c r="BQ277" s="14">
        <f t="shared" si="650"/>
        <v>1.670103092783505</v>
      </c>
      <c r="BR277" s="14">
        <f t="shared" si="560"/>
        <v>14.618486842580866</v>
      </c>
      <c r="BS277" s="14">
        <f t="shared" si="561"/>
        <v>3.6628366137345911</v>
      </c>
      <c r="BT277" s="14">
        <f t="shared" si="615"/>
        <v>15.070604992351409</v>
      </c>
      <c r="BU277" s="19">
        <f t="shared" si="587"/>
        <v>21.76287078537791</v>
      </c>
      <c r="BV277" s="21">
        <f t="shared" si="562"/>
        <v>3.5000000000000003E-2</v>
      </c>
      <c r="BW277" s="14">
        <f t="shared" ref="BW277:BW285" si="695">(3*BV277*$K$72*BU277^2)/1000+BR277</f>
        <v>14.633808768717099</v>
      </c>
      <c r="BX277" s="14">
        <f t="shared" ref="BX277:BX285" si="696">(3*BV277*$L$72*BU277^2)/1000+BS277</f>
        <v>3.6663177394390258</v>
      </c>
      <c r="BY277" s="14">
        <f t="shared" si="588"/>
        <v>15.086094419892339</v>
      </c>
      <c r="BZ277" s="19">
        <f t="shared" si="589"/>
        <v>21.785238461412401</v>
      </c>
      <c r="CA277" s="19">
        <f t="shared" si="606"/>
        <v>228.74607930144418</v>
      </c>
      <c r="CB277" s="14">
        <f t="shared" ref="CB277:CB285" si="697">($K$72*$L$43+$L$72*$L$44)*100*SQRT(3)*(BU277+BZ277)/2*BV277/(CA277*SQRT(3))</f>
        <v>0.10523690002466911</v>
      </c>
      <c r="CC277" s="19">
        <f t="shared" si="654"/>
        <v>228.50535401865935</v>
      </c>
      <c r="CD277" t="s">
        <v>241</v>
      </c>
      <c r="CE277" s="14">
        <f t="shared" si="655"/>
        <v>1.6199999999999999</v>
      </c>
      <c r="CF277" s="14">
        <f t="shared" si="656"/>
        <v>0.40601027145261881</v>
      </c>
      <c r="CG277" s="14">
        <f t="shared" si="657"/>
        <v>1.670103092783505</v>
      </c>
      <c r="CH277" s="14">
        <f t="shared" si="563"/>
        <v>14.61848817481656</v>
      </c>
      <c r="CI277" s="14">
        <f t="shared" si="564"/>
        <v>3.6628369164171573</v>
      </c>
      <c r="CJ277" s="14">
        <f t="shared" si="616"/>
        <v>15.070606365790269</v>
      </c>
      <c r="CK277" s="19">
        <f t="shared" si="590"/>
        <v>21.763248439991933</v>
      </c>
      <c r="CL277" s="21">
        <f t="shared" si="565"/>
        <v>3.5000000000000003E-2</v>
      </c>
      <c r="CM277" s="14">
        <f t="shared" ref="CM277:CM285" si="698">(3*CL277*$K$72*CK277^2)/1000+CH277</f>
        <v>14.63381063272513</v>
      </c>
      <c r="CN277" s="14">
        <f t="shared" ref="CN277:CN285" si="699">(3*CL277*$L$72*CK277^2)/1000+CI277</f>
        <v>3.6663181629397141</v>
      </c>
      <c r="CO277" s="14">
        <f t="shared" si="591"/>
        <v>15.086096330938652</v>
      </c>
      <c r="CP277" s="19">
        <f t="shared" si="592"/>
        <v>21.785617278489124</v>
      </c>
      <c r="CQ277" s="19">
        <f t="shared" si="607"/>
        <v>228.74205837095161</v>
      </c>
      <c r="CR277" s="14">
        <f t="shared" ref="CR277:CR285" si="700">($K$72*$L$43+$L$72*$L$44)*100*SQRT(3)*(CK277+CP277)/2*CL277/(CQ277*SQRT(3))</f>
        <v>0.10524057802234359</v>
      </c>
      <c r="CS277" s="19">
        <f t="shared" si="661"/>
        <v>228.5013289065418</v>
      </c>
      <c r="CT277" t="s">
        <v>241</v>
      </c>
      <c r="CU277" s="14">
        <f t="shared" si="662"/>
        <v>1.6199999999999999</v>
      </c>
      <c r="CV277" s="14">
        <f t="shared" si="663"/>
        <v>0.40601027145261881</v>
      </c>
      <c r="CW277" s="14">
        <f t="shared" si="664"/>
        <v>1.670103092783505</v>
      </c>
      <c r="CX277" s="14">
        <f t="shared" si="566"/>
        <v>14.618492255005835</v>
      </c>
      <c r="CY277" s="14">
        <f t="shared" si="567"/>
        <v>3.6628378434319226</v>
      </c>
      <c r="CZ277" s="14">
        <f t="shared" si="617"/>
        <v>15.070610572170965</v>
      </c>
      <c r="DA277" s="19">
        <f t="shared" si="593"/>
        <v>21.764405028551092</v>
      </c>
      <c r="DB277" s="21">
        <f t="shared" si="568"/>
        <v>3.5000000000000003E-2</v>
      </c>
      <c r="DC277" s="14">
        <f t="shared" ref="DC277:DC285" si="701">(3*DB277*$K$72*DA277^2)/1000+CX277</f>
        <v>14.633816341554583</v>
      </c>
      <c r="DD277" s="14">
        <f t="shared" ref="DD277:DD285" si="702">(3*DB277*$L$72*DA277^2)/1000+CY277</f>
        <v>3.666319459979837</v>
      </c>
      <c r="DE277" s="14">
        <f t="shared" si="594"/>
        <v>15.086102183830548</v>
      </c>
      <c r="DF277" s="19">
        <f t="shared" si="595"/>
        <v>21.78677742740577</v>
      </c>
      <c r="DG277" s="19">
        <f t="shared" si="608"/>
        <v>228.72974490688802</v>
      </c>
      <c r="DH277" s="14">
        <f t="shared" ref="DH277:DH285" si="703">($K$72*$L$43+$L$72*$L$44)*100*SQRT(3)*(DA277+DF277)/2*DB277/(DG277*SQRT(3))</f>
        <v>0.10525184250591622</v>
      </c>
      <c r="DI277" s="19">
        <f t="shared" si="668"/>
        <v>228.48900263601445</v>
      </c>
      <c r="DJ277" t="s">
        <v>241</v>
      </c>
      <c r="DK277" s="14">
        <f t="shared" si="669"/>
        <v>1.6199999999999999</v>
      </c>
      <c r="DL277" s="14">
        <f t="shared" si="670"/>
        <v>0.40601027145261881</v>
      </c>
      <c r="DM277" s="14">
        <f t="shared" si="671"/>
        <v>1.670103092783505</v>
      </c>
      <c r="DN277" s="14">
        <f t="shared" si="569"/>
        <v>14.6184949824236</v>
      </c>
      <c r="DO277" s="14">
        <f t="shared" si="570"/>
        <v>3.6628384630984061</v>
      </c>
      <c r="DP277" s="14">
        <f t="shared" si="618"/>
        <v>15.070613383941856</v>
      </c>
      <c r="DQ277" s="19">
        <f t="shared" si="596"/>
        <v>21.765178120581712</v>
      </c>
      <c r="DR277" s="21">
        <f t="shared" si="571"/>
        <v>3.5000000000000003E-2</v>
      </c>
      <c r="DS277" s="14">
        <f t="shared" ref="DS277:DS285" si="704">(3*DR277*$K$72*DQ277^2)/1000+DN277</f>
        <v>14.633820157643468</v>
      </c>
      <c r="DT277" s="14">
        <f t="shared" ref="DT277:DT285" si="705">(3*DR277*$L$72*DQ277^2)/1000+DO277</f>
        <v>3.6663203269912681</v>
      </c>
      <c r="DU277" s="14">
        <f t="shared" si="597"/>
        <v>15.086106096218522</v>
      </c>
      <c r="DV277" s="19">
        <f t="shared" si="598"/>
        <v>21.787552899476367</v>
      </c>
      <c r="DW277" s="19">
        <f t="shared" si="609"/>
        <v>228.72151501182026</v>
      </c>
      <c r="DX277" s="14">
        <f t="shared" ref="DX277:DX285" si="706">($K$72*$L$43+$L$72*$L$44)*100*SQRT(3)*(DQ277+DV277)/2*DR277/(DW277*SQRT(3))</f>
        <v>0.10525937230494496</v>
      </c>
      <c r="DY277" s="19">
        <f t="shared" si="675"/>
        <v>228.48076418079245</v>
      </c>
      <c r="DZ277" t="s">
        <v>241</v>
      </c>
      <c r="EA277" s="14">
        <f t="shared" si="676"/>
        <v>1.6199999999999999</v>
      </c>
      <c r="EB277" s="14">
        <f t="shared" si="677"/>
        <v>0.40601027145261881</v>
      </c>
      <c r="EC277" s="14">
        <f t="shared" si="678"/>
        <v>1.670103092783505</v>
      </c>
      <c r="ED277" s="14">
        <f t="shared" si="572"/>
        <v>14.618496356684901</v>
      </c>
      <c r="EE277" s="14">
        <f t="shared" si="573"/>
        <v>3.662838775329146</v>
      </c>
      <c r="EF277" s="14">
        <f t="shared" si="619"/>
        <v>15.070614800706084</v>
      </c>
      <c r="EG277" s="19">
        <f t="shared" si="599"/>
        <v>21.765567647406581</v>
      </c>
      <c r="EH277" s="21">
        <f t="shared" si="574"/>
        <v>3.5000000000000003E-2</v>
      </c>
      <c r="EI277" s="14">
        <f t="shared" ref="EI277:EI285" si="707">(3*EH277*$K$72*EG277^2)/1000+ED277</f>
        <v>14.633822080452566</v>
      </c>
      <c r="EJ277" s="14">
        <f t="shared" ref="EJ277:EJ285" si="708">(3*EH277*$L$72*EG277^2)/1000+EE277</f>
        <v>3.6663207638514979</v>
      </c>
      <c r="EK277" s="14">
        <f t="shared" si="600"/>
        <v>15.08610806754975</v>
      </c>
      <c r="EL277" s="19">
        <f t="shared" si="601"/>
        <v>21.78794362556172</v>
      </c>
      <c r="EM277" s="19">
        <f t="shared" si="610"/>
        <v>228.71736855234113</v>
      </c>
      <c r="EN277" s="14">
        <f t="shared" ref="EN277:EN285" si="709">($K$72*$L$43+$L$72*$L$44)*100*SQRT(3)*(EG277+EL277)/2*EH277/(EM277*SQRT(3))</f>
        <v>0.1052631663412745</v>
      </c>
      <c r="EO277" s="19">
        <f t="shared" si="682"/>
        <v>228.47661340823049</v>
      </c>
    </row>
    <row r="278" spans="2:145" hidden="1" outlineLevel="1">
      <c r="B278" t="s">
        <v>242</v>
      </c>
      <c r="C278" s="14">
        <f t="shared" si="620"/>
        <v>1.6199999999999999</v>
      </c>
      <c r="D278" s="14">
        <f t="shared" si="621"/>
        <v>0.40601027145261881</v>
      </c>
      <c r="E278" s="14">
        <f t="shared" si="622"/>
        <v>1.670103092783505</v>
      </c>
      <c r="F278" s="14">
        <f t="shared" si="548"/>
        <v>12.986378446618893</v>
      </c>
      <c r="G278" s="14">
        <f t="shared" si="549"/>
        <v>3.2540753272954799</v>
      </c>
      <c r="H278" s="14">
        <f t="shared" si="611"/>
        <v>13.38801901713288</v>
      </c>
      <c r="I278" s="19">
        <f t="shared" si="575"/>
        <v>19.326994455742707</v>
      </c>
      <c r="J278" s="21">
        <f t="shared" si="550"/>
        <v>3.5000000000000003E-2</v>
      </c>
      <c r="K278" s="14">
        <f t="shared" si="683"/>
        <v>12.998462416705546</v>
      </c>
      <c r="L278" s="14">
        <f t="shared" si="684"/>
        <v>3.2568207927484685</v>
      </c>
      <c r="M278" s="14">
        <f t="shared" si="576"/>
        <v>13.400257716722665</v>
      </c>
      <c r="N278" s="19">
        <f t="shared" si="577"/>
        <v>19.344662288363395</v>
      </c>
      <c r="O278" s="19">
        <f t="shared" si="602"/>
        <v>228.57918927944792</v>
      </c>
      <c r="P278" s="14">
        <f t="shared" si="685"/>
        <v>9.3520860027708833E-2</v>
      </c>
      <c r="Q278" s="19">
        <f t="shared" si="626"/>
        <v>228.36542005578943</v>
      </c>
      <c r="R278" t="s">
        <v>242</v>
      </c>
      <c r="S278" s="14">
        <f t="shared" si="627"/>
        <v>1.6199999999999999</v>
      </c>
      <c r="T278" s="14">
        <f t="shared" si="628"/>
        <v>0.40601027145261881</v>
      </c>
      <c r="U278" s="14">
        <f t="shared" si="629"/>
        <v>1.670103092783505</v>
      </c>
      <c r="V278" s="14">
        <f t="shared" si="551"/>
        <v>12.98638587418573</v>
      </c>
      <c r="W278" s="14">
        <f t="shared" si="552"/>
        <v>3.2540770148309512</v>
      </c>
      <c r="X278" s="14">
        <f t="shared" si="612"/>
        <v>13.388026674418279</v>
      </c>
      <c r="Y278" s="19">
        <f t="shared" si="578"/>
        <v>19.329720972168925</v>
      </c>
      <c r="Z278" s="21">
        <f t="shared" si="553"/>
        <v>3.5000000000000003E-2</v>
      </c>
      <c r="AA278" s="14">
        <f t="shared" si="686"/>
        <v>12.99847325395587</v>
      </c>
      <c r="AB278" s="14">
        <f t="shared" si="687"/>
        <v>3.2568232549604863</v>
      </c>
      <c r="AC278" s="14">
        <f t="shared" si="579"/>
        <v>13.400268827447364</v>
      </c>
      <c r="AD278" s="19">
        <f t="shared" si="580"/>
        <v>19.347396273234985</v>
      </c>
      <c r="AE278" s="19">
        <f t="shared" si="603"/>
        <v>228.54642149130635</v>
      </c>
      <c r="AF278" s="14">
        <f t="shared" si="688"/>
        <v>9.3547475750474382E-2</v>
      </c>
      <c r="AG278" s="19">
        <f t="shared" si="633"/>
        <v>228.33262208308318</v>
      </c>
      <c r="AH278" t="s">
        <v>242</v>
      </c>
      <c r="AI278" s="14">
        <f t="shared" si="634"/>
        <v>1.6199999999999999</v>
      </c>
      <c r="AJ278" s="14">
        <f t="shared" si="635"/>
        <v>0.40601027145261881</v>
      </c>
      <c r="AK278" s="14">
        <f t="shared" si="636"/>
        <v>1.670103092783505</v>
      </c>
      <c r="AL278" s="14">
        <f t="shared" si="554"/>
        <v>12.986392377335735</v>
      </c>
      <c r="AM278" s="14">
        <f t="shared" si="555"/>
        <v>3.254078492339878</v>
      </c>
      <c r="AN278" s="14">
        <f t="shared" si="613"/>
        <v>13.388033378696633</v>
      </c>
      <c r="AO278" s="19">
        <f t="shared" si="581"/>
        <v>19.332107839920759</v>
      </c>
      <c r="AP278" s="21">
        <f t="shared" si="556"/>
        <v>3.5000000000000003E-2</v>
      </c>
      <c r="AQ278" s="14">
        <f t="shared" si="689"/>
        <v>12.998482742431767</v>
      </c>
      <c r="AR278" s="14">
        <f t="shared" si="690"/>
        <v>3.2568254107323553</v>
      </c>
      <c r="AS278" s="14">
        <f t="shared" si="582"/>
        <v>13.400278555361767</v>
      </c>
      <c r="AT278" s="19">
        <f t="shared" si="583"/>
        <v>19.34978968079411</v>
      </c>
      <c r="AU278" s="19">
        <f t="shared" si="604"/>
        <v>228.51774319031517</v>
      </c>
      <c r="AV278" s="14">
        <f t="shared" si="691"/>
        <v>9.3570779077677593E-2</v>
      </c>
      <c r="AW278" s="19">
        <f t="shared" si="640"/>
        <v>228.30391735768126</v>
      </c>
      <c r="AX278" t="s">
        <v>242</v>
      </c>
      <c r="AY278" s="14">
        <f t="shared" si="641"/>
        <v>1.6199999999999999</v>
      </c>
      <c r="AZ278" s="14">
        <f t="shared" si="642"/>
        <v>0.40601027145261881</v>
      </c>
      <c r="BA278" s="14">
        <f t="shared" si="643"/>
        <v>1.670103092783505</v>
      </c>
      <c r="BB278" s="14">
        <f t="shared" si="557"/>
        <v>12.986394245937964</v>
      </c>
      <c r="BC278" s="14">
        <f t="shared" si="558"/>
        <v>3.2540789168843633</v>
      </c>
      <c r="BD278" s="14">
        <f t="shared" si="614"/>
        <v>13.388035305090686</v>
      </c>
      <c r="BE278" s="19">
        <f t="shared" si="584"/>
        <v>19.332793623720015</v>
      </c>
      <c r="BF278" s="21">
        <f t="shared" si="559"/>
        <v>3.5000000000000003E-2</v>
      </c>
      <c r="BG278" s="14">
        <f t="shared" si="692"/>
        <v>12.998485468832188</v>
      </c>
      <c r="BH278" s="14">
        <f t="shared" si="693"/>
        <v>3.2568260301676988</v>
      </c>
      <c r="BI278" s="14">
        <f t="shared" si="585"/>
        <v>13.400281350561988</v>
      </c>
      <c r="BJ278" s="19">
        <f t="shared" si="586"/>
        <v>19.350477343878218</v>
      </c>
      <c r="BK278" s="19">
        <f t="shared" si="605"/>
        <v>228.50950477241838</v>
      </c>
      <c r="BL278" s="14">
        <f t="shared" si="694"/>
        <v>9.3577475032364438E-2</v>
      </c>
      <c r="BM278" s="19">
        <f t="shared" si="647"/>
        <v>228.29567134764338</v>
      </c>
      <c r="BN278" t="s">
        <v>242</v>
      </c>
      <c r="BO278" s="14">
        <f t="shared" si="648"/>
        <v>1.6199999999999999</v>
      </c>
      <c r="BP278" s="14">
        <f t="shared" si="649"/>
        <v>0.40601027145261881</v>
      </c>
      <c r="BQ278" s="14">
        <f t="shared" si="650"/>
        <v>1.670103092783505</v>
      </c>
      <c r="BR278" s="14">
        <f t="shared" si="560"/>
        <v>12.986395187468652</v>
      </c>
      <c r="BS278" s="14">
        <f t="shared" si="561"/>
        <v>3.2540791307991581</v>
      </c>
      <c r="BT278" s="14">
        <f t="shared" si="615"/>
        <v>13.388036275740879</v>
      </c>
      <c r="BU278" s="19">
        <f t="shared" si="587"/>
        <v>19.333139159759821</v>
      </c>
      <c r="BV278" s="21">
        <f t="shared" si="562"/>
        <v>3.5000000000000003E-2</v>
      </c>
      <c r="BW278" s="14">
        <f t="shared" si="695"/>
        <v>12.998486842580867</v>
      </c>
      <c r="BX278" s="14">
        <f t="shared" si="696"/>
        <v>3.2568263422819723</v>
      </c>
      <c r="BY278" s="14">
        <f t="shared" si="588"/>
        <v>13.400282758976756</v>
      </c>
      <c r="BZ278" s="19">
        <f t="shared" si="589"/>
        <v>19.350823826856661</v>
      </c>
      <c r="CA278" s="19">
        <f t="shared" si="606"/>
        <v>228.50535401865935</v>
      </c>
      <c r="CB278" s="14">
        <f t="shared" si="697"/>
        <v>9.358084892004935E-2</v>
      </c>
      <c r="CC278" s="19">
        <f t="shared" si="654"/>
        <v>228.29151676854093</v>
      </c>
      <c r="CD278" t="s">
        <v>242</v>
      </c>
      <c r="CE278" s="14">
        <f t="shared" si="655"/>
        <v>1.6199999999999999</v>
      </c>
      <c r="CF278" s="14">
        <f t="shared" si="656"/>
        <v>0.40601027145261881</v>
      </c>
      <c r="CG278" s="14">
        <f t="shared" si="657"/>
        <v>1.670103092783505</v>
      </c>
      <c r="CH278" s="14">
        <f t="shared" si="563"/>
        <v>12.986396100547406</v>
      </c>
      <c r="CI278" s="14">
        <f t="shared" si="564"/>
        <v>3.2540793382497029</v>
      </c>
      <c r="CJ278" s="14">
        <f t="shared" si="616"/>
        <v>13.388037217059182</v>
      </c>
      <c r="CK278" s="19">
        <f t="shared" si="590"/>
        <v>19.333474248263169</v>
      </c>
      <c r="CL278" s="21">
        <f t="shared" si="565"/>
        <v>3.5000000000000003E-2</v>
      </c>
      <c r="CM278" s="14">
        <f t="shared" si="698"/>
        <v>12.998488174816561</v>
      </c>
      <c r="CN278" s="14">
        <f t="shared" si="699"/>
        <v>3.2568266449645384</v>
      </c>
      <c r="CO278" s="14">
        <f t="shared" si="591"/>
        <v>13.40028412483097</v>
      </c>
      <c r="CP278" s="19">
        <f t="shared" si="592"/>
        <v>19.351159833699477</v>
      </c>
      <c r="CQ278" s="19">
        <f t="shared" si="607"/>
        <v>228.5013289065418</v>
      </c>
      <c r="CR278" s="14">
        <f t="shared" si="700"/>
        <v>9.3584120855344191E-2</v>
      </c>
      <c r="CS278" s="19">
        <f t="shared" si="661"/>
        <v>228.28748794674183</v>
      </c>
      <c r="CT278" t="s">
        <v>242</v>
      </c>
      <c r="CU278" s="14">
        <f t="shared" si="662"/>
        <v>1.6199999999999999</v>
      </c>
      <c r="CV278" s="14">
        <f t="shared" si="663"/>
        <v>0.40601027145261881</v>
      </c>
      <c r="CW278" s="14">
        <f t="shared" si="664"/>
        <v>1.670103092783505</v>
      </c>
      <c r="CX278" s="14">
        <f t="shared" si="566"/>
        <v>12.986398896999875</v>
      </c>
      <c r="CY278" s="14">
        <f t="shared" si="567"/>
        <v>3.254079973600799</v>
      </c>
      <c r="CZ278" s="14">
        <f t="shared" si="617"/>
        <v>13.388040099999872</v>
      </c>
      <c r="DA278" s="19">
        <f t="shared" si="593"/>
        <v>19.334500475577368</v>
      </c>
      <c r="DB278" s="21">
        <f t="shared" si="568"/>
        <v>3.5000000000000003E-2</v>
      </c>
      <c r="DC278" s="14">
        <f t="shared" si="701"/>
        <v>12.998492255005836</v>
      </c>
      <c r="DD278" s="14">
        <f t="shared" si="702"/>
        <v>3.2568275719793038</v>
      </c>
      <c r="DE278" s="14">
        <f t="shared" si="594"/>
        <v>13.400288307982455</v>
      </c>
      <c r="DF278" s="19">
        <f t="shared" si="595"/>
        <v>19.352188873677122</v>
      </c>
      <c r="DG278" s="19">
        <f t="shared" si="608"/>
        <v>228.48900263601445</v>
      </c>
      <c r="DH278" s="14">
        <f t="shared" si="703"/>
        <v>9.3594141705485245E-2</v>
      </c>
      <c r="DI278" s="19">
        <f t="shared" si="668"/>
        <v>228.27515031510583</v>
      </c>
      <c r="DJ278" t="s">
        <v>242</v>
      </c>
      <c r="DK278" s="14">
        <f t="shared" si="669"/>
        <v>1.6199999999999999</v>
      </c>
      <c r="DL278" s="14">
        <f t="shared" si="670"/>
        <v>0.40601027145261881</v>
      </c>
      <c r="DM278" s="14">
        <f t="shared" si="671"/>
        <v>1.670103092783505</v>
      </c>
      <c r="DN278" s="14">
        <f t="shared" si="569"/>
        <v>12.986400766298758</v>
      </c>
      <c r="DO278" s="14">
        <f t="shared" si="570"/>
        <v>3.254080398303564</v>
      </c>
      <c r="DP278" s="14">
        <f t="shared" si="618"/>
        <v>13.388042027112121</v>
      </c>
      <c r="DQ278" s="19">
        <f t="shared" si="596"/>
        <v>19.335186430859963</v>
      </c>
      <c r="DR278" s="21">
        <f t="shared" si="571"/>
        <v>3.5000000000000003E-2</v>
      </c>
      <c r="DS278" s="14">
        <f t="shared" si="704"/>
        <v>12.998494982423601</v>
      </c>
      <c r="DT278" s="14">
        <f t="shared" si="705"/>
        <v>3.2568281916457873</v>
      </c>
      <c r="DU278" s="14">
        <f t="shared" si="597"/>
        <v>13.400291104225696</v>
      </c>
      <c r="DV278" s="19">
        <f t="shared" si="598"/>
        <v>19.352876709178286</v>
      </c>
      <c r="DW278" s="19">
        <f t="shared" si="609"/>
        <v>228.48076418079245</v>
      </c>
      <c r="DX278" s="14">
        <f t="shared" si="706"/>
        <v>9.3600840192164289E-2</v>
      </c>
      <c r="DY278" s="19">
        <f t="shared" si="675"/>
        <v>228.26690426584176</v>
      </c>
      <c r="DZ278" t="s">
        <v>242</v>
      </c>
      <c r="EA278" s="14">
        <f t="shared" si="676"/>
        <v>1.6199999999999999</v>
      </c>
      <c r="EB278" s="14">
        <f t="shared" si="677"/>
        <v>0.40601027145261881</v>
      </c>
      <c r="EC278" s="14">
        <f t="shared" si="678"/>
        <v>1.670103092783505</v>
      </c>
      <c r="ED278" s="14">
        <f t="shared" si="572"/>
        <v>12.986401708180477</v>
      </c>
      <c r="EE278" s="14">
        <f t="shared" si="573"/>
        <v>3.2540806122981123</v>
      </c>
      <c r="EF278" s="14">
        <f t="shared" si="619"/>
        <v>13.388042998124202</v>
      </c>
      <c r="EG278" s="19">
        <f t="shared" si="599"/>
        <v>19.335532053304675</v>
      </c>
      <c r="EH278" s="21">
        <f t="shared" si="574"/>
        <v>3.5000000000000003E-2</v>
      </c>
      <c r="EI278" s="14">
        <f t="shared" si="707"/>
        <v>12.998496356684901</v>
      </c>
      <c r="EJ278" s="14">
        <f t="shared" si="708"/>
        <v>3.2568285038765272</v>
      </c>
      <c r="EK278" s="14">
        <f t="shared" si="600"/>
        <v>13.40029251316602</v>
      </c>
      <c r="EL278" s="19">
        <f t="shared" si="601"/>
        <v>19.353223279032115</v>
      </c>
      <c r="EM278" s="19">
        <f t="shared" si="610"/>
        <v>228.47661340823049</v>
      </c>
      <c r="EN278" s="14">
        <f t="shared" si="709"/>
        <v>9.3604215355675507E-2</v>
      </c>
      <c r="EO278" s="19">
        <f t="shared" si="682"/>
        <v>228.26274966697849</v>
      </c>
    </row>
    <row r="279" spans="2:145" hidden="1" outlineLevel="1">
      <c r="B279" t="s">
        <v>243</v>
      </c>
      <c r="C279" s="14">
        <f t="shared" si="620"/>
        <v>1.6199999999999999</v>
      </c>
      <c r="D279" s="14">
        <f t="shared" si="621"/>
        <v>0.40601027145261881</v>
      </c>
      <c r="E279" s="14">
        <f t="shared" si="622"/>
        <v>1.670103092783505</v>
      </c>
      <c r="F279" s="14">
        <f t="shared" si="548"/>
        <v>11.357136334978316</v>
      </c>
      <c r="G279" s="14">
        <f t="shared" si="549"/>
        <v>2.8459652576771992</v>
      </c>
      <c r="H279" s="14">
        <f t="shared" si="611"/>
        <v>11.708387974204451</v>
      </c>
      <c r="I279" s="19">
        <f t="shared" si="575"/>
        <v>16.902272783863648</v>
      </c>
      <c r="J279" s="21">
        <f t="shared" si="550"/>
        <v>3.5000000000000003E-2</v>
      </c>
      <c r="K279" s="14">
        <f t="shared" si="683"/>
        <v>11.366378446618894</v>
      </c>
      <c r="L279" s="14">
        <f t="shared" si="684"/>
        <v>2.8480650558428611</v>
      </c>
      <c r="M279" s="14">
        <f t="shared" si="576"/>
        <v>11.717765723638433</v>
      </c>
      <c r="N279" s="19">
        <f t="shared" si="577"/>
        <v>16.91581053811138</v>
      </c>
      <c r="O279" s="19">
        <f t="shared" si="602"/>
        <v>228.36542005578943</v>
      </c>
      <c r="P279" s="14">
        <f t="shared" si="685"/>
        <v>8.1859869804887145E-2</v>
      </c>
      <c r="Q279" s="19">
        <f t="shared" si="626"/>
        <v>228.17848042025236</v>
      </c>
      <c r="R279" t="s">
        <v>243</v>
      </c>
      <c r="S279" s="14">
        <f t="shared" si="627"/>
        <v>1.6199999999999999</v>
      </c>
      <c r="T279" s="14">
        <f t="shared" si="628"/>
        <v>0.40601027145261881</v>
      </c>
      <c r="U279" s="14">
        <f t="shared" si="629"/>
        <v>1.670103092783505</v>
      </c>
      <c r="V279" s="14">
        <f t="shared" si="551"/>
        <v>11.357141157461056</v>
      </c>
      <c r="W279" s="14">
        <f t="shared" si="552"/>
        <v>2.8459663533402693</v>
      </c>
      <c r="X279" s="14">
        <f t="shared" si="612"/>
        <v>11.70839294583614</v>
      </c>
      <c r="Y279" s="19">
        <f t="shared" si="578"/>
        <v>16.904654747063933</v>
      </c>
      <c r="Z279" s="21">
        <f t="shared" si="553"/>
        <v>3.5000000000000003E-2</v>
      </c>
      <c r="AA279" s="14">
        <f t="shared" si="686"/>
        <v>11.366385874185731</v>
      </c>
      <c r="AB279" s="14">
        <f t="shared" si="687"/>
        <v>2.8480667433783324</v>
      </c>
      <c r="AC279" s="14">
        <f t="shared" si="579"/>
        <v>11.717773338635057</v>
      </c>
      <c r="AD279" s="19">
        <f t="shared" si="580"/>
        <v>16.918198219886474</v>
      </c>
      <c r="AE279" s="19">
        <f t="shared" si="603"/>
        <v>228.33262208308318</v>
      </c>
      <c r="AF279" s="14">
        <f t="shared" si="688"/>
        <v>8.1883175290383803E-2</v>
      </c>
      <c r="AG279" s="19">
        <f t="shared" si="633"/>
        <v>228.14565608189776</v>
      </c>
      <c r="AH279" t="s">
        <v>243</v>
      </c>
      <c r="AI279" s="14">
        <f t="shared" si="634"/>
        <v>1.6199999999999999</v>
      </c>
      <c r="AJ279" s="14">
        <f t="shared" si="635"/>
        <v>0.40601027145261881</v>
      </c>
      <c r="AK279" s="14">
        <f t="shared" si="636"/>
        <v>1.670103092783505</v>
      </c>
      <c r="AL279" s="14">
        <f t="shared" si="554"/>
        <v>11.357145379748115</v>
      </c>
      <c r="AM279" s="14">
        <f t="shared" si="555"/>
        <v>2.845967312639504</v>
      </c>
      <c r="AN279" s="14">
        <f t="shared" si="613"/>
        <v>11.708397298709396</v>
      </c>
      <c r="AO279" s="19">
        <f t="shared" si="581"/>
        <v>16.906739982547208</v>
      </c>
      <c r="AP279" s="21">
        <f t="shared" si="556"/>
        <v>3.5000000000000003E-2</v>
      </c>
      <c r="AQ279" s="14">
        <f t="shared" si="689"/>
        <v>11.366392377335735</v>
      </c>
      <c r="AR279" s="14">
        <f t="shared" si="690"/>
        <v>2.8480682208872592</v>
      </c>
      <c r="AS279" s="14">
        <f t="shared" si="582"/>
        <v>11.717780005887798</v>
      </c>
      <c r="AT279" s="19">
        <f t="shared" si="583"/>
        <v>16.920288462885768</v>
      </c>
      <c r="AU279" s="19">
        <f t="shared" si="604"/>
        <v>228.30391735768126</v>
      </c>
      <c r="AV279" s="14">
        <f t="shared" si="691"/>
        <v>8.1903580351925645E-2</v>
      </c>
      <c r="AW279" s="19">
        <f t="shared" si="640"/>
        <v>228.11692827528162</v>
      </c>
      <c r="AX279" t="s">
        <v>243</v>
      </c>
      <c r="AY279" s="14">
        <f t="shared" si="641"/>
        <v>1.6199999999999999</v>
      </c>
      <c r="AZ279" s="14">
        <f t="shared" si="642"/>
        <v>0.40601027145261881</v>
      </c>
      <c r="BA279" s="14">
        <f t="shared" si="643"/>
        <v>1.670103092783505</v>
      </c>
      <c r="BB279" s="14">
        <f t="shared" si="557"/>
        <v>11.357146592971491</v>
      </c>
      <c r="BC279" s="14">
        <f t="shared" si="558"/>
        <v>2.8459675882825946</v>
      </c>
      <c r="BD279" s="14">
        <f t="shared" si="614"/>
        <v>11.708398549455145</v>
      </c>
      <c r="BE279" s="19">
        <f t="shared" si="584"/>
        <v>16.907339102609715</v>
      </c>
      <c r="BF279" s="21">
        <f t="shared" si="559"/>
        <v>3.5000000000000003E-2</v>
      </c>
      <c r="BG279" s="14">
        <f t="shared" si="692"/>
        <v>11.366394245937965</v>
      </c>
      <c r="BH279" s="14">
        <f t="shared" si="693"/>
        <v>2.8480686454317445</v>
      </c>
      <c r="BI279" s="14">
        <f t="shared" si="585"/>
        <v>11.717781921642983</v>
      </c>
      <c r="BJ279" s="19">
        <f t="shared" si="586"/>
        <v>16.920889021912139</v>
      </c>
      <c r="BK279" s="19">
        <f t="shared" si="605"/>
        <v>228.29567134764338</v>
      </c>
      <c r="BL279" s="14">
        <f t="shared" si="694"/>
        <v>8.1909443522554928E-2</v>
      </c>
      <c r="BM279" s="19">
        <f t="shared" si="647"/>
        <v>228.10867563365645</v>
      </c>
      <c r="BN279" t="s">
        <v>243</v>
      </c>
      <c r="BO279" s="14">
        <f t="shared" si="648"/>
        <v>1.6199999999999999</v>
      </c>
      <c r="BP279" s="14">
        <f t="shared" si="649"/>
        <v>0.40601027145261881</v>
      </c>
      <c r="BQ279" s="14">
        <f t="shared" si="650"/>
        <v>1.670103092783505</v>
      </c>
      <c r="BR279" s="14">
        <f t="shared" si="560"/>
        <v>11.357147204277071</v>
      </c>
      <c r="BS279" s="14">
        <f t="shared" si="561"/>
        <v>2.8459677271705877</v>
      </c>
      <c r="BT279" s="14">
        <f t="shared" si="615"/>
        <v>11.708399179667085</v>
      </c>
      <c r="BU279" s="19">
        <f t="shared" si="587"/>
        <v>16.907640972611194</v>
      </c>
      <c r="BV279" s="21">
        <f t="shared" si="562"/>
        <v>3.5000000000000003E-2</v>
      </c>
      <c r="BW279" s="14">
        <f t="shared" si="695"/>
        <v>11.366395187468653</v>
      </c>
      <c r="BX279" s="14">
        <f t="shared" si="696"/>
        <v>2.8480688593465393</v>
      </c>
      <c r="BY279" s="14">
        <f t="shared" si="588"/>
        <v>11.71778288693258</v>
      </c>
      <c r="BZ279" s="19">
        <f t="shared" si="589"/>
        <v>16.921191616982167</v>
      </c>
      <c r="CA279" s="19">
        <f t="shared" si="606"/>
        <v>228.29151676854093</v>
      </c>
      <c r="CB279" s="14">
        <f t="shared" si="697"/>
        <v>8.1912397795827444E-2</v>
      </c>
      <c r="CC279" s="19">
        <f t="shared" si="654"/>
        <v>228.10451771319137</v>
      </c>
      <c r="CD279" t="s">
        <v>243</v>
      </c>
      <c r="CE279" s="14">
        <f t="shared" si="655"/>
        <v>1.6199999999999999</v>
      </c>
      <c r="CF279" s="14">
        <f t="shared" si="656"/>
        <v>0.40601027145261881</v>
      </c>
      <c r="CG279" s="14">
        <f t="shared" si="657"/>
        <v>1.670103092783505</v>
      </c>
      <c r="CH279" s="14">
        <f t="shared" si="563"/>
        <v>11.357147797109704</v>
      </c>
      <c r="CI279" s="14">
        <f t="shared" si="564"/>
        <v>2.845967861861546</v>
      </c>
      <c r="CJ279" s="14">
        <f t="shared" si="616"/>
        <v>11.708399790834747</v>
      </c>
      <c r="CK279" s="19">
        <f t="shared" si="590"/>
        <v>16.907933715334906</v>
      </c>
      <c r="CL279" s="21">
        <f t="shared" si="565"/>
        <v>3.5000000000000003E-2</v>
      </c>
      <c r="CM279" s="14">
        <f t="shared" si="698"/>
        <v>11.366396100547407</v>
      </c>
      <c r="CN279" s="14">
        <f t="shared" si="699"/>
        <v>2.848069066797084</v>
      </c>
      <c r="CO279" s="14">
        <f t="shared" si="591"/>
        <v>11.71778382305228</v>
      </c>
      <c r="CP279" s="19">
        <f t="shared" si="592"/>
        <v>16.92148506287608</v>
      </c>
      <c r="CQ279" s="19">
        <f t="shared" si="607"/>
        <v>228.28748794674183</v>
      </c>
      <c r="CR279" s="14">
        <f t="shared" si="700"/>
        <v>8.1915262796724689E-2</v>
      </c>
      <c r="CS279" s="19">
        <f t="shared" si="661"/>
        <v>228.10048565105822</v>
      </c>
      <c r="CT279" t="s">
        <v>243</v>
      </c>
      <c r="CU279" s="14">
        <f t="shared" si="662"/>
        <v>1.6199999999999999</v>
      </c>
      <c r="CV279" s="14">
        <f t="shared" si="663"/>
        <v>0.40601027145261881</v>
      </c>
      <c r="CW279" s="14">
        <f t="shared" si="664"/>
        <v>1.670103092783505</v>
      </c>
      <c r="CX279" s="14">
        <f t="shared" si="566"/>
        <v>11.357149612756098</v>
      </c>
      <c r="CY279" s="14">
        <f t="shared" si="567"/>
        <v>2.8459682743745209</v>
      </c>
      <c r="CZ279" s="14">
        <f t="shared" si="617"/>
        <v>11.708401662635152</v>
      </c>
      <c r="DA279" s="19">
        <f t="shared" si="593"/>
        <v>16.908830256227901</v>
      </c>
      <c r="DB279" s="21">
        <f t="shared" si="568"/>
        <v>3.5000000000000003E-2</v>
      </c>
      <c r="DC279" s="14">
        <f t="shared" si="701"/>
        <v>11.366398896999875</v>
      </c>
      <c r="DD279" s="14">
        <f t="shared" si="702"/>
        <v>2.8480697021481802</v>
      </c>
      <c r="DE279" s="14">
        <f t="shared" si="594"/>
        <v>11.717786690071398</v>
      </c>
      <c r="DF279" s="19">
        <f t="shared" si="595"/>
        <v>16.922383757418071</v>
      </c>
      <c r="DG279" s="19">
        <f t="shared" si="608"/>
        <v>228.27515031510583</v>
      </c>
      <c r="DH279" s="14">
        <f t="shared" si="703"/>
        <v>8.1924037342539877E-2</v>
      </c>
      <c r="DI279" s="19">
        <f t="shared" si="668"/>
        <v>228.08813809571794</v>
      </c>
      <c r="DJ279" t="s">
        <v>243</v>
      </c>
      <c r="DK279" s="14">
        <f t="shared" si="669"/>
        <v>1.6199999999999999</v>
      </c>
      <c r="DL279" s="14">
        <f t="shared" si="670"/>
        <v>0.40601027145261881</v>
      </c>
      <c r="DM279" s="14">
        <f t="shared" si="671"/>
        <v>1.670103092783505</v>
      </c>
      <c r="DN279" s="14">
        <f t="shared" si="569"/>
        <v>11.35715082643145</v>
      </c>
      <c r="DO279" s="14">
        <f t="shared" si="570"/>
        <v>2.8459685501203009</v>
      </c>
      <c r="DP279" s="14">
        <f t="shared" si="618"/>
        <v>11.708402913846855</v>
      </c>
      <c r="DQ279" s="19">
        <f t="shared" si="596"/>
        <v>16.909429525871111</v>
      </c>
      <c r="DR279" s="21">
        <f t="shared" si="571"/>
        <v>3.5000000000000003E-2</v>
      </c>
      <c r="DS279" s="14">
        <f t="shared" si="704"/>
        <v>11.366400766298758</v>
      </c>
      <c r="DT279" s="14">
        <f t="shared" si="705"/>
        <v>2.8480701268509452</v>
      </c>
      <c r="DU279" s="14">
        <f t="shared" si="597"/>
        <v>11.717788606540816</v>
      </c>
      <c r="DV279" s="19">
        <f t="shared" si="598"/>
        <v>16.922984466739461</v>
      </c>
      <c r="DW279" s="19">
        <f t="shared" si="609"/>
        <v>228.26690426584176</v>
      </c>
      <c r="DX279" s="14">
        <f t="shared" si="706"/>
        <v>8.1929902731334561E-2</v>
      </c>
      <c r="DY279" s="19">
        <f t="shared" si="675"/>
        <v>228.07988541320893</v>
      </c>
      <c r="DZ279" t="s">
        <v>243</v>
      </c>
      <c r="EA279" s="14">
        <f t="shared" si="676"/>
        <v>1.6199999999999999</v>
      </c>
      <c r="EB279" s="14">
        <f t="shared" si="677"/>
        <v>0.40601027145261881</v>
      </c>
      <c r="EC279" s="14">
        <f t="shared" si="678"/>
        <v>1.670103092783505</v>
      </c>
      <c r="ED279" s="14">
        <f t="shared" si="572"/>
        <v>11.357151437964774</v>
      </c>
      <c r="EE279" s="14">
        <f t="shared" si="573"/>
        <v>2.8459686890600366</v>
      </c>
      <c r="EF279" s="14">
        <f t="shared" si="619"/>
        <v>11.708403544293581</v>
      </c>
      <c r="EG279" s="19">
        <f t="shared" si="599"/>
        <v>16.909731471241454</v>
      </c>
      <c r="EH279" s="21">
        <f t="shared" si="574"/>
        <v>3.5000000000000003E-2</v>
      </c>
      <c r="EI279" s="14">
        <f t="shared" si="707"/>
        <v>11.366401708180478</v>
      </c>
      <c r="EJ279" s="14">
        <f t="shared" si="708"/>
        <v>2.8480703408454935</v>
      </c>
      <c r="EK279" s="14">
        <f t="shared" si="600"/>
        <v>11.717789572190304</v>
      </c>
      <c r="EL279" s="19">
        <f t="shared" si="601"/>
        <v>16.923287137538292</v>
      </c>
      <c r="EM279" s="19">
        <f t="shared" si="610"/>
        <v>228.26274966697849</v>
      </c>
      <c r="EN279" s="14">
        <f t="shared" si="709"/>
        <v>8.1932858122301819E-2</v>
      </c>
      <c r="EO279" s="19">
        <f t="shared" si="682"/>
        <v>228.07572747214778</v>
      </c>
    </row>
    <row r="280" spans="2:145" hidden="1" outlineLevel="1">
      <c r="B280" t="s">
        <v>244</v>
      </c>
      <c r="C280" s="14">
        <f t="shared" si="620"/>
        <v>1.6199999999999999</v>
      </c>
      <c r="D280" s="14">
        <f t="shared" si="621"/>
        <v>0.40601027145261881</v>
      </c>
      <c r="E280" s="14">
        <f t="shared" si="622"/>
        <v>1.670103092783505</v>
      </c>
      <c r="F280" s="14">
        <f t="shared" si="548"/>
        <v>9.7303522597097825</v>
      </c>
      <c r="G280" s="14">
        <f t="shared" si="549"/>
        <v>2.4384136513696717</v>
      </c>
      <c r="H280" s="14">
        <f t="shared" si="611"/>
        <v>10.031290989391529</v>
      </c>
      <c r="I280" s="19">
        <f t="shared" si="575"/>
        <v>14.481209287782386</v>
      </c>
      <c r="J280" s="21">
        <f t="shared" si="550"/>
        <v>3.5000000000000003E-2</v>
      </c>
      <c r="K280" s="14">
        <f t="shared" si="683"/>
        <v>9.7371363349783167</v>
      </c>
      <c r="L280" s="14">
        <f t="shared" si="684"/>
        <v>2.4399549862245804</v>
      </c>
      <c r="M280" s="14">
        <f t="shared" si="576"/>
        <v>10.038187303530313</v>
      </c>
      <c r="N280" s="19">
        <f t="shared" si="577"/>
        <v>14.491164832733043</v>
      </c>
      <c r="O280" s="19">
        <f t="shared" si="602"/>
        <v>228.17848042025236</v>
      </c>
      <c r="P280" s="14">
        <f t="shared" si="685"/>
        <v>7.0187827952792839E-2</v>
      </c>
      <c r="Q280" s="19">
        <f t="shared" si="626"/>
        <v>228.01832690098968</v>
      </c>
      <c r="R280" t="s">
        <v>244</v>
      </c>
      <c r="S280" s="14">
        <f t="shared" si="627"/>
        <v>1.6199999999999999</v>
      </c>
      <c r="T280" s="14">
        <f t="shared" si="628"/>
        <v>0.40601027145261881</v>
      </c>
      <c r="U280" s="14">
        <f t="shared" si="629"/>
        <v>1.670103092783505</v>
      </c>
      <c r="V280" s="14">
        <f t="shared" si="551"/>
        <v>9.730355171659161</v>
      </c>
      <c r="W280" s="14">
        <f t="shared" si="552"/>
        <v>2.4384143129615463</v>
      </c>
      <c r="X280" s="14">
        <f t="shared" si="612"/>
        <v>10.031293991401197</v>
      </c>
      <c r="Y280" s="19">
        <f t="shared" si="578"/>
        <v>14.483248245545122</v>
      </c>
      <c r="Z280" s="21">
        <f t="shared" si="553"/>
        <v>3.5000000000000003E-2</v>
      </c>
      <c r="AA280" s="14">
        <f t="shared" si="686"/>
        <v>9.7371411574610569</v>
      </c>
      <c r="AB280" s="14">
        <f t="shared" si="687"/>
        <v>2.4399560818876505</v>
      </c>
      <c r="AC280" s="14">
        <f t="shared" si="579"/>
        <v>10.038192247703895</v>
      </c>
      <c r="AD280" s="19">
        <f t="shared" si="580"/>
        <v>14.493207993368186</v>
      </c>
      <c r="AE280" s="19">
        <f t="shared" si="603"/>
        <v>228.14565608189776</v>
      </c>
      <c r="AF280" s="14">
        <f t="shared" si="688"/>
        <v>7.020781686214328E-2</v>
      </c>
      <c r="AG280" s="19">
        <f t="shared" si="633"/>
        <v>227.98547999749684</v>
      </c>
      <c r="AH280" t="s">
        <v>244</v>
      </c>
      <c r="AI280" s="14">
        <f t="shared" si="634"/>
        <v>1.6199999999999999</v>
      </c>
      <c r="AJ280" s="14">
        <f t="shared" si="635"/>
        <v>0.40601027145261881</v>
      </c>
      <c r="AK280" s="14">
        <f t="shared" si="636"/>
        <v>1.670103092783505</v>
      </c>
      <c r="AL280" s="14">
        <f t="shared" si="554"/>
        <v>9.7303577211930392</v>
      </c>
      <c r="AM280" s="14">
        <f t="shared" si="555"/>
        <v>2.4384148922129958</v>
      </c>
      <c r="AN280" s="14">
        <f t="shared" si="613"/>
        <v>10.031296619786639</v>
      </c>
      <c r="AO280" s="19">
        <f t="shared" si="581"/>
        <v>14.485033204094625</v>
      </c>
      <c r="AP280" s="21">
        <f t="shared" si="556"/>
        <v>3.5000000000000003E-2</v>
      </c>
      <c r="AQ280" s="14">
        <f t="shared" si="689"/>
        <v>9.7371453797481156</v>
      </c>
      <c r="AR280" s="14">
        <f t="shared" si="690"/>
        <v>2.4399570411868852</v>
      </c>
      <c r="AS280" s="14">
        <f t="shared" si="582"/>
        <v>10.038196576536421</v>
      </c>
      <c r="AT280" s="19">
        <f t="shared" si="583"/>
        <v>14.494996632195264</v>
      </c>
      <c r="AU280" s="19">
        <f t="shared" si="604"/>
        <v>228.11692827528162</v>
      </c>
      <c r="AV280" s="14">
        <f t="shared" si="691"/>
        <v>7.0225318106522036E-2</v>
      </c>
      <c r="AW280" s="19">
        <f t="shared" si="640"/>
        <v>227.95673243674548</v>
      </c>
      <c r="AX280" t="s">
        <v>244</v>
      </c>
      <c r="AY280" s="14">
        <f t="shared" si="641"/>
        <v>1.6199999999999999</v>
      </c>
      <c r="AZ280" s="14">
        <f t="shared" si="642"/>
        <v>0.40601027145261881</v>
      </c>
      <c r="BA280" s="14">
        <f t="shared" si="643"/>
        <v>1.670103092783505</v>
      </c>
      <c r="BB280" s="14">
        <f t="shared" si="557"/>
        <v>9.7303584537708101</v>
      </c>
      <c r="BC280" s="14">
        <f t="shared" si="558"/>
        <v>2.438415058653904</v>
      </c>
      <c r="BD280" s="14">
        <f t="shared" si="614"/>
        <v>10.031297375021454</v>
      </c>
      <c r="BE280" s="19">
        <f t="shared" si="584"/>
        <v>14.485546049890738</v>
      </c>
      <c r="BF280" s="21">
        <f t="shared" si="559"/>
        <v>3.5000000000000003E-2</v>
      </c>
      <c r="BG280" s="14">
        <f t="shared" si="692"/>
        <v>9.7371465929714915</v>
      </c>
      <c r="BH280" s="14">
        <f t="shared" si="693"/>
        <v>2.4399573168299757</v>
      </c>
      <c r="BI280" s="14">
        <f t="shared" si="585"/>
        <v>10.038197820374355</v>
      </c>
      <c r="BJ280" s="19">
        <f t="shared" si="586"/>
        <v>14.495510535558671</v>
      </c>
      <c r="BK280" s="19">
        <f t="shared" si="605"/>
        <v>228.10867563365645</v>
      </c>
      <c r="BL280" s="14">
        <f t="shared" si="694"/>
        <v>7.0230346897669313E-2</v>
      </c>
      <c r="BM280" s="19">
        <f t="shared" si="647"/>
        <v>227.94847411945526</v>
      </c>
      <c r="BN280" t="s">
        <v>244</v>
      </c>
      <c r="BO280" s="14">
        <f t="shared" si="648"/>
        <v>1.6199999999999999</v>
      </c>
      <c r="BP280" s="14">
        <f t="shared" si="649"/>
        <v>0.40601027145261881</v>
      </c>
      <c r="BQ280" s="14">
        <f t="shared" si="650"/>
        <v>1.670103092783505</v>
      </c>
      <c r="BR280" s="14">
        <f t="shared" si="560"/>
        <v>9.7303588228939777</v>
      </c>
      <c r="BS280" s="14">
        <f t="shared" si="561"/>
        <v>2.4384151425183047</v>
      </c>
      <c r="BT280" s="14">
        <f t="shared" si="615"/>
        <v>10.031297755560802</v>
      </c>
      <c r="BU280" s="19">
        <f t="shared" si="587"/>
        <v>14.485804450101183</v>
      </c>
      <c r="BV280" s="21">
        <f t="shared" si="562"/>
        <v>3.5000000000000003E-2</v>
      </c>
      <c r="BW280" s="14">
        <f t="shared" si="695"/>
        <v>9.7371472042770719</v>
      </c>
      <c r="BX280" s="14">
        <f t="shared" si="696"/>
        <v>2.4399574557179688</v>
      </c>
      <c r="BY280" s="14">
        <f t="shared" si="588"/>
        <v>10.03819844710566</v>
      </c>
      <c r="BZ280" s="19">
        <f t="shared" si="589"/>
        <v>14.495769468658617</v>
      </c>
      <c r="CA280" s="19">
        <f t="shared" si="606"/>
        <v>228.10451771319137</v>
      </c>
      <c r="CB280" s="14">
        <f t="shared" si="697"/>
        <v>7.0232880752599494E-2</v>
      </c>
      <c r="CC280" s="19">
        <f t="shared" si="654"/>
        <v>227.94431333927457</v>
      </c>
      <c r="CD280" t="s">
        <v>244</v>
      </c>
      <c r="CE280" s="14">
        <f t="shared" si="655"/>
        <v>1.6199999999999999</v>
      </c>
      <c r="CF280" s="14">
        <f t="shared" si="656"/>
        <v>0.40601027145261881</v>
      </c>
      <c r="CG280" s="14">
        <f t="shared" si="657"/>
        <v>1.670103092783505</v>
      </c>
      <c r="CH280" s="14">
        <f t="shared" si="563"/>
        <v>9.7303591808626599</v>
      </c>
      <c r="CI280" s="14">
        <f t="shared" si="564"/>
        <v>2.4384152238484171</v>
      </c>
      <c r="CJ280" s="14">
        <f t="shared" si="616"/>
        <v>10.031298124600681</v>
      </c>
      <c r="CK280" s="19">
        <f t="shared" si="590"/>
        <v>14.486055037365574</v>
      </c>
      <c r="CL280" s="21">
        <f t="shared" si="565"/>
        <v>3.5000000000000003E-2</v>
      </c>
      <c r="CM280" s="14">
        <f t="shared" si="698"/>
        <v>9.7371477971097047</v>
      </c>
      <c r="CN280" s="14">
        <f t="shared" si="699"/>
        <v>2.4399575904089272</v>
      </c>
      <c r="CO280" s="14">
        <f t="shared" si="591"/>
        <v>10.038199054897872</v>
      </c>
      <c r="CP280" s="19">
        <f t="shared" si="592"/>
        <v>14.496020572718267</v>
      </c>
      <c r="CQ280" s="19">
        <f t="shared" si="607"/>
        <v>228.10048565105822</v>
      </c>
      <c r="CR280" s="14">
        <f t="shared" si="700"/>
        <v>7.0235338039434034E-2</v>
      </c>
      <c r="CS280" s="19">
        <f t="shared" si="661"/>
        <v>227.94027850389159</v>
      </c>
      <c r="CT280" t="s">
        <v>244</v>
      </c>
      <c r="CU280" s="14">
        <f t="shared" si="662"/>
        <v>1.6199999999999999</v>
      </c>
      <c r="CV280" s="14">
        <f t="shared" si="663"/>
        <v>0.40601027145261881</v>
      </c>
      <c r="CW280" s="14">
        <f t="shared" si="664"/>
        <v>1.670103092783505</v>
      </c>
      <c r="CX280" s="14">
        <f t="shared" si="566"/>
        <v>9.7303602771999174</v>
      </c>
      <c r="CY280" s="14">
        <f t="shared" si="567"/>
        <v>2.4384154729351035</v>
      </c>
      <c r="CZ280" s="14">
        <f t="shared" si="617"/>
        <v>10.031299254845276</v>
      </c>
      <c r="DA280" s="19">
        <f t="shared" si="593"/>
        <v>14.486822474744962</v>
      </c>
      <c r="DB280" s="21">
        <f t="shared" si="568"/>
        <v>3.5000000000000003E-2</v>
      </c>
      <c r="DC280" s="14">
        <f t="shared" si="701"/>
        <v>9.7371496127560988</v>
      </c>
      <c r="DD280" s="14">
        <f t="shared" si="702"/>
        <v>2.4399580029219021</v>
      </c>
      <c r="DE280" s="14">
        <f t="shared" si="594"/>
        <v>10.038200916360406</v>
      </c>
      <c r="DF280" s="19">
        <f t="shared" si="595"/>
        <v>14.496789592922815</v>
      </c>
      <c r="DG280" s="19">
        <f t="shared" si="608"/>
        <v>228.08813809571794</v>
      </c>
      <c r="DH280" s="14">
        <f t="shared" si="703"/>
        <v>7.0242863892895066E-2</v>
      </c>
      <c r="DI280" s="19">
        <f t="shared" si="668"/>
        <v>227.9279224553195</v>
      </c>
      <c r="DJ280" t="s">
        <v>244</v>
      </c>
      <c r="DK280" s="14">
        <f t="shared" si="669"/>
        <v>1.6199999999999999</v>
      </c>
      <c r="DL280" s="14">
        <f t="shared" si="670"/>
        <v>0.40601027145261881</v>
      </c>
      <c r="DM280" s="14">
        <f t="shared" si="671"/>
        <v>1.670103092783505</v>
      </c>
      <c r="DN280" s="14">
        <f t="shared" si="569"/>
        <v>9.7303610100504336</v>
      </c>
      <c r="DO280" s="14">
        <f t="shared" si="570"/>
        <v>2.4384156394379799</v>
      </c>
      <c r="DP280" s="14">
        <f t="shared" si="618"/>
        <v>10.031300010361273</v>
      </c>
      <c r="DQ280" s="19">
        <f t="shared" si="596"/>
        <v>14.487335448412866</v>
      </c>
      <c r="DR280" s="21">
        <f t="shared" si="571"/>
        <v>3.5000000000000003E-2</v>
      </c>
      <c r="DS280" s="14">
        <f t="shared" si="704"/>
        <v>9.737150826431451</v>
      </c>
      <c r="DT280" s="14">
        <f t="shared" si="705"/>
        <v>2.4399582786676821</v>
      </c>
      <c r="DU280" s="14">
        <f t="shared" si="597"/>
        <v>10.03820216066172</v>
      </c>
      <c r="DV280" s="19">
        <f t="shared" si="598"/>
        <v>14.49730362468261</v>
      </c>
      <c r="DW280" s="19">
        <f t="shared" si="609"/>
        <v>228.07988541320893</v>
      </c>
      <c r="DX280" s="14">
        <f t="shared" si="706"/>
        <v>7.0247894587370366E-2</v>
      </c>
      <c r="DY280" s="19">
        <f t="shared" si="675"/>
        <v>227.91966409572885</v>
      </c>
      <c r="DZ280" t="s">
        <v>244</v>
      </c>
      <c r="EA280" s="14">
        <f t="shared" si="676"/>
        <v>1.6199999999999999</v>
      </c>
      <c r="EB280" s="14">
        <f t="shared" si="677"/>
        <v>0.40601027145261881</v>
      </c>
      <c r="EC280" s="14">
        <f t="shared" si="678"/>
        <v>1.670103092783505</v>
      </c>
      <c r="ED280" s="14">
        <f t="shared" si="572"/>
        <v>9.7303613793110344</v>
      </c>
      <c r="EE280" s="14">
        <f t="shared" si="573"/>
        <v>2.4384157233336046</v>
      </c>
      <c r="EF280" s="14">
        <f t="shared" si="619"/>
        <v>10.031300391042304</v>
      </c>
      <c r="EG280" s="19">
        <f t="shared" si="599"/>
        <v>14.487593913053759</v>
      </c>
      <c r="EH280" s="21">
        <f t="shared" si="574"/>
        <v>3.5000000000000003E-2</v>
      </c>
      <c r="EI280" s="14">
        <f t="shared" si="707"/>
        <v>9.7371514379647746</v>
      </c>
      <c r="EJ280" s="14">
        <f t="shared" si="708"/>
        <v>2.4399584176074178</v>
      </c>
      <c r="EK280" s="14">
        <f t="shared" si="600"/>
        <v>10.038202787626517</v>
      </c>
      <c r="EL280" s="19">
        <f t="shared" si="601"/>
        <v>14.497562622477336</v>
      </c>
      <c r="EM280" s="19">
        <f t="shared" si="610"/>
        <v>228.07572747214778</v>
      </c>
      <c r="EN280" s="14">
        <f t="shared" si="709"/>
        <v>7.0250429401354314E-2</v>
      </c>
      <c r="EO280" s="19">
        <f t="shared" si="682"/>
        <v>227.91550329423833</v>
      </c>
    </row>
    <row r="281" spans="2:145" hidden="1" outlineLevel="1">
      <c r="B281" t="s">
        <v>245</v>
      </c>
      <c r="C281" s="14">
        <f t="shared" si="620"/>
        <v>1.6199999999999999</v>
      </c>
      <c r="D281" s="14">
        <f t="shared" si="621"/>
        <v>0.40601027145261881</v>
      </c>
      <c r="E281" s="14">
        <f t="shared" si="622"/>
        <v>1.670103092783505</v>
      </c>
      <c r="F281" s="14">
        <f t="shared" si="548"/>
        <v>8.1056445611872459</v>
      </c>
      <c r="G281" s="14">
        <f t="shared" si="549"/>
        <v>2.0313337957022601</v>
      </c>
      <c r="H281" s="14">
        <f t="shared" si="611"/>
        <v>8.3563345991621087</v>
      </c>
      <c r="I281" s="19">
        <f t="shared" si="575"/>
        <v>12.063235962068703</v>
      </c>
      <c r="J281" s="21">
        <f t="shared" si="550"/>
        <v>3.5000000000000003E-2</v>
      </c>
      <c r="K281" s="14">
        <f t="shared" si="683"/>
        <v>8.1103522597097832</v>
      </c>
      <c r="L281" s="14">
        <f t="shared" si="684"/>
        <v>2.0324033799170529</v>
      </c>
      <c r="M281" s="14">
        <f t="shared" si="576"/>
        <v>8.3611289474136115</v>
      </c>
      <c r="N281" s="19">
        <f t="shared" si="577"/>
        <v>12.070157101182497</v>
      </c>
      <c r="O281" s="19">
        <f t="shared" si="602"/>
        <v>228.01832690098968</v>
      </c>
      <c r="P281" s="14">
        <f t="shared" si="685"/>
        <v>5.8506084420380237E-2</v>
      </c>
      <c r="Q281" s="19">
        <f t="shared" si="626"/>
        <v>227.88492230615904</v>
      </c>
      <c r="R281" t="s">
        <v>245</v>
      </c>
      <c r="S281" s="14">
        <f t="shared" si="627"/>
        <v>1.6199999999999999</v>
      </c>
      <c r="T281" s="14">
        <f t="shared" si="628"/>
        <v>0.40601027145261881</v>
      </c>
      <c r="U281" s="14">
        <f t="shared" si="629"/>
        <v>1.670103092783505</v>
      </c>
      <c r="V281" s="14">
        <f t="shared" si="551"/>
        <v>8.1056461483274891</v>
      </c>
      <c r="W281" s="14">
        <f t="shared" si="552"/>
        <v>2.0313341562988754</v>
      </c>
      <c r="X281" s="14">
        <f t="shared" si="612"/>
        <v>8.3563362353891648</v>
      </c>
      <c r="Y281" s="19">
        <f t="shared" si="578"/>
        <v>12.064933220393025</v>
      </c>
      <c r="Z281" s="21">
        <f t="shared" si="553"/>
        <v>3.5000000000000003E-2</v>
      </c>
      <c r="AA281" s="14">
        <f t="shared" si="686"/>
        <v>8.1103551716591618</v>
      </c>
      <c r="AB281" s="14">
        <f t="shared" si="687"/>
        <v>2.0324040415089275</v>
      </c>
      <c r="AC281" s="14">
        <f t="shared" si="579"/>
        <v>8.361131932842607</v>
      </c>
      <c r="AD281" s="19">
        <f t="shared" si="580"/>
        <v>12.071857279919969</v>
      </c>
      <c r="AE281" s="19">
        <f t="shared" si="603"/>
        <v>227.98547999749684</v>
      </c>
      <c r="AF281" s="14">
        <f t="shared" si="688"/>
        <v>5.8522751180539082E-2</v>
      </c>
      <c r="AG281" s="19">
        <f t="shared" si="633"/>
        <v>227.85205662231016</v>
      </c>
      <c r="AH281" t="s">
        <v>245</v>
      </c>
      <c r="AI281" s="14">
        <f t="shared" si="634"/>
        <v>1.6199999999999999</v>
      </c>
      <c r="AJ281" s="14">
        <f t="shared" si="635"/>
        <v>0.40601027145261881</v>
      </c>
      <c r="AK281" s="14">
        <f t="shared" si="636"/>
        <v>1.670103092783505</v>
      </c>
      <c r="AL281" s="14">
        <f t="shared" si="554"/>
        <v>8.1056475379350985</v>
      </c>
      <c r="AM281" s="14">
        <f t="shared" si="555"/>
        <v>2.0313344720162814</v>
      </c>
      <c r="AN281" s="14">
        <f t="shared" si="613"/>
        <v>8.3563376679743282</v>
      </c>
      <c r="AO281" s="19">
        <f t="shared" si="581"/>
        <v>12.066419045617783</v>
      </c>
      <c r="AP281" s="21">
        <f t="shared" si="556"/>
        <v>3.5000000000000003E-2</v>
      </c>
      <c r="AQ281" s="14">
        <f t="shared" si="689"/>
        <v>8.11035772119304</v>
      </c>
      <c r="AR281" s="14">
        <f t="shared" si="690"/>
        <v>2.032404620760377</v>
      </c>
      <c r="AS281" s="14">
        <f t="shared" si="582"/>
        <v>8.3611345467109732</v>
      </c>
      <c r="AT281" s="19">
        <f t="shared" si="583"/>
        <v>12.073345662426149</v>
      </c>
      <c r="AU281" s="19">
        <f t="shared" si="604"/>
        <v>227.95673243674548</v>
      </c>
      <c r="AV281" s="14">
        <f t="shared" si="691"/>
        <v>5.8537343726952192E-2</v>
      </c>
      <c r="AW281" s="19">
        <f t="shared" si="640"/>
        <v>227.82329262073026</v>
      </c>
      <c r="AX281" t="s">
        <v>245</v>
      </c>
      <c r="AY281" s="14">
        <f t="shared" si="641"/>
        <v>1.6199999999999999</v>
      </c>
      <c r="AZ281" s="14">
        <f t="shared" si="642"/>
        <v>0.40601027145261881</v>
      </c>
      <c r="BA281" s="14">
        <f t="shared" si="643"/>
        <v>1.670103092783505</v>
      </c>
      <c r="BB281" s="14">
        <f t="shared" si="557"/>
        <v>8.1056479372220167</v>
      </c>
      <c r="BC281" s="14">
        <f t="shared" si="558"/>
        <v>2.0313345627338539</v>
      </c>
      <c r="BD281" s="14">
        <f t="shared" si="614"/>
        <v>8.3563380796103264</v>
      </c>
      <c r="BE281" s="19">
        <f t="shared" si="584"/>
        <v>12.066845945775984</v>
      </c>
      <c r="BF281" s="21">
        <f t="shared" si="559"/>
        <v>3.5000000000000003E-2</v>
      </c>
      <c r="BG281" s="14">
        <f t="shared" si="692"/>
        <v>8.1103584537708109</v>
      </c>
      <c r="BH281" s="14">
        <f t="shared" si="693"/>
        <v>2.0324047872012851</v>
      </c>
      <c r="BI281" s="14">
        <f t="shared" si="585"/>
        <v>8.3611352977744815</v>
      </c>
      <c r="BJ281" s="19">
        <f t="shared" si="586"/>
        <v>12.073773297446493</v>
      </c>
      <c r="BK281" s="19">
        <f t="shared" si="605"/>
        <v>227.94847411945526</v>
      </c>
      <c r="BL281" s="14">
        <f t="shared" si="694"/>
        <v>5.8541536735941674E-2</v>
      </c>
      <c r="BM281" s="19">
        <f t="shared" si="647"/>
        <v>227.81502957973959</v>
      </c>
      <c r="BN281" t="s">
        <v>245</v>
      </c>
      <c r="BO281" s="14">
        <f t="shared" si="648"/>
        <v>1.6199999999999999</v>
      </c>
      <c r="BP281" s="14">
        <f t="shared" si="649"/>
        <v>0.40601027145261881</v>
      </c>
      <c r="BQ281" s="14">
        <f t="shared" si="650"/>
        <v>1.670103092783505</v>
      </c>
      <c r="BR281" s="14">
        <f t="shared" si="560"/>
        <v>8.1056481384102739</v>
      </c>
      <c r="BS281" s="14">
        <f t="shared" si="561"/>
        <v>2.0313346084436175</v>
      </c>
      <c r="BT281" s="14">
        <f t="shared" si="615"/>
        <v>8.3563382870209004</v>
      </c>
      <c r="BU281" s="19">
        <f t="shared" si="587"/>
        <v>12.06706104178552</v>
      </c>
      <c r="BV281" s="21">
        <f t="shared" si="562"/>
        <v>3.5000000000000003E-2</v>
      </c>
      <c r="BW281" s="14">
        <f t="shared" si="695"/>
        <v>8.1103588228939785</v>
      </c>
      <c r="BX281" s="14">
        <f t="shared" si="696"/>
        <v>2.0324048710656859</v>
      </c>
      <c r="BY281" s="14">
        <f t="shared" si="588"/>
        <v>8.3611356762120383</v>
      </c>
      <c r="BZ281" s="19">
        <f t="shared" si="589"/>
        <v>12.07398876374007</v>
      </c>
      <c r="CA281" s="19">
        <f t="shared" si="606"/>
        <v>227.94431333927457</v>
      </c>
      <c r="CB281" s="14">
        <f t="shared" si="697"/>
        <v>5.8543649465724865E-2</v>
      </c>
      <c r="CC281" s="19">
        <f t="shared" si="654"/>
        <v>227.81086641949616</v>
      </c>
      <c r="CD281" t="s">
        <v>245</v>
      </c>
      <c r="CE281" s="14">
        <f t="shared" si="655"/>
        <v>1.6199999999999999</v>
      </c>
      <c r="CF281" s="14">
        <f t="shared" si="656"/>
        <v>0.40601027145261881</v>
      </c>
      <c r="CG281" s="14">
        <f t="shared" si="657"/>
        <v>1.670103092783505</v>
      </c>
      <c r="CH281" s="14">
        <f t="shared" si="563"/>
        <v>8.1056483335188467</v>
      </c>
      <c r="CI281" s="14">
        <f t="shared" si="564"/>
        <v>2.0313346527720819</v>
      </c>
      <c r="CJ281" s="14">
        <f t="shared" si="616"/>
        <v>8.3563384881637592</v>
      </c>
      <c r="CK281" s="19">
        <f t="shared" si="590"/>
        <v>12.067269634179587</v>
      </c>
      <c r="CL281" s="21">
        <f t="shared" si="565"/>
        <v>3.5000000000000003E-2</v>
      </c>
      <c r="CM281" s="14">
        <f t="shared" si="698"/>
        <v>8.1103591808626607</v>
      </c>
      <c r="CN281" s="14">
        <f t="shared" si="699"/>
        <v>2.0324049523957983</v>
      </c>
      <c r="CO281" s="14">
        <f t="shared" si="591"/>
        <v>8.361136043213639</v>
      </c>
      <c r="CP281" s="19">
        <f t="shared" si="592"/>
        <v>12.074197715234909</v>
      </c>
      <c r="CQ281" s="19">
        <f t="shared" si="607"/>
        <v>227.94027850389159</v>
      </c>
      <c r="CR281" s="14">
        <f t="shared" si="700"/>
        <v>5.8545698353025276E-2</v>
      </c>
      <c r="CS281" s="19">
        <f t="shared" si="661"/>
        <v>227.80682927601364</v>
      </c>
      <c r="CT281" t="s">
        <v>245</v>
      </c>
      <c r="CU281" s="14">
        <f t="shared" si="662"/>
        <v>1.6199999999999999</v>
      </c>
      <c r="CV281" s="14">
        <f t="shared" si="663"/>
        <v>0.40601027145261881</v>
      </c>
      <c r="CW281" s="14">
        <f t="shared" si="664"/>
        <v>1.670103092783505</v>
      </c>
      <c r="CX281" s="14">
        <f t="shared" si="566"/>
        <v>8.1056489310705189</v>
      </c>
      <c r="CY281" s="14">
        <f t="shared" si="567"/>
        <v>2.0313347885352013</v>
      </c>
      <c r="CZ281" s="14">
        <f t="shared" si="617"/>
        <v>8.3563391041964117</v>
      </c>
      <c r="DA281" s="19">
        <f t="shared" si="593"/>
        <v>12.06790845989271</v>
      </c>
      <c r="DB281" s="21">
        <f t="shared" si="568"/>
        <v>3.5000000000000003E-2</v>
      </c>
      <c r="DC281" s="14">
        <f t="shared" si="701"/>
        <v>8.1103602771999181</v>
      </c>
      <c r="DD281" s="14">
        <f t="shared" si="702"/>
        <v>2.0324052014824847</v>
      </c>
      <c r="DE281" s="14">
        <f t="shared" si="594"/>
        <v>8.3611371672156771</v>
      </c>
      <c r="DF281" s="19">
        <f t="shared" si="595"/>
        <v>12.074837640791102</v>
      </c>
      <c r="DG281" s="19">
        <f t="shared" si="608"/>
        <v>227.9279224553195</v>
      </c>
      <c r="DH281" s="14">
        <f t="shared" si="703"/>
        <v>5.8551973414608015E-2</v>
      </c>
      <c r="DI281" s="19">
        <f t="shared" si="668"/>
        <v>227.79446615875898</v>
      </c>
      <c r="DJ281" t="s">
        <v>245</v>
      </c>
      <c r="DK281" s="14">
        <f t="shared" si="669"/>
        <v>1.6199999999999999</v>
      </c>
      <c r="DL281" s="14">
        <f t="shared" si="670"/>
        <v>0.40601027145261881</v>
      </c>
      <c r="DM281" s="14">
        <f t="shared" si="671"/>
        <v>1.670103092783505</v>
      </c>
      <c r="DN281" s="14">
        <f t="shared" si="569"/>
        <v>8.1056493305060204</v>
      </c>
      <c r="DO281" s="14">
        <f t="shared" si="570"/>
        <v>2.0313348792865327</v>
      </c>
      <c r="DP281" s="14">
        <f t="shared" si="618"/>
        <v>8.3563395159855887</v>
      </c>
      <c r="DQ281" s="19">
        <f t="shared" si="596"/>
        <v>12.068335466377032</v>
      </c>
      <c r="DR281" s="21">
        <f t="shared" si="571"/>
        <v>3.5000000000000003E-2</v>
      </c>
      <c r="DS281" s="14">
        <f t="shared" si="704"/>
        <v>8.1103610100504344</v>
      </c>
      <c r="DT281" s="14">
        <f t="shared" si="705"/>
        <v>2.0324053679853611</v>
      </c>
      <c r="DU281" s="14">
        <f t="shared" si="597"/>
        <v>8.3611379185588142</v>
      </c>
      <c r="DV281" s="19">
        <f t="shared" si="598"/>
        <v>12.075265382501867</v>
      </c>
      <c r="DW281" s="19">
        <f t="shared" si="609"/>
        <v>227.91966409572885</v>
      </c>
      <c r="DX281" s="14">
        <f t="shared" si="706"/>
        <v>5.8556168011197986E-2</v>
      </c>
      <c r="DY281" s="19">
        <f t="shared" si="675"/>
        <v>227.78620307429037</v>
      </c>
      <c r="DZ281" t="s">
        <v>245</v>
      </c>
      <c r="EA281" s="14">
        <f t="shared" si="676"/>
        <v>1.6199999999999999</v>
      </c>
      <c r="EB281" s="14">
        <f t="shared" si="677"/>
        <v>0.40601027145261881</v>
      </c>
      <c r="EC281" s="14">
        <f t="shared" si="678"/>
        <v>1.670103092783505</v>
      </c>
      <c r="ED281" s="14">
        <f t="shared" si="572"/>
        <v>8.1056495317691493</v>
      </c>
      <c r="EE281" s="14">
        <f t="shared" si="573"/>
        <v>2.0313349250133061</v>
      </c>
      <c r="EF281" s="14">
        <f t="shared" si="619"/>
        <v>8.3563397234733507</v>
      </c>
      <c r="EG281" s="19">
        <f t="shared" si="599"/>
        <v>12.068550615960843</v>
      </c>
      <c r="EH281" s="21">
        <f t="shared" si="574"/>
        <v>3.5000000000000003E-2</v>
      </c>
      <c r="EI281" s="14">
        <f t="shared" si="707"/>
        <v>8.1103613793110352</v>
      </c>
      <c r="EJ281" s="14">
        <f t="shared" si="708"/>
        <v>2.0324054518809858</v>
      </c>
      <c r="EK281" s="14">
        <f t="shared" si="600"/>
        <v>8.3611382971372716</v>
      </c>
      <c r="EL281" s="19">
        <f t="shared" si="601"/>
        <v>12.075480902553281</v>
      </c>
      <c r="EM281" s="19">
        <f t="shared" si="610"/>
        <v>227.91550329423833</v>
      </c>
      <c r="EN281" s="14">
        <f t="shared" si="709"/>
        <v>5.8558281540945362E-2</v>
      </c>
      <c r="EO281" s="19">
        <f t="shared" si="682"/>
        <v>227.78203989214384</v>
      </c>
    </row>
    <row r="282" spans="2:145" hidden="1" outlineLevel="1">
      <c r="B282" t="s">
        <v>246</v>
      </c>
      <c r="C282" s="14">
        <f t="shared" si="620"/>
        <v>1.6199999999999999</v>
      </c>
      <c r="D282" s="14">
        <f t="shared" si="621"/>
        <v>0.40601027145261881</v>
      </c>
      <c r="E282" s="14">
        <f t="shared" si="622"/>
        <v>1.670103092783505</v>
      </c>
      <c r="F282" s="14">
        <f t="shared" si="548"/>
        <v>6.4826333830088219</v>
      </c>
      <c r="G282" s="14">
        <f t="shared" si="549"/>
        <v>1.6246393876949849</v>
      </c>
      <c r="H282" s="14">
        <f t="shared" si="611"/>
        <v>6.6831271989781671</v>
      </c>
      <c r="I282" s="19">
        <f t="shared" si="575"/>
        <v>9.6477874849430627</v>
      </c>
      <c r="J282" s="21">
        <f t="shared" si="550"/>
        <v>3.5000000000000003E-2</v>
      </c>
      <c r="K282" s="14">
        <f t="shared" si="683"/>
        <v>6.4856445611872457</v>
      </c>
      <c r="L282" s="14">
        <f t="shared" si="684"/>
        <v>1.6253235242496413</v>
      </c>
      <c r="M282" s="14">
        <f t="shared" si="576"/>
        <v>6.6861993638042962</v>
      </c>
      <c r="N282" s="19">
        <f t="shared" si="577"/>
        <v>9.6522224736061162</v>
      </c>
      <c r="O282" s="19">
        <f t="shared" si="602"/>
        <v>227.88492230615904</v>
      </c>
      <c r="P282" s="14">
        <f t="shared" si="685"/>
        <v>4.6816004186165709E-2</v>
      </c>
      <c r="Q282" s="19">
        <f t="shared" si="626"/>
        <v>227.77823569139255</v>
      </c>
      <c r="R282" t="s">
        <v>246</v>
      </c>
      <c r="S282" s="14">
        <f t="shared" si="627"/>
        <v>1.6199999999999999</v>
      </c>
      <c r="T282" s="14">
        <f t="shared" si="628"/>
        <v>0.40601027145261881</v>
      </c>
      <c r="U282" s="14">
        <f t="shared" si="629"/>
        <v>1.670103092783505</v>
      </c>
      <c r="V282" s="14">
        <f t="shared" si="551"/>
        <v>6.4826341232550444</v>
      </c>
      <c r="W282" s="14">
        <f t="shared" si="552"/>
        <v>1.6246395558781581</v>
      </c>
      <c r="X282" s="14">
        <f t="shared" si="612"/>
        <v>6.6831279621186024</v>
      </c>
      <c r="Y282" s="19">
        <f t="shared" si="578"/>
        <v>9.6491441099302726</v>
      </c>
      <c r="Z282" s="21">
        <f t="shared" si="553"/>
        <v>3.5000000000000003E-2</v>
      </c>
      <c r="AA282" s="14">
        <f t="shared" si="686"/>
        <v>6.485646148327489</v>
      </c>
      <c r="AB282" s="14">
        <f t="shared" si="687"/>
        <v>1.6253238848462566</v>
      </c>
      <c r="AC282" s="14">
        <f t="shared" si="579"/>
        <v>6.6862009909938331</v>
      </c>
      <c r="AD282" s="19">
        <f t="shared" si="580"/>
        <v>9.653580969233154</v>
      </c>
      <c r="AE282" s="19">
        <f t="shared" si="603"/>
        <v>227.85205662231016</v>
      </c>
      <c r="AF282" s="14">
        <f t="shared" si="688"/>
        <v>4.6829344002747755E-2</v>
      </c>
      <c r="AG282" s="19">
        <f t="shared" si="633"/>
        <v>227.74535499889714</v>
      </c>
      <c r="AH282" t="s">
        <v>246</v>
      </c>
      <c r="AI282" s="14">
        <f t="shared" si="634"/>
        <v>1.6199999999999999</v>
      </c>
      <c r="AJ282" s="14">
        <f t="shared" si="635"/>
        <v>0.40601027145261881</v>
      </c>
      <c r="AK282" s="14">
        <f t="shared" si="636"/>
        <v>1.670103092783505</v>
      </c>
      <c r="AL282" s="14">
        <f t="shared" si="554"/>
        <v>6.4826347713714503</v>
      </c>
      <c r="AM282" s="14">
        <f t="shared" si="555"/>
        <v>1.6246397031295325</v>
      </c>
      <c r="AN282" s="14">
        <f t="shared" si="613"/>
        <v>6.683128630279846</v>
      </c>
      <c r="AO282" s="19">
        <f t="shared" si="581"/>
        <v>9.6503317353702194</v>
      </c>
      <c r="AP282" s="21">
        <f t="shared" si="556"/>
        <v>3.5000000000000003E-2</v>
      </c>
      <c r="AQ282" s="14">
        <f t="shared" si="689"/>
        <v>6.4856475379350984</v>
      </c>
      <c r="AR282" s="14">
        <f t="shared" si="690"/>
        <v>1.6253242005636623</v>
      </c>
      <c r="AS282" s="14">
        <f t="shared" si="582"/>
        <v>6.6862024156662736</v>
      </c>
      <c r="AT282" s="19">
        <f t="shared" si="583"/>
        <v>9.6547702327123108</v>
      </c>
      <c r="AU282" s="19">
        <f t="shared" si="604"/>
        <v>227.82329262073026</v>
      </c>
      <c r="AV282" s="14">
        <f t="shared" si="691"/>
        <v>4.68410236523297E-2</v>
      </c>
      <c r="AW282" s="19">
        <f t="shared" si="640"/>
        <v>227.71657785834824</v>
      </c>
      <c r="AX282" t="s">
        <v>246</v>
      </c>
      <c r="AY282" s="14">
        <f t="shared" si="641"/>
        <v>1.6199999999999999</v>
      </c>
      <c r="AZ282" s="14">
        <f t="shared" si="642"/>
        <v>0.40601027145261881</v>
      </c>
      <c r="BA282" s="14">
        <f t="shared" si="643"/>
        <v>1.670103092783505</v>
      </c>
      <c r="BB282" s="14">
        <f t="shared" si="557"/>
        <v>6.4826349575998341</v>
      </c>
      <c r="BC282" s="14">
        <f t="shared" si="558"/>
        <v>1.6246397454404278</v>
      </c>
      <c r="BD282" s="14">
        <f t="shared" si="614"/>
        <v>6.6831288222678706</v>
      </c>
      <c r="BE282" s="19">
        <f t="shared" si="584"/>
        <v>9.6506729581532547</v>
      </c>
      <c r="BF282" s="21">
        <f t="shared" si="559"/>
        <v>3.5000000000000003E-2</v>
      </c>
      <c r="BG282" s="14">
        <f t="shared" si="692"/>
        <v>6.4856479372220166</v>
      </c>
      <c r="BH282" s="14">
        <f t="shared" si="693"/>
        <v>1.6253242912812351</v>
      </c>
      <c r="BI282" s="14">
        <f t="shared" si="585"/>
        <v>6.686202825028646</v>
      </c>
      <c r="BJ282" s="19">
        <f t="shared" si="586"/>
        <v>9.6551119262033485</v>
      </c>
      <c r="BK282" s="19">
        <f t="shared" si="605"/>
        <v>227.81502957973959</v>
      </c>
      <c r="BL282" s="14">
        <f t="shared" si="694"/>
        <v>4.6844379672464298E-2</v>
      </c>
      <c r="BM282" s="19">
        <f t="shared" si="647"/>
        <v>227.70831104233233</v>
      </c>
      <c r="BN282" t="s">
        <v>246</v>
      </c>
      <c r="BO282" s="14">
        <f t="shared" si="648"/>
        <v>1.6199999999999999</v>
      </c>
      <c r="BP282" s="14">
        <f t="shared" si="649"/>
        <v>0.40601027145261881</v>
      </c>
      <c r="BQ282" s="14">
        <f t="shared" si="650"/>
        <v>1.670103092783505</v>
      </c>
      <c r="BR282" s="14">
        <f t="shared" si="560"/>
        <v>6.4826350514345208</v>
      </c>
      <c r="BS282" s="14">
        <f t="shared" si="561"/>
        <v>1.6246397667595713</v>
      </c>
      <c r="BT282" s="14">
        <f t="shared" si="615"/>
        <v>6.6831289190046608</v>
      </c>
      <c r="BU282" s="19">
        <f t="shared" si="587"/>
        <v>9.6508448851347488</v>
      </c>
      <c r="BV282" s="21">
        <f t="shared" si="562"/>
        <v>3.5000000000000003E-2</v>
      </c>
      <c r="BW282" s="14">
        <f t="shared" si="695"/>
        <v>6.4856481384102747</v>
      </c>
      <c r="BX282" s="14">
        <f t="shared" si="696"/>
        <v>1.6253243369909989</v>
      </c>
      <c r="BY282" s="14">
        <f t="shared" si="588"/>
        <v>6.6862030312936129</v>
      </c>
      <c r="BZ282" s="19">
        <f t="shared" si="589"/>
        <v>9.6552840903662673</v>
      </c>
      <c r="CA282" s="19">
        <f t="shared" si="606"/>
        <v>227.81086641949616</v>
      </c>
      <c r="CB282" s="14">
        <f t="shared" si="697"/>
        <v>4.6846070669048875E-2</v>
      </c>
      <c r="CC282" s="19">
        <f t="shared" si="654"/>
        <v>227.70414598002151</v>
      </c>
      <c r="CD282" t="s">
        <v>246</v>
      </c>
      <c r="CE282" s="14">
        <f t="shared" si="655"/>
        <v>1.6199999999999999</v>
      </c>
      <c r="CF282" s="14">
        <f t="shared" si="656"/>
        <v>0.40601027145261881</v>
      </c>
      <c r="CG282" s="14">
        <f t="shared" si="657"/>
        <v>1.670103092783505</v>
      </c>
      <c r="CH282" s="14">
        <f t="shared" si="563"/>
        <v>6.4826351424336268</v>
      </c>
      <c r="CI282" s="14">
        <f t="shared" si="564"/>
        <v>1.6246397874344733</v>
      </c>
      <c r="CJ282" s="14">
        <f t="shared" si="616"/>
        <v>6.6831290128181724</v>
      </c>
      <c r="CK282" s="19">
        <f t="shared" si="590"/>
        <v>9.6510116137488957</v>
      </c>
      <c r="CL282" s="21">
        <f t="shared" si="565"/>
        <v>3.5000000000000003E-2</v>
      </c>
      <c r="CM282" s="14">
        <f t="shared" si="698"/>
        <v>6.4856483335188475</v>
      </c>
      <c r="CN282" s="14">
        <f t="shared" si="699"/>
        <v>1.6253243813194633</v>
      </c>
      <c r="CO282" s="14">
        <f t="shared" si="591"/>
        <v>6.6862032313254804</v>
      </c>
      <c r="CP282" s="19">
        <f t="shared" si="592"/>
        <v>9.6554510489985095</v>
      </c>
      <c r="CQ282" s="19">
        <f t="shared" si="607"/>
        <v>227.80682927601364</v>
      </c>
      <c r="CR282" s="14">
        <f t="shared" si="700"/>
        <v>4.6847710567116112E-2</v>
      </c>
      <c r="CS282" s="19">
        <f t="shared" si="661"/>
        <v>227.7001069919823</v>
      </c>
      <c r="CT282" t="s">
        <v>246</v>
      </c>
      <c r="CU282" s="14">
        <f t="shared" si="662"/>
        <v>1.6199999999999999</v>
      </c>
      <c r="CV282" s="14">
        <f t="shared" si="663"/>
        <v>0.40601027145261881</v>
      </c>
      <c r="CW282" s="14">
        <f t="shared" si="664"/>
        <v>1.670103092783505</v>
      </c>
      <c r="CX282" s="14">
        <f t="shared" si="566"/>
        <v>6.4826354211331454</v>
      </c>
      <c r="CY282" s="14">
        <f t="shared" si="567"/>
        <v>1.6246398507547146</v>
      </c>
      <c r="CZ282" s="14">
        <f t="shared" si="617"/>
        <v>6.6831293001372636</v>
      </c>
      <c r="DA282" s="19">
        <f t="shared" si="593"/>
        <v>9.6515222292955496</v>
      </c>
      <c r="DB282" s="21">
        <f t="shared" si="568"/>
        <v>3.5000000000000003E-2</v>
      </c>
      <c r="DC282" s="14">
        <f t="shared" si="701"/>
        <v>6.4856489310705188</v>
      </c>
      <c r="DD282" s="14">
        <f t="shared" si="702"/>
        <v>1.6253245170825825</v>
      </c>
      <c r="DE282" s="14">
        <f t="shared" si="594"/>
        <v>6.6862038439555436</v>
      </c>
      <c r="DF282" s="19">
        <f t="shared" si="595"/>
        <v>9.6559623690376419</v>
      </c>
      <c r="DG282" s="19">
        <f t="shared" si="608"/>
        <v>227.79446615875898</v>
      </c>
      <c r="DH282" s="14">
        <f t="shared" si="703"/>
        <v>4.685273303063623E-2</v>
      </c>
      <c r="DI282" s="19">
        <f t="shared" si="668"/>
        <v>227.68773822567107</v>
      </c>
      <c r="DJ282" t="s">
        <v>246</v>
      </c>
      <c r="DK282" s="14">
        <f t="shared" si="669"/>
        <v>1.6199999999999999</v>
      </c>
      <c r="DL282" s="14">
        <f t="shared" si="670"/>
        <v>0.40601027145261881</v>
      </c>
      <c r="DM282" s="14">
        <f t="shared" si="671"/>
        <v>1.670103092783505</v>
      </c>
      <c r="DN282" s="14">
        <f t="shared" si="569"/>
        <v>6.4826356074308027</v>
      </c>
      <c r="DO282" s="14">
        <f t="shared" si="570"/>
        <v>1.6246398930813493</v>
      </c>
      <c r="DP282" s="14">
        <f t="shared" si="618"/>
        <v>6.6831294921967039</v>
      </c>
      <c r="DQ282" s="19">
        <f t="shared" si="596"/>
        <v>9.6518635369921348</v>
      </c>
      <c r="DR282" s="21">
        <f t="shared" si="571"/>
        <v>3.5000000000000003E-2</v>
      </c>
      <c r="DS282" s="14">
        <f t="shared" si="704"/>
        <v>6.4856493305060203</v>
      </c>
      <c r="DT282" s="14">
        <f t="shared" si="705"/>
        <v>1.6253246078339141</v>
      </c>
      <c r="DU282" s="14">
        <f t="shared" si="597"/>
        <v>6.6862042534702502</v>
      </c>
      <c r="DV282" s="19">
        <f t="shared" si="598"/>
        <v>9.6563041476754616</v>
      </c>
      <c r="DW282" s="19">
        <f t="shared" si="609"/>
        <v>227.78620307429037</v>
      </c>
      <c r="DX282" s="14">
        <f t="shared" si="706"/>
        <v>4.6856090321876938E-2</v>
      </c>
      <c r="DY282" s="19">
        <f t="shared" si="675"/>
        <v>227.67947136523711</v>
      </c>
      <c r="DZ282" t="s">
        <v>246</v>
      </c>
      <c r="EA282" s="14">
        <f t="shared" si="676"/>
        <v>1.6199999999999999</v>
      </c>
      <c r="EB282" s="14">
        <f t="shared" si="677"/>
        <v>0.40601027145261881</v>
      </c>
      <c r="EC282" s="14">
        <f t="shared" si="678"/>
        <v>1.670103092783505</v>
      </c>
      <c r="ED282" s="14">
        <f t="shared" si="572"/>
        <v>6.4826357013003966</v>
      </c>
      <c r="EE282" s="14">
        <f t="shared" si="573"/>
        <v>1.6246399144084231</v>
      </c>
      <c r="EF282" s="14">
        <f t="shared" si="619"/>
        <v>6.6831295889694813</v>
      </c>
      <c r="EG282" s="19">
        <f t="shared" si="599"/>
        <v>9.6520355067587964</v>
      </c>
      <c r="EH282" s="21">
        <f t="shared" si="574"/>
        <v>3.5000000000000003E-2</v>
      </c>
      <c r="EI282" s="14">
        <f t="shared" si="707"/>
        <v>6.4856495317691492</v>
      </c>
      <c r="EJ282" s="14">
        <f t="shared" si="708"/>
        <v>1.6253246535606876</v>
      </c>
      <c r="EK282" s="14">
        <f t="shared" si="600"/>
        <v>6.6862044598119752</v>
      </c>
      <c r="EL282" s="19">
        <f t="shared" si="601"/>
        <v>9.6564763547410699</v>
      </c>
      <c r="EM282" s="19">
        <f t="shared" si="610"/>
        <v>227.78203989214384</v>
      </c>
      <c r="EN282" s="14">
        <f t="shared" si="709"/>
        <v>4.6857781958949699E-2</v>
      </c>
      <c r="EO282" s="19">
        <f t="shared" si="682"/>
        <v>227.67530628054953</v>
      </c>
    </row>
    <row r="283" spans="2:145" hidden="1" outlineLevel="1">
      <c r="B283" t="s">
        <v>247</v>
      </c>
      <c r="C283" s="14">
        <f t="shared" si="620"/>
        <v>1.6199999999999999</v>
      </c>
      <c r="D283" s="14">
        <f t="shared" si="621"/>
        <v>0.40601027145261881</v>
      </c>
      <c r="E283" s="14">
        <f t="shared" si="622"/>
        <v>1.670103092783505</v>
      </c>
      <c r="F283" s="14">
        <f t="shared" si="548"/>
        <v>4.860940316147472</v>
      </c>
      <c r="G283" s="14">
        <f t="shared" si="549"/>
        <v>1.2182444532099272</v>
      </c>
      <c r="H283" s="14">
        <f t="shared" si="611"/>
        <v>5.0112786764406927</v>
      </c>
      <c r="I283" s="19">
        <f t="shared" si="575"/>
        <v>7.2343006886834056</v>
      </c>
      <c r="J283" s="21">
        <f t="shared" si="550"/>
        <v>3.5000000000000003E-2</v>
      </c>
      <c r="K283" s="14">
        <f t="shared" si="683"/>
        <v>4.8626333830088218</v>
      </c>
      <c r="L283" s="14">
        <f t="shared" si="684"/>
        <v>1.2186291162423661</v>
      </c>
      <c r="M283" s="14">
        <f t="shared" si="576"/>
        <v>5.0130091103553234</v>
      </c>
      <c r="N283" s="19">
        <f t="shared" si="577"/>
        <v>7.236798749571375</v>
      </c>
      <c r="O283" s="19">
        <f t="shared" si="602"/>
        <v>227.77823569139255</v>
      </c>
      <c r="P283" s="14">
        <f t="shared" si="685"/>
        <v>3.5118964731726925E-2</v>
      </c>
      <c r="Q283" s="19">
        <f t="shared" si="626"/>
        <v>227.69824233313355</v>
      </c>
      <c r="R283" t="s">
        <v>247</v>
      </c>
      <c r="S283" s="14">
        <f t="shared" si="627"/>
        <v>1.6199999999999999</v>
      </c>
      <c r="T283" s="14">
        <f t="shared" si="628"/>
        <v>0.40601027145261881</v>
      </c>
      <c r="U283" s="14">
        <f t="shared" si="629"/>
        <v>1.670103092783505</v>
      </c>
      <c r="V283" s="14">
        <f t="shared" si="551"/>
        <v>4.8609405804211745</v>
      </c>
      <c r="W283" s="14">
        <f t="shared" si="552"/>
        <v>1.2182445132526381</v>
      </c>
      <c r="X283" s="14">
        <f t="shared" si="612"/>
        <v>5.0112789488878091</v>
      </c>
      <c r="Y283" s="19">
        <f t="shared" si="578"/>
        <v>7.23531750805346</v>
      </c>
      <c r="Z283" s="21">
        <f t="shared" si="553"/>
        <v>3.5000000000000003E-2</v>
      </c>
      <c r="AA283" s="14">
        <f t="shared" si="686"/>
        <v>4.8626341232550443</v>
      </c>
      <c r="AB283" s="14">
        <f t="shared" si="687"/>
        <v>1.2186292844255393</v>
      </c>
      <c r="AC283" s="14">
        <f t="shared" si="579"/>
        <v>5.0130098692805154</v>
      </c>
      <c r="AD283" s="19">
        <f t="shared" si="580"/>
        <v>7.2378166223015645</v>
      </c>
      <c r="AE283" s="19">
        <f t="shared" si="603"/>
        <v>227.74535499889714</v>
      </c>
      <c r="AF283" s="14">
        <f t="shared" si="688"/>
        <v>3.5128973599688945E-2</v>
      </c>
      <c r="AG283" s="19">
        <f t="shared" si="633"/>
        <v>227.66535039326507</v>
      </c>
      <c r="AH283" t="s">
        <v>247</v>
      </c>
      <c r="AI283" s="14">
        <f t="shared" si="634"/>
        <v>1.6199999999999999</v>
      </c>
      <c r="AJ283" s="14">
        <f t="shared" si="635"/>
        <v>0.40601027145261881</v>
      </c>
      <c r="AK283" s="14">
        <f t="shared" si="636"/>
        <v>1.670103092783505</v>
      </c>
      <c r="AL283" s="14">
        <f t="shared" si="554"/>
        <v>4.8609408118037871</v>
      </c>
      <c r="AM283" s="14">
        <f t="shared" si="555"/>
        <v>1.2182445658225274</v>
      </c>
      <c r="AN283" s="14">
        <f t="shared" si="613"/>
        <v>5.0112791874265845</v>
      </c>
      <c r="AO283" s="19">
        <f t="shared" si="581"/>
        <v>7.2362076585076931</v>
      </c>
      <c r="AP283" s="21">
        <f t="shared" si="556"/>
        <v>3.5000000000000003E-2</v>
      </c>
      <c r="AQ283" s="14">
        <f t="shared" si="689"/>
        <v>4.8626347713714502</v>
      </c>
      <c r="AR283" s="14">
        <f t="shared" si="690"/>
        <v>1.2186294316769137</v>
      </c>
      <c r="AS283" s="14">
        <f t="shared" si="582"/>
        <v>5.0130105337511388</v>
      </c>
      <c r="AT283" s="19">
        <f t="shared" si="583"/>
        <v>7.2387076951380012</v>
      </c>
      <c r="AU283" s="19">
        <f t="shared" si="604"/>
        <v>227.71657785834824</v>
      </c>
      <c r="AV283" s="14">
        <f t="shared" si="691"/>
        <v>3.5137736844868442E-2</v>
      </c>
      <c r="AW283" s="19">
        <f t="shared" si="640"/>
        <v>227.63656340646824</v>
      </c>
      <c r="AX283" t="s">
        <v>247</v>
      </c>
      <c r="AY283" s="14">
        <f t="shared" si="641"/>
        <v>1.6199999999999999</v>
      </c>
      <c r="AZ283" s="14">
        <f t="shared" si="642"/>
        <v>0.40601027145261881</v>
      </c>
      <c r="BA283" s="14">
        <f t="shared" si="643"/>
        <v>1.670103092783505</v>
      </c>
      <c r="BB283" s="14">
        <f t="shared" si="557"/>
        <v>4.8609408782887691</v>
      </c>
      <c r="BC283" s="14">
        <f t="shared" si="558"/>
        <v>1.2182445809278462</v>
      </c>
      <c r="BD283" s="14">
        <f t="shared" si="614"/>
        <v>5.0112792559678034</v>
      </c>
      <c r="BE283" s="19">
        <f t="shared" si="584"/>
        <v>7.2364634121943325</v>
      </c>
      <c r="BF283" s="21">
        <f t="shared" si="559"/>
        <v>3.5000000000000003E-2</v>
      </c>
      <c r="BG283" s="14">
        <f t="shared" si="692"/>
        <v>4.862634957599834</v>
      </c>
      <c r="BH283" s="14">
        <f t="shared" si="693"/>
        <v>1.218629473987809</v>
      </c>
      <c r="BI283" s="14">
        <f t="shared" si="585"/>
        <v>5.0130107246787077</v>
      </c>
      <c r="BJ283" s="19">
        <f t="shared" si="586"/>
        <v>7.2389637138809508</v>
      </c>
      <c r="BK283" s="19">
        <f t="shared" si="605"/>
        <v>227.70831104233233</v>
      </c>
      <c r="BL283" s="14">
        <f t="shared" si="694"/>
        <v>3.5140254868119336E-2</v>
      </c>
      <c r="BM283" s="19">
        <f t="shared" si="647"/>
        <v>227.62829376147616</v>
      </c>
      <c r="BN283" t="s">
        <v>247</v>
      </c>
      <c r="BO283" s="14">
        <f t="shared" si="648"/>
        <v>1.6199999999999999</v>
      </c>
      <c r="BP283" s="14">
        <f t="shared" si="649"/>
        <v>0.40601027145261881</v>
      </c>
      <c r="BQ283" s="14">
        <f t="shared" si="650"/>
        <v>1.670103092783505</v>
      </c>
      <c r="BR283" s="14">
        <f t="shared" si="560"/>
        <v>4.8609409117884814</v>
      </c>
      <c r="BS283" s="14">
        <f t="shared" si="561"/>
        <v>1.2182445885389461</v>
      </c>
      <c r="BT283" s="14">
        <f t="shared" si="615"/>
        <v>5.0112792905035892</v>
      </c>
      <c r="BU283" s="19">
        <f t="shared" si="587"/>
        <v>7.2365922750957674</v>
      </c>
      <c r="BV283" s="21">
        <f t="shared" si="562"/>
        <v>3.5000000000000003E-2</v>
      </c>
      <c r="BW283" s="14">
        <f t="shared" si="695"/>
        <v>4.8626350514345207</v>
      </c>
      <c r="BX283" s="14">
        <f t="shared" si="696"/>
        <v>1.2186294953069525</v>
      </c>
      <c r="BY283" s="14">
        <f t="shared" si="588"/>
        <v>5.0130108208811679</v>
      </c>
      <c r="BZ283" s="19">
        <f t="shared" si="589"/>
        <v>7.2390927103395626</v>
      </c>
      <c r="CA283" s="19">
        <f t="shared" si="606"/>
        <v>227.70414598002151</v>
      </c>
      <c r="CB283" s="14">
        <f t="shared" si="697"/>
        <v>3.5141523623562015E-2</v>
      </c>
      <c r="CC283" s="19">
        <f t="shared" si="654"/>
        <v>227.62412727377011</v>
      </c>
      <c r="CD283" t="s">
        <v>247</v>
      </c>
      <c r="CE283" s="14">
        <f t="shared" si="655"/>
        <v>1.6199999999999999</v>
      </c>
      <c r="CF283" s="14">
        <f t="shared" si="656"/>
        <v>0.40601027145261881</v>
      </c>
      <c r="CG283" s="14">
        <f t="shared" si="657"/>
        <v>1.670103092783505</v>
      </c>
      <c r="CH283" s="14">
        <f t="shared" si="563"/>
        <v>4.8609409442758693</v>
      </c>
      <c r="CI283" s="14">
        <f t="shared" si="564"/>
        <v>1.2182445959200467</v>
      </c>
      <c r="CJ283" s="14">
        <f t="shared" si="616"/>
        <v>5.0112793239957414</v>
      </c>
      <c r="CK283" s="19">
        <f t="shared" si="590"/>
        <v>7.236717241708357</v>
      </c>
      <c r="CL283" s="21">
        <f t="shared" si="565"/>
        <v>3.5000000000000003E-2</v>
      </c>
      <c r="CM283" s="14">
        <f t="shared" si="698"/>
        <v>4.8626351424336267</v>
      </c>
      <c r="CN283" s="14">
        <f t="shared" si="699"/>
        <v>1.2186295159818545</v>
      </c>
      <c r="CO283" s="14">
        <f t="shared" si="591"/>
        <v>5.0130109141764958</v>
      </c>
      <c r="CP283" s="19">
        <f t="shared" si="592"/>
        <v>7.2392178064756472</v>
      </c>
      <c r="CQ283" s="19">
        <f t="shared" si="607"/>
        <v>227.7001069919823</v>
      </c>
      <c r="CR283" s="14">
        <f t="shared" si="700"/>
        <v>3.5142754039783848E-2</v>
      </c>
      <c r="CS283" s="19">
        <f t="shared" si="661"/>
        <v>227.62008690343379</v>
      </c>
      <c r="CT283" t="s">
        <v>247</v>
      </c>
      <c r="CU283" s="14">
        <f t="shared" si="662"/>
        <v>1.6199999999999999</v>
      </c>
      <c r="CV283" s="14">
        <f t="shared" si="663"/>
        <v>0.40601027145261881</v>
      </c>
      <c r="CW283" s="14">
        <f t="shared" si="664"/>
        <v>1.670103092783505</v>
      </c>
      <c r="CX283" s="14">
        <f t="shared" si="566"/>
        <v>4.8609410437737592</v>
      </c>
      <c r="CY283" s="14">
        <f t="shared" si="567"/>
        <v>1.2182446185258642</v>
      </c>
      <c r="CZ283" s="14">
        <f t="shared" si="617"/>
        <v>5.0112794265708862</v>
      </c>
      <c r="DA283" s="19">
        <f t="shared" si="593"/>
        <v>7.237099958812256</v>
      </c>
      <c r="DB283" s="21">
        <f t="shared" si="568"/>
        <v>3.5000000000000003E-2</v>
      </c>
      <c r="DC283" s="14">
        <f t="shared" si="701"/>
        <v>4.8626354211331453</v>
      </c>
      <c r="DD283" s="14">
        <f t="shared" si="702"/>
        <v>1.2186295793020958</v>
      </c>
      <c r="DE283" s="14">
        <f t="shared" si="594"/>
        <v>5.0130111999085667</v>
      </c>
      <c r="DF283" s="19">
        <f t="shared" si="595"/>
        <v>7.2396009202801688</v>
      </c>
      <c r="DG283" s="19">
        <f t="shared" si="608"/>
        <v>227.68773822567107</v>
      </c>
      <c r="DH283" s="14">
        <f t="shared" si="703"/>
        <v>3.5146522396423227E-2</v>
      </c>
      <c r="DI283" s="19">
        <f t="shared" si="668"/>
        <v>227.60771390376166</v>
      </c>
      <c r="DJ283" t="s">
        <v>247</v>
      </c>
      <c r="DK283" s="14">
        <f t="shared" si="669"/>
        <v>1.6199999999999999</v>
      </c>
      <c r="DL283" s="14">
        <f t="shared" si="670"/>
        <v>0.40601027145261881</v>
      </c>
      <c r="DM283" s="14">
        <f t="shared" si="671"/>
        <v>1.670103092783505</v>
      </c>
      <c r="DN283" s="14">
        <f t="shared" si="569"/>
        <v>4.8609411102834663</v>
      </c>
      <c r="DO283" s="14">
        <f t="shared" si="570"/>
        <v>1.2182446336368007</v>
      </c>
      <c r="DP283" s="14">
        <f t="shared" si="618"/>
        <v>5.0112794951375941</v>
      </c>
      <c r="DQ283" s="19">
        <f t="shared" si="596"/>
        <v>7.2373557761031169</v>
      </c>
      <c r="DR283" s="21">
        <f t="shared" si="571"/>
        <v>3.5000000000000003E-2</v>
      </c>
      <c r="DS283" s="14">
        <f t="shared" si="704"/>
        <v>4.8626356074308026</v>
      </c>
      <c r="DT283" s="14">
        <f t="shared" si="705"/>
        <v>1.2186296216287305</v>
      </c>
      <c r="DU283" s="14">
        <f t="shared" si="597"/>
        <v>5.0130113909071579</v>
      </c>
      <c r="DV283" s="19">
        <f t="shared" si="598"/>
        <v>7.2398570027586295</v>
      </c>
      <c r="DW283" s="19">
        <f t="shared" si="609"/>
        <v>227.67947136523711</v>
      </c>
      <c r="DX283" s="14">
        <f t="shared" si="706"/>
        <v>3.5149041373644732E-2</v>
      </c>
      <c r="DY283" s="19">
        <f t="shared" si="675"/>
        <v>227.59944421364764</v>
      </c>
      <c r="DZ283" t="s">
        <v>247</v>
      </c>
      <c r="EA283" s="14">
        <f t="shared" si="676"/>
        <v>1.6199999999999999</v>
      </c>
      <c r="EB283" s="14">
        <f t="shared" si="677"/>
        <v>0.40601027145261881</v>
      </c>
      <c r="EC283" s="14">
        <f t="shared" si="678"/>
        <v>1.670103092783505</v>
      </c>
      <c r="ED283" s="14">
        <f t="shared" si="572"/>
        <v>4.860941143795638</v>
      </c>
      <c r="EE283" s="14">
        <f t="shared" si="573"/>
        <v>1.2182446412507311</v>
      </c>
      <c r="EF283" s="14">
        <f t="shared" si="619"/>
        <v>5.0112795296862247</v>
      </c>
      <c r="EG283" s="19">
        <f t="shared" si="599"/>
        <v>7.2374846710526421</v>
      </c>
      <c r="EH283" s="21">
        <f t="shared" si="574"/>
        <v>3.5000000000000003E-2</v>
      </c>
      <c r="EI283" s="14">
        <f t="shared" si="707"/>
        <v>4.8626357013003965</v>
      </c>
      <c r="EJ283" s="14">
        <f t="shared" si="708"/>
        <v>1.2186296429558043</v>
      </c>
      <c r="EK283" s="14">
        <f t="shared" si="600"/>
        <v>5.0130114871454055</v>
      </c>
      <c r="EL283" s="19">
        <f t="shared" si="601"/>
        <v>7.2399860313314841</v>
      </c>
      <c r="EM283" s="19">
        <f t="shared" si="610"/>
        <v>227.67530628054953</v>
      </c>
      <c r="EN283" s="14">
        <f t="shared" si="709"/>
        <v>3.5150310609776574E-2</v>
      </c>
      <c r="EO283" s="19">
        <f t="shared" si="682"/>
        <v>227.59527770321017</v>
      </c>
    </row>
    <row r="284" spans="2:145" hidden="1" outlineLevel="1">
      <c r="B284" t="s">
        <v>248</v>
      </c>
      <c r="C284" s="14">
        <f t="shared" si="620"/>
        <v>1.6199999999999999</v>
      </c>
      <c r="D284" s="14">
        <f t="shared" si="621"/>
        <v>0.40601027145261881</v>
      </c>
      <c r="E284" s="14">
        <f t="shared" si="622"/>
        <v>1.670103092783505</v>
      </c>
      <c r="F284" s="14">
        <f t="shared" si="548"/>
        <v>3.2401880457666614</v>
      </c>
      <c r="G284" s="14">
        <f t="shared" si="549"/>
        <v>0.81206326670811424</v>
      </c>
      <c r="H284" s="14">
        <f t="shared" si="611"/>
        <v>3.3404000471821251</v>
      </c>
      <c r="I284" s="19">
        <f t="shared" si="575"/>
        <v>4.8222140339980992</v>
      </c>
      <c r="J284" s="21">
        <f t="shared" si="550"/>
        <v>3.5000000000000003E-2</v>
      </c>
      <c r="K284" s="14">
        <f t="shared" si="683"/>
        <v>3.2409403161474719</v>
      </c>
      <c r="L284" s="14">
        <f t="shared" si="684"/>
        <v>0.81223418175730844</v>
      </c>
      <c r="M284" s="14">
        <f t="shared" si="576"/>
        <v>3.3411702289534784</v>
      </c>
      <c r="N284" s="19">
        <f t="shared" si="577"/>
        <v>4.8233258712912654</v>
      </c>
      <c r="O284" s="19">
        <f t="shared" si="602"/>
        <v>227.69824233313355</v>
      </c>
      <c r="P284" s="14">
        <f t="shared" si="685"/>
        <v>2.3416353502062177E-2</v>
      </c>
      <c r="Q284" s="19">
        <f t="shared" si="626"/>
        <v>227.64492370779084</v>
      </c>
      <c r="R284" t="s">
        <v>248</v>
      </c>
      <c r="S284" s="14">
        <f t="shared" si="627"/>
        <v>1.6199999999999999</v>
      </c>
      <c r="T284" s="14">
        <f t="shared" si="628"/>
        <v>0.40601027145261881</v>
      </c>
      <c r="U284" s="14">
        <f t="shared" si="629"/>
        <v>1.670103092783505</v>
      </c>
      <c r="V284" s="14">
        <f t="shared" si="551"/>
        <v>3.2401880986115854</v>
      </c>
      <c r="W284" s="14">
        <f t="shared" si="552"/>
        <v>0.81206327871442618</v>
      </c>
      <c r="X284" s="14">
        <f t="shared" si="612"/>
        <v>3.3404001016614284</v>
      </c>
      <c r="Y284" s="19">
        <f t="shared" si="578"/>
        <v>4.8228916382350793</v>
      </c>
      <c r="Z284" s="21">
        <f t="shared" si="553"/>
        <v>3.5000000000000003E-2</v>
      </c>
      <c r="AA284" s="14">
        <f t="shared" si="686"/>
        <v>3.2409405804211744</v>
      </c>
      <c r="AB284" s="14">
        <f t="shared" si="687"/>
        <v>0.81223424180001924</v>
      </c>
      <c r="AC284" s="14">
        <f t="shared" si="579"/>
        <v>3.3411704998956862</v>
      </c>
      <c r="AD284" s="19">
        <f t="shared" si="580"/>
        <v>4.824003944272989</v>
      </c>
      <c r="AE284" s="19">
        <f t="shared" si="603"/>
        <v>227.66535039326507</v>
      </c>
      <c r="AF284" s="14">
        <f t="shared" si="688"/>
        <v>2.3423028214222635E-2</v>
      </c>
      <c r="AG284" s="19">
        <f t="shared" si="633"/>
        <v>227.61202427400846</v>
      </c>
      <c r="AH284" t="s">
        <v>248</v>
      </c>
      <c r="AI284" s="14">
        <f t="shared" si="634"/>
        <v>1.6199999999999999</v>
      </c>
      <c r="AJ284" s="14">
        <f t="shared" si="635"/>
        <v>0.40601027145261881</v>
      </c>
      <c r="AK284" s="14">
        <f t="shared" si="636"/>
        <v>1.670103092783505</v>
      </c>
      <c r="AL284" s="14">
        <f t="shared" si="554"/>
        <v>3.2401881448795109</v>
      </c>
      <c r="AM284" s="14">
        <f t="shared" si="555"/>
        <v>0.81206328922645077</v>
      </c>
      <c r="AN284" s="14">
        <f t="shared" si="613"/>
        <v>3.3404001493603208</v>
      </c>
      <c r="AO284" s="19">
        <f t="shared" si="581"/>
        <v>4.8234848307651816</v>
      </c>
      <c r="AP284" s="21">
        <f t="shared" si="556"/>
        <v>3.5000000000000003E-2</v>
      </c>
      <c r="AQ284" s="14">
        <f t="shared" si="689"/>
        <v>3.240940811803787</v>
      </c>
      <c r="AR284" s="14">
        <f t="shared" si="690"/>
        <v>0.81223429436990857</v>
      </c>
      <c r="AS284" s="14">
        <f t="shared" si="582"/>
        <v>3.3411707371168529</v>
      </c>
      <c r="AT284" s="19">
        <f t="shared" si="583"/>
        <v>4.8245975472626697</v>
      </c>
      <c r="AU284" s="19">
        <f t="shared" si="604"/>
        <v>227.63656340646824</v>
      </c>
      <c r="AV284" s="14">
        <f t="shared" si="691"/>
        <v>2.3428872246186176E-2</v>
      </c>
      <c r="AW284" s="19">
        <f t="shared" si="640"/>
        <v>227.58323072684212</v>
      </c>
      <c r="AX284" t="s">
        <v>248</v>
      </c>
      <c r="AY284" s="14">
        <f t="shared" si="641"/>
        <v>1.6199999999999999</v>
      </c>
      <c r="AZ284" s="14">
        <f t="shared" si="642"/>
        <v>0.40601027145261881</v>
      </c>
      <c r="BA284" s="14">
        <f t="shared" si="643"/>
        <v>1.670103092783505</v>
      </c>
      <c r="BB284" s="14">
        <f t="shared" si="557"/>
        <v>3.2401881581740368</v>
      </c>
      <c r="BC284" s="14">
        <f t="shared" si="558"/>
        <v>0.81206329224695328</v>
      </c>
      <c r="BD284" s="14">
        <f t="shared" si="614"/>
        <v>3.3404001630660174</v>
      </c>
      <c r="BE284" s="19">
        <f t="shared" si="584"/>
        <v>4.8236552639385613</v>
      </c>
      <c r="BF284" s="21">
        <f t="shared" si="559"/>
        <v>3.5000000000000003E-2</v>
      </c>
      <c r="BG284" s="14">
        <f t="shared" si="692"/>
        <v>3.240940878288769</v>
      </c>
      <c r="BH284" s="14">
        <f t="shared" si="693"/>
        <v>0.81223430947522746</v>
      </c>
      <c r="BI284" s="14">
        <f t="shared" si="585"/>
        <v>3.341170805279472</v>
      </c>
      <c r="BJ284" s="19">
        <f t="shared" si="586"/>
        <v>4.8247680983859578</v>
      </c>
      <c r="BK284" s="19">
        <f t="shared" si="605"/>
        <v>227.62829376147616</v>
      </c>
      <c r="BL284" s="14">
        <f t="shared" si="694"/>
        <v>2.3430551465338026E-2</v>
      </c>
      <c r="BM284" s="19">
        <f t="shared" si="647"/>
        <v>227.57495919695668</v>
      </c>
      <c r="BN284" t="s">
        <v>248</v>
      </c>
      <c r="BO284" s="14">
        <f t="shared" si="648"/>
        <v>1.6199999999999999</v>
      </c>
      <c r="BP284" s="14">
        <f t="shared" si="649"/>
        <v>0.40601027145261881</v>
      </c>
      <c r="BQ284" s="14">
        <f t="shared" si="650"/>
        <v>1.670103092783505</v>
      </c>
      <c r="BR284" s="14">
        <f t="shared" si="560"/>
        <v>3.2401881648727344</v>
      </c>
      <c r="BS284" s="14">
        <f t="shared" si="561"/>
        <v>0.81206329376889042</v>
      </c>
      <c r="BT284" s="14">
        <f t="shared" si="615"/>
        <v>3.340400169971891</v>
      </c>
      <c r="BU284" s="19">
        <f t="shared" si="587"/>
        <v>4.8237411376283497</v>
      </c>
      <c r="BV284" s="21">
        <f t="shared" si="562"/>
        <v>3.5000000000000003E-2</v>
      </c>
      <c r="BW284" s="14">
        <f t="shared" si="695"/>
        <v>3.2409409117884818</v>
      </c>
      <c r="BX284" s="14">
        <f t="shared" si="696"/>
        <v>0.81223431708632732</v>
      </c>
      <c r="BY284" s="14">
        <f t="shared" si="588"/>
        <v>3.3411708396244943</v>
      </c>
      <c r="BZ284" s="19">
        <f t="shared" si="589"/>
        <v>4.824854031508611</v>
      </c>
      <c r="CA284" s="19">
        <f t="shared" si="606"/>
        <v>227.62412727377011</v>
      </c>
      <c r="CB284" s="14">
        <f t="shared" si="697"/>
        <v>2.3431397572885003E-2</v>
      </c>
      <c r="CC284" s="19">
        <f t="shared" si="654"/>
        <v>227.5707917595368</v>
      </c>
      <c r="CD284" t="s">
        <v>248</v>
      </c>
      <c r="CE284" s="14">
        <f t="shared" si="655"/>
        <v>1.6199999999999999</v>
      </c>
      <c r="CF284" s="14">
        <f t="shared" si="656"/>
        <v>0.40601027145261881</v>
      </c>
      <c r="CG284" s="14">
        <f t="shared" si="657"/>
        <v>1.670103092783505</v>
      </c>
      <c r="CH284" s="14">
        <f t="shared" si="563"/>
        <v>3.2401881713690046</v>
      </c>
      <c r="CI284" s="14">
        <f t="shared" si="564"/>
        <v>0.81206329524483623</v>
      </c>
      <c r="CJ284" s="14">
        <f t="shared" si="616"/>
        <v>3.340400176669077</v>
      </c>
      <c r="CK284" s="19">
        <f t="shared" si="590"/>
        <v>4.8238244148466256</v>
      </c>
      <c r="CL284" s="21">
        <f t="shared" si="565"/>
        <v>3.5000000000000003E-2</v>
      </c>
      <c r="CM284" s="14">
        <f t="shared" si="698"/>
        <v>3.2409409442758692</v>
      </c>
      <c r="CN284" s="14">
        <f t="shared" si="699"/>
        <v>0.81223432446742794</v>
      </c>
      <c r="CO284" s="14">
        <f t="shared" si="591"/>
        <v>3.3411708729316469</v>
      </c>
      <c r="CP284" s="19">
        <f t="shared" si="592"/>
        <v>4.8249373663647646</v>
      </c>
      <c r="CQ284" s="19">
        <f t="shared" si="607"/>
        <v>227.62008690343379</v>
      </c>
      <c r="CR284" s="14">
        <f t="shared" si="700"/>
        <v>2.3432218112784443E-2</v>
      </c>
      <c r="CS284" s="19">
        <f t="shared" si="661"/>
        <v>227.56675046820206</v>
      </c>
      <c r="CT284" t="s">
        <v>248</v>
      </c>
      <c r="CU284" s="14">
        <f t="shared" si="662"/>
        <v>1.6199999999999999</v>
      </c>
      <c r="CV284" s="14">
        <f t="shared" si="663"/>
        <v>0.40601027145261881</v>
      </c>
      <c r="CW284" s="14">
        <f t="shared" si="664"/>
        <v>1.670103092783505</v>
      </c>
      <c r="CX284" s="14">
        <f t="shared" si="566"/>
        <v>3.2401881912648847</v>
      </c>
      <c r="CY284" s="14">
        <f t="shared" si="567"/>
        <v>0.81206329976515956</v>
      </c>
      <c r="CZ284" s="14">
        <f t="shared" si="617"/>
        <v>3.3404001971802937</v>
      </c>
      <c r="DA284" s="19">
        <f t="shared" si="593"/>
        <v>4.8240794558870306</v>
      </c>
      <c r="DB284" s="21">
        <f t="shared" si="568"/>
        <v>3.5000000000000003E-2</v>
      </c>
      <c r="DC284" s="14">
        <f t="shared" si="701"/>
        <v>3.2409410437737596</v>
      </c>
      <c r="DD284" s="14">
        <f t="shared" si="702"/>
        <v>0.81223434707324538</v>
      </c>
      <c r="DE284" s="14">
        <f t="shared" si="594"/>
        <v>3.3411709749402001</v>
      </c>
      <c r="DF284" s="19">
        <f t="shared" si="595"/>
        <v>4.8251925839367056</v>
      </c>
      <c r="DG284" s="19">
        <f t="shared" si="608"/>
        <v>227.60771390376166</v>
      </c>
      <c r="DH284" s="14">
        <f t="shared" si="703"/>
        <v>2.3434731154302581E-2</v>
      </c>
      <c r="DI284" s="19">
        <f t="shared" si="668"/>
        <v>227.55437464792186</v>
      </c>
      <c r="DJ284" t="s">
        <v>248</v>
      </c>
      <c r="DK284" s="14">
        <f t="shared" si="669"/>
        <v>1.6199999999999999</v>
      </c>
      <c r="DL284" s="14">
        <f t="shared" si="670"/>
        <v>0.40601027145261881</v>
      </c>
      <c r="DM284" s="14">
        <f t="shared" si="671"/>
        <v>1.670103092783505</v>
      </c>
      <c r="DN284" s="14">
        <f t="shared" si="569"/>
        <v>3.2401882045643537</v>
      </c>
      <c r="DO284" s="14">
        <f t="shared" si="570"/>
        <v>0.81206330278678518</v>
      </c>
      <c r="DP284" s="14">
        <f t="shared" si="618"/>
        <v>3.3404002108910866</v>
      </c>
      <c r="DQ284" s="19">
        <f t="shared" si="596"/>
        <v>4.8242499314289171</v>
      </c>
      <c r="DR284" s="21">
        <f t="shared" si="571"/>
        <v>3.5000000000000003E-2</v>
      </c>
      <c r="DS284" s="14">
        <f t="shared" si="704"/>
        <v>3.2409411102834662</v>
      </c>
      <c r="DT284" s="14">
        <f t="shared" si="705"/>
        <v>0.81223436218418177</v>
      </c>
      <c r="DU284" s="14">
        <f t="shared" si="597"/>
        <v>3.3411710431281683</v>
      </c>
      <c r="DV284" s="19">
        <f t="shared" si="598"/>
        <v>4.8253631774869072</v>
      </c>
      <c r="DW284" s="19">
        <f t="shared" si="609"/>
        <v>227.59944421364764</v>
      </c>
      <c r="DX284" s="14">
        <f t="shared" si="706"/>
        <v>2.3436411009776049E-2</v>
      </c>
      <c r="DY284" s="19">
        <f t="shared" si="675"/>
        <v>227.54610307244576</v>
      </c>
      <c r="DZ284" t="s">
        <v>248</v>
      </c>
      <c r="EA284" s="14">
        <f t="shared" si="676"/>
        <v>1.6199999999999999</v>
      </c>
      <c r="EB284" s="14">
        <f t="shared" si="677"/>
        <v>0.40601027145261881</v>
      </c>
      <c r="EC284" s="14">
        <f t="shared" si="678"/>
        <v>1.670103092783505</v>
      </c>
      <c r="ED284" s="14">
        <f t="shared" si="572"/>
        <v>3.2401882112655427</v>
      </c>
      <c r="EE284" s="14">
        <f t="shared" si="573"/>
        <v>0.81206330430928819</v>
      </c>
      <c r="EF284" s="14">
        <f t="shared" si="619"/>
        <v>3.3404002177995284</v>
      </c>
      <c r="EG284" s="19">
        <f t="shared" si="599"/>
        <v>4.8243358264668084</v>
      </c>
      <c r="EH284" s="21">
        <f t="shared" si="574"/>
        <v>3.5000000000000003E-2</v>
      </c>
      <c r="EI284" s="14">
        <f t="shared" si="707"/>
        <v>3.2409411437956379</v>
      </c>
      <c r="EJ284" s="14">
        <f t="shared" si="708"/>
        <v>0.81223436979811214</v>
      </c>
      <c r="EK284" s="14">
        <f t="shared" si="600"/>
        <v>3.3411710774859635</v>
      </c>
      <c r="EL284" s="19">
        <f t="shared" si="601"/>
        <v>4.8254491319870967</v>
      </c>
      <c r="EM284" s="19">
        <f t="shared" si="610"/>
        <v>227.59527770321017</v>
      </c>
      <c r="EN284" s="14">
        <f t="shared" si="709"/>
        <v>2.3437257437954398E-2</v>
      </c>
      <c r="EO284" s="19">
        <f t="shared" si="682"/>
        <v>227.54193561205824</v>
      </c>
    </row>
    <row r="285" spans="2:145" hidden="1" outlineLevel="1">
      <c r="B285" t="s">
        <v>249</v>
      </c>
      <c r="C285" s="14">
        <f t="shared" si="620"/>
        <v>1.6199999999999999</v>
      </c>
      <c r="D285" s="14">
        <f t="shared" si="621"/>
        <v>0.40601027145261881</v>
      </c>
      <c r="E285" s="14">
        <f t="shared" si="622"/>
        <v>1.670103092783505</v>
      </c>
      <c r="F285" s="14">
        <f>C285</f>
        <v>1.6199999999999999</v>
      </c>
      <c r="G285" s="14">
        <f>D285</f>
        <v>0.40601027145261881</v>
      </c>
      <c r="H285" s="14">
        <f t="shared" si="611"/>
        <v>1.670103092783505</v>
      </c>
      <c r="I285" s="19">
        <f t="shared" si="575"/>
        <v>2.4109670873217866</v>
      </c>
      <c r="J285" s="21">
        <f t="shared" si="550"/>
        <v>3.5000000000000003E-2</v>
      </c>
      <c r="K285" s="14">
        <f t="shared" si="683"/>
        <v>1.6201880457666615</v>
      </c>
      <c r="L285" s="14">
        <f t="shared" si="684"/>
        <v>0.40605299525549549</v>
      </c>
      <c r="M285" s="14">
        <f t="shared" si="576"/>
        <v>1.6702958835491253</v>
      </c>
      <c r="N285" s="19">
        <f t="shared" si="577"/>
        <v>2.4112454007939661</v>
      </c>
      <c r="O285" s="19">
        <f t="shared" si="602"/>
        <v>227.64492370779084</v>
      </c>
      <c r="P285" s="14">
        <f t="shared" si="685"/>
        <v>1.1709565354761984E-2</v>
      </c>
      <c r="Q285" s="19">
        <f t="shared" si="626"/>
        <v>227.61826747667246</v>
      </c>
      <c r="R285" t="s">
        <v>249</v>
      </c>
      <c r="S285" s="14">
        <f t="shared" si="627"/>
        <v>1.6199999999999999</v>
      </c>
      <c r="T285" s="14">
        <f t="shared" si="628"/>
        <v>0.40601027145261881</v>
      </c>
      <c r="U285" s="14">
        <f t="shared" si="629"/>
        <v>1.670103092783505</v>
      </c>
      <c r="V285" s="14">
        <f>S285</f>
        <v>1.6199999999999999</v>
      </c>
      <c r="W285" s="14">
        <f>T285</f>
        <v>0.40601027145261881</v>
      </c>
      <c r="X285" s="14">
        <f t="shared" si="612"/>
        <v>1.670103092783505</v>
      </c>
      <c r="Y285" s="19">
        <f t="shared" si="578"/>
        <v>2.411305830451238</v>
      </c>
      <c r="Z285" s="21">
        <f t="shared" si="553"/>
        <v>3.5000000000000003E-2</v>
      </c>
      <c r="AA285" s="14">
        <f t="shared" si="686"/>
        <v>1.6201880986115855</v>
      </c>
      <c r="AB285" s="14">
        <f t="shared" si="687"/>
        <v>0.40605300726180737</v>
      </c>
      <c r="AC285" s="14">
        <f t="shared" si="579"/>
        <v>1.670295937727498</v>
      </c>
      <c r="AD285" s="19">
        <f t="shared" si="580"/>
        <v>2.4115842612498111</v>
      </c>
      <c r="AE285" s="19">
        <f t="shared" si="603"/>
        <v>227.61202427400846</v>
      </c>
      <c r="AF285" s="14">
        <f t="shared" si="688"/>
        <v>1.171290350814619E-2</v>
      </c>
      <c r="AG285" s="19">
        <f t="shared" si="633"/>
        <v>227.5853642972323</v>
      </c>
      <c r="AH285" t="s">
        <v>249</v>
      </c>
      <c r="AI285" s="14">
        <f t="shared" si="634"/>
        <v>1.6199999999999999</v>
      </c>
      <c r="AJ285" s="14">
        <f t="shared" si="635"/>
        <v>0.40601027145261881</v>
      </c>
      <c r="AK285" s="14">
        <f t="shared" si="636"/>
        <v>1.670103092783505</v>
      </c>
      <c r="AL285" s="14">
        <f>AI285</f>
        <v>1.6199999999999999</v>
      </c>
      <c r="AM285" s="14">
        <f>AJ285</f>
        <v>0.40601027145261881</v>
      </c>
      <c r="AN285" s="14">
        <f t="shared" si="613"/>
        <v>1.670103092783505</v>
      </c>
      <c r="AO285" s="19">
        <f t="shared" si="581"/>
        <v>2.4116023750621323</v>
      </c>
      <c r="AP285" s="21">
        <f t="shared" si="556"/>
        <v>3.5000000000000003E-2</v>
      </c>
      <c r="AQ285" s="14">
        <f t="shared" si="689"/>
        <v>1.6201881448795112</v>
      </c>
      <c r="AR285" s="14">
        <f t="shared" si="690"/>
        <v>0.40605301777383201</v>
      </c>
      <c r="AS285" s="14">
        <f t="shared" si="582"/>
        <v>1.6702959851629138</v>
      </c>
      <c r="AT285" s="19">
        <f t="shared" si="583"/>
        <v>2.411880908598369</v>
      </c>
      <c r="AU285" s="19">
        <f t="shared" si="604"/>
        <v>227.58323072684212</v>
      </c>
      <c r="AV285" s="14">
        <f t="shared" si="691"/>
        <v>1.1715826222396445E-2</v>
      </c>
      <c r="AW285" s="19">
        <f t="shared" si="640"/>
        <v>227.55656747101887</v>
      </c>
      <c r="AX285" t="s">
        <v>249</v>
      </c>
      <c r="AY285" s="14">
        <f t="shared" si="641"/>
        <v>1.6199999999999999</v>
      </c>
      <c r="AZ285" s="14">
        <f t="shared" si="642"/>
        <v>0.40601027145261881</v>
      </c>
      <c r="BA285" s="14">
        <f t="shared" si="643"/>
        <v>1.670103092783505</v>
      </c>
      <c r="BB285" s="14">
        <f>AY285</f>
        <v>1.6199999999999999</v>
      </c>
      <c r="BC285" s="14">
        <f>AZ285</f>
        <v>0.40601027145261881</v>
      </c>
      <c r="BD285" s="14">
        <f t="shared" si="614"/>
        <v>1.670103092783505</v>
      </c>
      <c r="BE285" s="19">
        <f t="shared" si="584"/>
        <v>2.4116875768054538</v>
      </c>
      <c r="BF285" s="21">
        <f t="shared" si="559"/>
        <v>3.5000000000000003E-2</v>
      </c>
      <c r="BG285" s="14">
        <f t="shared" si="692"/>
        <v>1.6201881581740369</v>
      </c>
      <c r="BH285" s="14">
        <f t="shared" si="693"/>
        <v>0.40605302079433447</v>
      </c>
      <c r="BI285" s="14">
        <f t="shared" si="585"/>
        <v>1.6702959987929034</v>
      </c>
      <c r="BJ285" s="19">
        <f t="shared" si="586"/>
        <v>2.4119661398644459</v>
      </c>
      <c r="BK285" s="19">
        <f t="shared" si="605"/>
        <v>227.57495919695668</v>
      </c>
      <c r="BL285" s="14">
        <f t="shared" si="694"/>
        <v>1.1716666032645134E-2</v>
      </c>
      <c r="BM285" s="19">
        <f t="shared" si="647"/>
        <v>227.54829499901365</v>
      </c>
      <c r="BN285" t="s">
        <v>249</v>
      </c>
      <c r="BO285" s="14">
        <f t="shared" si="648"/>
        <v>1.6199999999999999</v>
      </c>
      <c r="BP285" s="14">
        <f t="shared" si="649"/>
        <v>0.40601027145261881</v>
      </c>
      <c r="BQ285" s="14">
        <f t="shared" si="650"/>
        <v>1.670103092783505</v>
      </c>
      <c r="BR285" s="14">
        <f>BO285</f>
        <v>1.6199999999999999</v>
      </c>
      <c r="BS285" s="14">
        <f>BP285</f>
        <v>0.40601027145261881</v>
      </c>
      <c r="BT285" s="14">
        <f t="shared" si="615"/>
        <v>1.670103092783505</v>
      </c>
      <c r="BU285" s="19">
        <f t="shared" si="587"/>
        <v>2.4117305061710379</v>
      </c>
      <c r="BV285" s="21">
        <f t="shared" si="562"/>
        <v>3.5000000000000003E-2</v>
      </c>
      <c r="BW285" s="14">
        <f t="shared" si="695"/>
        <v>1.6201881648727345</v>
      </c>
      <c r="BX285" s="14">
        <f t="shared" si="696"/>
        <v>0.40605302231627161</v>
      </c>
      <c r="BY285" s="14">
        <f t="shared" si="588"/>
        <v>1.6702960056606309</v>
      </c>
      <c r="BZ285" s="19">
        <f t="shared" si="589"/>
        <v>2.412009084106022</v>
      </c>
      <c r="CA285" s="19">
        <f t="shared" si="606"/>
        <v>227.5707917595368</v>
      </c>
      <c r="CB285" s="14">
        <f t="shared" si="697"/>
        <v>1.1717089187537095E-2</v>
      </c>
      <c r="CC285" s="19">
        <f t="shared" si="654"/>
        <v>227.54412708690157</v>
      </c>
      <c r="CD285" t="s">
        <v>249</v>
      </c>
      <c r="CE285" s="14">
        <f t="shared" si="655"/>
        <v>1.6199999999999999</v>
      </c>
      <c r="CF285" s="14">
        <f t="shared" si="656"/>
        <v>0.40601027145261881</v>
      </c>
      <c r="CG285" s="14">
        <f t="shared" si="657"/>
        <v>1.670103092783505</v>
      </c>
      <c r="CH285" s="14">
        <f>CE285</f>
        <v>1.6199999999999999</v>
      </c>
      <c r="CI285" s="14">
        <f>CF285</f>
        <v>0.40601027145261881</v>
      </c>
      <c r="CJ285" s="14">
        <f t="shared" si="616"/>
        <v>1.670103092783505</v>
      </c>
      <c r="CK285" s="19">
        <f t="shared" si="590"/>
        <v>2.4117721375267549</v>
      </c>
      <c r="CL285" s="21">
        <f t="shared" si="565"/>
        <v>3.5000000000000003E-2</v>
      </c>
      <c r="CM285" s="14">
        <f t="shared" si="698"/>
        <v>1.6201881713690047</v>
      </c>
      <c r="CN285" s="14">
        <f t="shared" si="699"/>
        <v>0.40605302379221742</v>
      </c>
      <c r="CO285" s="14">
        <f t="shared" si="591"/>
        <v>1.670296012320823</v>
      </c>
      <c r="CP285" s="19">
        <f t="shared" si="592"/>
        <v>2.4120507298884477</v>
      </c>
      <c r="CQ285" s="19">
        <f t="shared" si="607"/>
        <v>227.56675046820206</v>
      </c>
      <c r="CR285" s="14">
        <f t="shared" si="700"/>
        <v>1.1717499555553249E-2</v>
      </c>
      <c r="CS285" s="19">
        <f t="shared" si="661"/>
        <v>227.54008533522736</v>
      </c>
      <c r="CT285" t="s">
        <v>249</v>
      </c>
      <c r="CU285" s="14">
        <f t="shared" si="662"/>
        <v>1.6199999999999999</v>
      </c>
      <c r="CV285" s="14">
        <f t="shared" si="663"/>
        <v>0.40601027145261881</v>
      </c>
      <c r="CW285" s="14">
        <f t="shared" si="664"/>
        <v>1.670103092783505</v>
      </c>
      <c r="CX285" s="14">
        <f>CU285</f>
        <v>1.6199999999999999</v>
      </c>
      <c r="CY285" s="14">
        <f>CV285</f>
        <v>0.40601027145261881</v>
      </c>
      <c r="CZ285" s="14">
        <f t="shared" si="617"/>
        <v>1.670103092783505</v>
      </c>
      <c r="DA285" s="19">
        <f t="shared" si="593"/>
        <v>2.4118996358314031</v>
      </c>
      <c r="DB285" s="21">
        <f t="shared" si="568"/>
        <v>3.5000000000000003E-2</v>
      </c>
      <c r="DC285" s="14">
        <f t="shared" si="701"/>
        <v>1.6201881912648848</v>
      </c>
      <c r="DD285" s="14">
        <f t="shared" si="702"/>
        <v>0.40605302831254075</v>
      </c>
      <c r="DE285" s="14">
        <f t="shared" si="594"/>
        <v>1.6702960327187406</v>
      </c>
      <c r="DF285" s="19">
        <f t="shared" si="595"/>
        <v>2.4121782723787777</v>
      </c>
      <c r="DG285" s="19">
        <f t="shared" si="608"/>
        <v>227.55437464792186</v>
      </c>
      <c r="DH285" s="14">
        <f t="shared" si="703"/>
        <v>1.1718756376679098E-2</v>
      </c>
      <c r="DI285" s="19">
        <f t="shared" si="668"/>
        <v>227.5277081051324</v>
      </c>
      <c r="DJ285" t="s">
        <v>249</v>
      </c>
      <c r="DK285" s="14">
        <f t="shared" si="669"/>
        <v>1.6199999999999999</v>
      </c>
      <c r="DL285" s="14">
        <f t="shared" si="670"/>
        <v>0.40601027145261881</v>
      </c>
      <c r="DM285" s="14">
        <f t="shared" si="671"/>
        <v>1.670103092783505</v>
      </c>
      <c r="DN285" s="14">
        <f>DK285</f>
        <v>1.6199999999999999</v>
      </c>
      <c r="DO285" s="14">
        <f>DL285</f>
        <v>0.40601027145261881</v>
      </c>
      <c r="DP285" s="14">
        <f t="shared" si="618"/>
        <v>1.670103092783505</v>
      </c>
      <c r="DQ285" s="19">
        <f t="shared" si="596"/>
        <v>2.4119848587516275</v>
      </c>
      <c r="DR285" s="21">
        <f t="shared" si="571"/>
        <v>3.5000000000000003E-2</v>
      </c>
      <c r="DS285" s="14">
        <f t="shared" si="704"/>
        <v>1.6201882045643541</v>
      </c>
      <c r="DT285" s="14">
        <f t="shared" si="705"/>
        <v>0.40605303133416631</v>
      </c>
      <c r="DU285" s="14">
        <f t="shared" si="597"/>
        <v>1.6702960463537986</v>
      </c>
      <c r="DV285" s="19">
        <f t="shared" si="598"/>
        <v>2.4122635248363751</v>
      </c>
      <c r="DW285" s="19">
        <f t="shared" si="609"/>
        <v>227.54610307244576</v>
      </c>
      <c r="DX285" s="14">
        <f t="shared" si="706"/>
        <v>1.1719596505215878E-2</v>
      </c>
      <c r="DY285" s="19">
        <f t="shared" si="675"/>
        <v>227.51943558730233</v>
      </c>
      <c r="DZ285" t="s">
        <v>249</v>
      </c>
      <c r="EA285" s="14">
        <f t="shared" si="676"/>
        <v>1.6199999999999999</v>
      </c>
      <c r="EB285" s="14">
        <f t="shared" si="677"/>
        <v>0.40601027145261881</v>
      </c>
      <c r="EC285" s="14">
        <f t="shared" si="678"/>
        <v>1.670103092783505</v>
      </c>
      <c r="ED285" s="14">
        <f>EA285</f>
        <v>1.6199999999999999</v>
      </c>
      <c r="EE285" s="14">
        <f>EB285</f>
        <v>0.40601027145261881</v>
      </c>
      <c r="EF285" s="14">
        <f t="shared" si="619"/>
        <v>1.670103092783505</v>
      </c>
      <c r="EG285" s="19">
        <f t="shared" si="599"/>
        <v>2.4120277987875602</v>
      </c>
      <c r="EH285" s="21">
        <f t="shared" si="574"/>
        <v>3.5000000000000003E-2</v>
      </c>
      <c r="EI285" s="14">
        <f t="shared" si="707"/>
        <v>1.6201882112655426</v>
      </c>
      <c r="EJ285" s="14">
        <f t="shared" si="708"/>
        <v>0.40605303285666944</v>
      </c>
      <c r="EK285" s="14">
        <f t="shared" si="600"/>
        <v>1.6702960532240798</v>
      </c>
      <c r="EL285" s="19">
        <f t="shared" si="601"/>
        <v>2.4123064797556659</v>
      </c>
      <c r="EM285" s="19">
        <f t="shared" si="610"/>
        <v>227.54193561205824</v>
      </c>
      <c r="EN285" s="14">
        <f t="shared" si="709"/>
        <v>1.1720019820487667E-2</v>
      </c>
      <c r="EO285" s="19">
        <f t="shared" si="682"/>
        <v>227.5152676521046</v>
      </c>
    </row>
    <row r="286" spans="2:145" hidden="1" outlineLevel="1">
      <c r="B286" s="16" t="s">
        <v>95</v>
      </c>
      <c r="C286" s="17">
        <f>SUM(C266:C285)</f>
        <v>32.400000000000006</v>
      </c>
      <c r="D286" s="17">
        <f>SUM(D266:D285)</f>
        <v>8.1202054290523762</v>
      </c>
      <c r="E286" s="17">
        <f>SUM(E266:E285)</f>
        <v>33.402061855670112</v>
      </c>
      <c r="F286" s="17">
        <f>F266</f>
        <v>32.632215418964975</v>
      </c>
      <c r="G286" s="17">
        <f>G266</f>
        <v>8.2306295397171745</v>
      </c>
      <c r="H286" s="17">
        <f>F286/$L$43</f>
        <v>33.641459194809251</v>
      </c>
      <c r="I286" s="20">
        <f>I266</f>
        <v>48.564936642913018</v>
      </c>
      <c r="J286" s="17">
        <f>SUM(J266:J285)</f>
        <v>0.7000000000000004</v>
      </c>
      <c r="K286" s="17">
        <f>K266</f>
        <v>32.662923779951093</v>
      </c>
      <c r="L286" s="17">
        <f>L266</f>
        <v>8.2487078490073866</v>
      </c>
      <c r="M286" s="17">
        <f>K286/$L$43</f>
        <v>33.673117298918655</v>
      </c>
      <c r="N286" s="20">
        <f>N266</f>
        <v>48.63268934830851</v>
      </c>
      <c r="O286" s="41">
        <f>O266</f>
        <v>230.90362114658484</v>
      </c>
      <c r="P286" s="17">
        <f>(1-Q286/O286)*100</f>
        <v>1.4228246632073116</v>
      </c>
      <c r="Q286" s="20">
        <f>Q285</f>
        <v>227.61826747667246</v>
      </c>
      <c r="R286" s="16" t="s">
        <v>95</v>
      </c>
      <c r="S286" s="17">
        <f>SUM(S266:S285)</f>
        <v>32.400000000000006</v>
      </c>
      <c r="T286" s="17">
        <f>SUM(T266:T285)</f>
        <v>8.1202054290523762</v>
      </c>
      <c r="U286" s="17">
        <f>SUM(U266:U285)</f>
        <v>33.402061855670112</v>
      </c>
      <c r="V286" s="17">
        <f>V266</f>
        <v>32.632281249389173</v>
      </c>
      <c r="W286" s="17">
        <f>W266</f>
        <v>8.2306608772573924</v>
      </c>
      <c r="X286" s="17">
        <f>V286/$L$43</f>
        <v>33.64152706122595</v>
      </c>
      <c r="Y286" s="20">
        <f>Y266</f>
        <v>48.57185804788687</v>
      </c>
      <c r="Z286" s="17">
        <f>SUM(Z266:Z285)</f>
        <v>0.7000000000000004</v>
      </c>
      <c r="AA286" s="17">
        <f>AA266</f>
        <v>32.662998364021973</v>
      </c>
      <c r="AB286" s="17">
        <f>AB266</f>
        <v>8.2487443399041194</v>
      </c>
      <c r="AC286" s="17">
        <f>AA286/$L$43</f>
        <v>33.673194189713378</v>
      </c>
      <c r="AD286" s="20">
        <f>AD266</f>
        <v>48.639639593971232</v>
      </c>
      <c r="AE286" s="41">
        <f>AE266</f>
        <v>230.87118352948912</v>
      </c>
      <c r="AF286" s="17">
        <f>(1-AG286/AE286)*100</f>
        <v>1.4232262259950335</v>
      </c>
      <c r="AG286" s="20">
        <f>AG285</f>
        <v>227.5853642972323</v>
      </c>
      <c r="AH286" s="16" t="s">
        <v>95</v>
      </c>
      <c r="AI286" s="17">
        <f>SUM(AI266:AI285)</f>
        <v>32.400000000000006</v>
      </c>
      <c r="AJ286" s="17">
        <f>SUM(AJ266:AJ285)</f>
        <v>8.1202054290523762</v>
      </c>
      <c r="AK286" s="17">
        <f>SUM(AK266:AK285)</f>
        <v>33.402061855670112</v>
      </c>
      <c r="AL286" s="17">
        <f>AL266</f>
        <v>32.63233888692605</v>
      </c>
      <c r="AM286" s="17">
        <f>AM266</f>
        <v>8.2306883147177459</v>
      </c>
      <c r="AN286" s="17">
        <f>AL286/$L$43</f>
        <v>33.641586481367064</v>
      </c>
      <c r="AO286" s="20">
        <f>AO266</f>
        <v>48.577917261446451</v>
      </c>
      <c r="AP286" s="17">
        <f>SUM(AP266:AP285)</f>
        <v>0.7000000000000004</v>
      </c>
      <c r="AQ286" s="17">
        <f>AQ266</f>
        <v>32.663063665797935</v>
      </c>
      <c r="AR286" s="17">
        <f>AR266</f>
        <v>8.2487762893761971</v>
      </c>
      <c r="AS286" s="17">
        <f>AQ286/$L$43</f>
        <v>33.673261511131891</v>
      </c>
      <c r="AT286" s="20">
        <f>AT266</f>
        <v>48.645724062240532</v>
      </c>
      <c r="AU286" s="41">
        <f>AU266</f>
        <v>230.84279427013428</v>
      </c>
      <c r="AV286" s="17">
        <f>(1-AW286/AU286)*100</f>
        <v>1.4235778116902575</v>
      </c>
      <c r="AW286" s="20">
        <f>AW285</f>
        <v>227.55656747101887</v>
      </c>
      <c r="AX286" s="16" t="s">
        <v>95</v>
      </c>
      <c r="AY286" s="17">
        <f>SUM(AY266:AY285)</f>
        <v>32.400000000000006</v>
      </c>
      <c r="AZ286" s="17">
        <f>SUM(AZ266:AZ285)</f>
        <v>8.1202054290523762</v>
      </c>
      <c r="BA286" s="17">
        <f>SUM(BA266:BA285)</f>
        <v>33.402061855670112</v>
      </c>
      <c r="BB286" s="17">
        <f>BB266</f>
        <v>32.6323554484173</v>
      </c>
      <c r="BC286" s="17">
        <f>BC266</f>
        <v>8.230696198562871</v>
      </c>
      <c r="BD286" s="17">
        <f>BB286/$L$43</f>
        <v>33.641603555069381</v>
      </c>
      <c r="BE286" s="20">
        <f>BE266</f>
        <v>48.579658170893687</v>
      </c>
      <c r="BF286" s="17">
        <f>SUM(BF266:BF285)</f>
        <v>0.7000000000000004</v>
      </c>
      <c r="BG286" s="17">
        <f>BG266</f>
        <v>32.663082429525069</v>
      </c>
      <c r="BH286" s="17">
        <f>BH266</f>
        <v>8.2487854696988983</v>
      </c>
      <c r="BI286" s="17">
        <f>BG286/$L$43</f>
        <v>33.673280855180487</v>
      </c>
      <c r="BJ286" s="20">
        <f>BJ266</f>
        <v>48.647472228923853</v>
      </c>
      <c r="BK286" s="41">
        <f>BK266</f>
        <v>230.83463889847908</v>
      </c>
      <c r="BL286" s="17">
        <f>(1-BM286/BK286)*100</f>
        <v>1.4236788357014141</v>
      </c>
      <c r="BM286" s="20">
        <f>BM285</f>
        <v>227.54829499901365</v>
      </c>
      <c r="BN286" s="16" t="s">
        <v>95</v>
      </c>
      <c r="BO286" s="17">
        <f>SUM(BO266:BO285)</f>
        <v>32.400000000000006</v>
      </c>
      <c r="BP286" s="17">
        <f>SUM(BP266:BP285)</f>
        <v>8.1202054290523762</v>
      </c>
      <c r="BQ286" s="17">
        <f>SUM(BQ266:BQ285)</f>
        <v>33.402061855670112</v>
      </c>
      <c r="BR286" s="17">
        <f>BR266</f>
        <v>32.632363793244942</v>
      </c>
      <c r="BS286" s="17">
        <f>BS266</f>
        <v>8.230700170991156</v>
      </c>
      <c r="BT286" s="17">
        <f>BR286/$L$43</f>
        <v>33.641612157984476</v>
      </c>
      <c r="BU286" s="20">
        <f>BU266</f>
        <v>48.580535338666721</v>
      </c>
      <c r="BV286" s="17">
        <f>SUM(BV266:BV285)</f>
        <v>0.7000000000000004</v>
      </c>
      <c r="BW286" s="17">
        <f>BW266</f>
        <v>32.663091883992507</v>
      </c>
      <c r="BX286" s="17">
        <f>BX266</f>
        <v>8.2487900953828674</v>
      </c>
      <c r="BY286" s="17">
        <f>BW286/$L$43</f>
        <v>33.673290602054131</v>
      </c>
      <c r="BZ286" s="20">
        <f>BZ266</f>
        <v>48.648353053494091</v>
      </c>
      <c r="CA286" s="41">
        <f>CA266</f>
        <v>230.83052998806087</v>
      </c>
      <c r="CB286" s="17">
        <f>(1-CC286/CA286)*100</f>
        <v>1.4237297385788938</v>
      </c>
      <c r="CC286" s="20">
        <f>CC285</f>
        <v>227.54412708690157</v>
      </c>
      <c r="CD286" s="16" t="s">
        <v>95</v>
      </c>
      <c r="CE286" s="17">
        <f>SUM(CE266:CE285)</f>
        <v>32.400000000000006</v>
      </c>
      <c r="CF286" s="17">
        <f>SUM(CF266:CF285)</f>
        <v>8.1202054290523762</v>
      </c>
      <c r="CG286" s="17">
        <f>SUM(CG266:CG285)</f>
        <v>33.402061855670112</v>
      </c>
      <c r="CH286" s="17">
        <f>CH266</f>
        <v>32.632371885905705</v>
      </c>
      <c r="CI286" s="17">
        <f>CI266</f>
        <v>8.2307040233795234</v>
      </c>
      <c r="CJ286" s="17">
        <f>CH286/$L$43</f>
        <v>33.641620500933719</v>
      </c>
      <c r="CK286" s="20">
        <f>CK266</f>
        <v>48.581385985085682</v>
      </c>
      <c r="CL286" s="17">
        <f>SUM(CL266:CL285)</f>
        <v>0.7000000000000004</v>
      </c>
      <c r="CM286" s="17">
        <f>CM266</f>
        <v>32.663101052762002</v>
      </c>
      <c r="CN286" s="17">
        <f>CN266</f>
        <v>8.2487945812868606</v>
      </c>
      <c r="CO286" s="17">
        <f>CM286/$L$43</f>
        <v>33.67330005439382</v>
      </c>
      <c r="CP286" s="20">
        <f>CP266</f>
        <v>48.649207246270933</v>
      </c>
      <c r="CQ286" s="41">
        <f>CQ266</f>
        <v>230.82654545413465</v>
      </c>
      <c r="CR286" s="17">
        <f>(1-CS286/CQ286)*100</f>
        <v>1.4237791032402303</v>
      </c>
      <c r="CS286" s="20">
        <f>CS285</f>
        <v>227.54008533522736</v>
      </c>
      <c r="CT286" s="16" t="s">
        <v>95</v>
      </c>
      <c r="CU286" s="17">
        <f>SUM(CU266:CU285)</f>
        <v>32.400000000000006</v>
      </c>
      <c r="CV286" s="17">
        <f>SUM(CV266:CV285)</f>
        <v>8.1202054290523762</v>
      </c>
      <c r="CW286" s="17">
        <f>SUM(CW266:CW285)</f>
        <v>33.402061855670112</v>
      </c>
      <c r="CX286" s="17">
        <f>CX266</f>
        <v>32.632396671021603</v>
      </c>
      <c r="CY286" s="17">
        <f>CY266</f>
        <v>8.2307158219596701</v>
      </c>
      <c r="CZ286" s="17">
        <f>CX286/$L$43</f>
        <v>33.64164605259959</v>
      </c>
      <c r="DA286" s="20">
        <f>DA266</f>
        <v>48.58399114021168</v>
      </c>
      <c r="DB286" s="17">
        <f>SUM(DB266:DB285)</f>
        <v>0.7000000000000004</v>
      </c>
      <c r="DC286" s="17">
        <f>DC266</f>
        <v>32.663129133641966</v>
      </c>
      <c r="DD286" s="17">
        <f>DD266</f>
        <v>8.248808320115204</v>
      </c>
      <c r="DE286" s="17">
        <f>DC286/$L$43</f>
        <v>33.673329003754603</v>
      </c>
      <c r="DF286" s="20">
        <f>DF266</f>
        <v>48.651823263092204</v>
      </c>
      <c r="DG286" s="41">
        <f>DG266</f>
        <v>230.81434345668168</v>
      </c>
      <c r="DH286" s="17">
        <f>(1-DI286/DG286)*100</f>
        <v>1.4239302906086992</v>
      </c>
      <c r="DI286" s="20">
        <f>DI285</f>
        <v>227.5277081051324</v>
      </c>
      <c r="DJ286" s="16" t="s">
        <v>95</v>
      </c>
      <c r="DK286" s="17">
        <f>SUM(DK266:DK285)</f>
        <v>32.400000000000006</v>
      </c>
      <c r="DL286" s="17">
        <f>SUM(DL266:DL285)</f>
        <v>8.1202054290523762</v>
      </c>
      <c r="DM286" s="17">
        <f>SUM(DM266:DM285)</f>
        <v>33.402061855670112</v>
      </c>
      <c r="DN286" s="17">
        <f>DN266</f>
        <v>32.632413238742899</v>
      </c>
      <c r="DO286" s="17">
        <f>DO266</f>
        <v>8.2307237087747005</v>
      </c>
      <c r="DP286" s="17">
        <f>DN286/$L$43</f>
        <v>33.641663132724638</v>
      </c>
      <c r="DQ286" s="20">
        <f>DQ266</f>
        <v>48.585732491588914</v>
      </c>
      <c r="DR286" s="17">
        <f>SUM(DR266:DR285)</f>
        <v>0.7000000000000004</v>
      </c>
      <c r="DS286" s="17">
        <f>DS266</f>
        <v>32.663147904433607</v>
      </c>
      <c r="DT286" s="17">
        <f>DT266</f>
        <v>8.2488175038990708</v>
      </c>
      <c r="DU286" s="17">
        <f>DS286/$L$43</f>
        <v>33.673348355086198</v>
      </c>
      <c r="DV286" s="20">
        <f>DV266</f>
        <v>48.653571875342671</v>
      </c>
      <c r="DW286" s="41">
        <f>DW266</f>
        <v>230.80618806867926</v>
      </c>
      <c r="DX286" s="17">
        <f>(1-DY286/DW286)*100</f>
        <v>1.424031352399846</v>
      </c>
      <c r="DY286" s="20">
        <f>DY285</f>
        <v>227.51943558730233</v>
      </c>
      <c r="DZ286" s="16" t="s">
        <v>95</v>
      </c>
      <c r="EA286" s="17">
        <f>SUM(EA266:EA285)</f>
        <v>32.400000000000006</v>
      </c>
      <c r="EB286" s="17">
        <f>SUM(EB266:EB285)</f>
        <v>8.1202054290523762</v>
      </c>
      <c r="EC286" s="17">
        <f>SUM(EC266:EC285)</f>
        <v>33.402061855670112</v>
      </c>
      <c r="ED286" s="17">
        <f>ED266</f>
        <v>32.632421586709754</v>
      </c>
      <c r="EE286" s="17">
        <f>EE266</f>
        <v>8.2307276826994684</v>
      </c>
      <c r="EF286" s="17">
        <f>ED286/$L$43</f>
        <v>33.641671738876035</v>
      </c>
      <c r="EG286" s="20">
        <f>EG266</f>
        <v>48.586609882036548</v>
      </c>
      <c r="EH286" s="17">
        <f>SUM(EH266:EH285)</f>
        <v>0.7000000000000004</v>
      </c>
      <c r="EI286" s="17">
        <f>EI266</f>
        <v>32.66315736246073</v>
      </c>
      <c r="EJ286" s="17">
        <f>EJ266</f>
        <v>8.24882213132706</v>
      </c>
      <c r="EK286" s="17">
        <f>EI286/$L$43</f>
        <v>33.673358105629617</v>
      </c>
      <c r="EL286" s="20">
        <f>EL266</f>
        <v>48.654452924420248</v>
      </c>
      <c r="EM286" s="41">
        <f>EM266</f>
        <v>230.80207915002828</v>
      </c>
      <c r="EN286" s="17">
        <f>(1-EO286/EM286)*100</f>
        <v>1.4240822743139869</v>
      </c>
      <c r="EO286" s="20">
        <f>EO285</f>
        <v>227.5152676521046</v>
      </c>
    </row>
    <row r="287" spans="2:145" hidden="1" outlineLevel="1">
      <c r="C287" s="6"/>
      <c r="D287" s="6"/>
      <c r="E287" s="6"/>
      <c r="S287" s="6"/>
      <c r="T287" s="6"/>
      <c r="U287" s="55"/>
      <c r="V287" s="37"/>
      <c r="W287" s="37"/>
      <c r="X287" s="37"/>
      <c r="AI287" s="6"/>
      <c r="AJ287" s="6"/>
      <c r="AK287" s="6"/>
      <c r="AY287" s="6"/>
      <c r="AZ287" s="6"/>
      <c r="BA287" s="6"/>
      <c r="BO287" s="6"/>
      <c r="BP287" s="6"/>
      <c r="BQ287" s="6"/>
      <c r="CE287" s="6"/>
      <c r="CF287" s="6"/>
      <c r="CG287" s="6"/>
      <c r="CU287" s="6"/>
      <c r="CV287" s="6"/>
      <c r="CW287" s="6"/>
      <c r="DK287" s="6"/>
      <c r="DL287" s="6"/>
      <c r="DM287" s="6"/>
      <c r="EA287" s="6"/>
      <c r="EB287" s="6"/>
      <c r="EC287" s="6"/>
    </row>
    <row r="288" spans="2:145" hidden="1" outlineLevel="1">
      <c r="B288" s="49" t="s">
        <v>177</v>
      </c>
      <c r="C288" s="54" t="s">
        <v>176</v>
      </c>
      <c r="D288" s="50">
        <f>M264+M286</f>
        <v>67.346234597837309</v>
      </c>
      <c r="E288" s="51"/>
      <c r="F288" s="51"/>
      <c r="G288" s="51"/>
      <c r="H288" s="51"/>
      <c r="I288" s="52"/>
      <c r="J288" s="51"/>
      <c r="K288" s="51"/>
      <c r="L288" s="51"/>
      <c r="M288" s="51"/>
      <c r="N288" s="52"/>
      <c r="O288" s="53"/>
      <c r="P288" s="51"/>
      <c r="Q288" s="52"/>
      <c r="R288" s="49" t="s">
        <v>178</v>
      </c>
      <c r="S288" s="54" t="s">
        <v>176</v>
      </c>
      <c r="T288" s="50">
        <f>AC264+AC286</f>
        <v>67.346388379426756</v>
      </c>
      <c r="U288" s="51"/>
      <c r="V288" s="51"/>
      <c r="W288" s="51"/>
      <c r="X288" s="51"/>
      <c r="Y288" s="52"/>
      <c r="Z288" s="51"/>
      <c r="AA288" s="51"/>
      <c r="AB288" s="51"/>
      <c r="AC288" s="51"/>
      <c r="AD288" s="52"/>
      <c r="AE288" s="53"/>
      <c r="AF288" s="51"/>
      <c r="AG288" s="52"/>
      <c r="AH288" s="49" t="s">
        <v>179</v>
      </c>
      <c r="AI288" s="54" t="s">
        <v>176</v>
      </c>
      <c r="AJ288" s="50">
        <f>AS264+AS286</f>
        <v>67.346523022263781</v>
      </c>
      <c r="AK288" s="51"/>
      <c r="AL288" s="51"/>
      <c r="AM288" s="51"/>
      <c r="AN288" s="51"/>
      <c r="AO288" s="52"/>
      <c r="AP288" s="51"/>
      <c r="AQ288" s="51"/>
      <c r="AR288" s="51"/>
      <c r="AS288" s="51"/>
      <c r="AT288" s="52"/>
      <c r="AU288" s="53"/>
      <c r="AV288" s="51"/>
      <c r="AW288" s="52"/>
      <c r="AX288" s="49" t="s">
        <v>180</v>
      </c>
      <c r="AY288" s="54" t="s">
        <v>176</v>
      </c>
      <c r="AZ288" s="50">
        <f>BI264+BI286</f>
        <v>67.346561710360973</v>
      </c>
      <c r="BA288" s="51"/>
      <c r="BB288" s="51"/>
      <c r="BC288" s="51"/>
      <c r="BD288" s="51"/>
      <c r="BE288" s="52"/>
      <c r="BF288" s="51"/>
      <c r="BG288" s="51"/>
      <c r="BH288" s="51"/>
      <c r="BI288" s="51"/>
      <c r="BJ288" s="52"/>
      <c r="BK288" s="53"/>
      <c r="BL288" s="51"/>
      <c r="BM288" s="52"/>
      <c r="BN288" s="49" t="s">
        <v>181</v>
      </c>
      <c r="BO288" s="54" t="s">
        <v>176</v>
      </c>
      <c r="BP288" s="50">
        <f>BY264+BY286</f>
        <v>67.346581204108261</v>
      </c>
      <c r="BQ288" s="51"/>
      <c r="BR288" s="51"/>
      <c r="BS288" s="51"/>
      <c r="BT288" s="51"/>
      <c r="BU288" s="52"/>
      <c r="BV288" s="51"/>
      <c r="BW288" s="51"/>
      <c r="BX288" s="51"/>
      <c r="BY288" s="51"/>
      <c r="BZ288" s="52"/>
      <c r="CA288" s="53"/>
      <c r="CB288" s="51"/>
      <c r="CC288" s="52"/>
      <c r="CD288" s="49" t="s">
        <v>182</v>
      </c>
      <c r="CE288" s="54" t="s">
        <v>176</v>
      </c>
      <c r="CF288" s="50">
        <f>CO264+CO286</f>
        <v>67.346600108787641</v>
      </c>
      <c r="CG288" s="51"/>
      <c r="CH288" s="51"/>
      <c r="CI288" s="51"/>
      <c r="CJ288" s="51"/>
      <c r="CK288" s="52"/>
      <c r="CL288" s="51"/>
      <c r="CM288" s="51"/>
      <c r="CN288" s="51"/>
      <c r="CO288" s="51"/>
      <c r="CP288" s="52"/>
      <c r="CQ288" s="53"/>
      <c r="CR288" s="51"/>
      <c r="CS288" s="52"/>
      <c r="CT288" s="49" t="s">
        <v>183</v>
      </c>
      <c r="CU288" s="54" t="s">
        <v>176</v>
      </c>
      <c r="CV288" s="50">
        <f>DE264+DE286</f>
        <v>67.346658007509205</v>
      </c>
      <c r="CW288" s="51"/>
      <c r="CX288" s="51"/>
      <c r="CY288" s="51"/>
      <c r="CZ288" s="51"/>
      <c r="DA288" s="52"/>
      <c r="DB288" s="51"/>
      <c r="DC288" s="51"/>
      <c r="DD288" s="51"/>
      <c r="DE288" s="51"/>
      <c r="DF288" s="52"/>
      <c r="DG288" s="53"/>
      <c r="DH288" s="51"/>
      <c r="DI288" s="52"/>
      <c r="DJ288" s="49" t="s">
        <v>184</v>
      </c>
      <c r="DK288" s="54" t="s">
        <v>176</v>
      </c>
      <c r="DL288" s="50">
        <f>DU264+DU286</f>
        <v>67.346696710172395</v>
      </c>
      <c r="DM288" s="51"/>
      <c r="DN288" s="51"/>
      <c r="DO288" s="51"/>
      <c r="DP288" s="51"/>
      <c r="DQ288" s="52"/>
      <c r="DR288" s="51"/>
      <c r="DS288" s="51"/>
      <c r="DT288" s="51"/>
      <c r="DU288" s="51"/>
      <c r="DV288" s="52"/>
      <c r="DW288" s="53"/>
      <c r="DX288" s="51"/>
      <c r="DY288" s="52"/>
      <c r="DZ288" s="49" t="s">
        <v>185</v>
      </c>
      <c r="EA288" s="54" t="s">
        <v>176</v>
      </c>
      <c r="EB288" s="50">
        <f>EK264+EK286</f>
        <v>67.346716211259235</v>
      </c>
      <c r="EC288" s="51"/>
      <c r="ED288" s="51"/>
      <c r="EE288" s="51"/>
      <c r="EF288" s="51"/>
      <c r="EG288" s="52"/>
      <c r="EH288" s="51"/>
      <c r="EI288" s="51"/>
      <c r="EJ288" s="51"/>
      <c r="EK288" s="51"/>
      <c r="EL288" s="52"/>
      <c r="EM288" s="53"/>
      <c r="EN288" s="51"/>
      <c r="EO288" s="52"/>
    </row>
    <row r="289" spans="2:17" hidden="1" outlineLevel="1">
      <c r="E289" s="6"/>
    </row>
    <row r="290" spans="2:17" hidden="1" outlineLevel="1">
      <c r="C290" s="5" t="s">
        <v>152</v>
      </c>
      <c r="E290" s="6"/>
    </row>
    <row r="291" spans="2:17" hidden="1" outlineLevel="1">
      <c r="C291" s="5"/>
      <c r="E291" s="6"/>
    </row>
    <row r="292" spans="2:17" hidden="1" outlineLevel="1">
      <c r="B292" s="121" t="s">
        <v>8</v>
      </c>
      <c r="C292" s="14">
        <f>D288</f>
        <v>67.346234597837309</v>
      </c>
      <c r="D292" t="s">
        <v>150</v>
      </c>
      <c r="E292" s="121" t="s">
        <v>14</v>
      </c>
      <c r="F292" s="14">
        <f>CF288</f>
        <v>67.346600108787641</v>
      </c>
      <c r="G292" t="s">
        <v>150</v>
      </c>
    </row>
    <row r="293" spans="2:17" hidden="1" outlineLevel="1">
      <c r="B293" s="121" t="s">
        <v>9</v>
      </c>
      <c r="C293" s="14">
        <f>T288</f>
        <v>67.346388379426756</v>
      </c>
      <c r="D293" t="s">
        <v>150</v>
      </c>
      <c r="E293" s="121" t="s">
        <v>15</v>
      </c>
      <c r="F293" s="14">
        <f>CV288</f>
        <v>67.346658007509205</v>
      </c>
      <c r="G293" t="s">
        <v>150</v>
      </c>
    </row>
    <row r="294" spans="2:17" hidden="1" outlineLevel="1">
      <c r="B294" s="121" t="s">
        <v>10</v>
      </c>
      <c r="C294" s="14">
        <f>AJ288</f>
        <v>67.346523022263781</v>
      </c>
      <c r="D294" t="s">
        <v>150</v>
      </c>
      <c r="E294" s="121" t="s">
        <v>16</v>
      </c>
      <c r="F294" s="14">
        <f>DL288</f>
        <v>67.346696710172395</v>
      </c>
      <c r="G294" t="s">
        <v>150</v>
      </c>
    </row>
    <row r="295" spans="2:17" hidden="1" outlineLevel="1">
      <c r="B295" s="121" t="s">
        <v>12</v>
      </c>
      <c r="C295" s="14">
        <f>AZ288</f>
        <v>67.346561710360973</v>
      </c>
      <c r="D295" t="s">
        <v>150</v>
      </c>
      <c r="E295" s="121" t="s">
        <v>17</v>
      </c>
      <c r="F295" s="14">
        <f>EB288</f>
        <v>67.346716211259235</v>
      </c>
      <c r="G295" t="s">
        <v>150</v>
      </c>
    </row>
    <row r="296" spans="2:17" hidden="1" outlineLevel="1">
      <c r="B296" s="121" t="s">
        <v>13</v>
      </c>
      <c r="C296" s="14">
        <f>BP288</f>
        <v>67.346581204108261</v>
      </c>
      <c r="D296" t="s">
        <v>150</v>
      </c>
      <c r="E296" s="6"/>
    </row>
    <row r="297" spans="2:17" hidden="1" outlineLevel="1">
      <c r="C297" s="5"/>
      <c r="E297" s="6"/>
    </row>
    <row r="298" spans="2:17" ht="17" hidden="1" outlineLevel="1">
      <c r="C298" s="15" t="s">
        <v>164</v>
      </c>
      <c r="D298" s="121" t="s">
        <v>159</v>
      </c>
      <c r="E298" s="121" t="s">
        <v>106</v>
      </c>
      <c r="F298" s="163" t="s">
        <v>167</v>
      </c>
      <c r="G298" s="168" t="s">
        <v>359</v>
      </c>
      <c r="H298" s="168" t="s">
        <v>360</v>
      </c>
      <c r="I298" s="168" t="s">
        <v>361</v>
      </c>
      <c r="J298" s="121" t="s">
        <v>161</v>
      </c>
      <c r="K298" s="121" t="s">
        <v>168</v>
      </c>
      <c r="L298" s="121" t="s">
        <v>105</v>
      </c>
      <c r="M298" s="121" t="s">
        <v>169</v>
      </c>
      <c r="N298" s="168" t="s">
        <v>362</v>
      </c>
      <c r="O298" s="168" t="s">
        <v>363</v>
      </c>
      <c r="P298" s="168" t="s">
        <v>364</v>
      </c>
      <c r="Q298" s="168" t="s">
        <v>365</v>
      </c>
    </row>
    <row r="299" spans="2:17" hidden="1" outlineLevel="1">
      <c r="B299" s="121" t="s">
        <v>109</v>
      </c>
      <c r="C299" s="14">
        <f>C292+F300</f>
        <v>590.05370715141157</v>
      </c>
      <c r="D299" s="14">
        <f>1000*C299/3/$E$76</f>
        <v>17.0333833330102</v>
      </c>
      <c r="E299" s="25">
        <f>$G$4/1000</f>
        <v>0.42199999999999999</v>
      </c>
      <c r="F299" s="14">
        <f t="shared" ref="F299:F306" si="710">IF(D299&lt;0,-SQRT((N299+G299)^2+(P299+H299-I299)^2),SQRT((N299+G299)^2+(P299+H299-I299)^2))</f>
        <v>588.08115376089222</v>
      </c>
      <c r="G299" s="165">
        <f>(3*E299*$K$70*D299^2)/1000</f>
        <v>4.5914045384486929E-2</v>
      </c>
      <c r="H299" s="165">
        <f>+(3*E299*$L$70*D299^2)/1000</f>
        <v>3.8567798122969017E-2</v>
      </c>
      <c r="I299" s="165">
        <f>3*$K$299^2/($N$70/E299)/1000</f>
        <v>15.909025197778718</v>
      </c>
      <c r="J299" s="14">
        <f t="shared" ref="J299:J307" si="711">1000*F299/3/$K$145</f>
        <v>16.97644062145984</v>
      </c>
      <c r="K299" s="35">
        <f>F311</f>
        <v>11547.005383792517</v>
      </c>
      <c r="L299" s="39">
        <f t="shared" ref="L299:L307" si="712">($K$70*$L$43+$L$70*$L$44)*100*SQRT(3)*(D299+J299)/2*E299/$K299</f>
        <v>1.5799130776516568E-2</v>
      </c>
      <c r="M299" s="35">
        <f t="shared" ref="M299:M307" si="713">K299*(1-L299/100)</f>
        <v>11545.18105731116</v>
      </c>
      <c r="N299" s="165">
        <f>C292*$L$43+O300</f>
        <v>588.01967470062846</v>
      </c>
      <c r="O299" s="165">
        <f t="shared" ref="O299:O306" si="714">N299+G299</f>
        <v>588.06558874601296</v>
      </c>
      <c r="P299" s="165">
        <f>C292*$L$44+P300+H300-I300</f>
        <v>20.149095214114645</v>
      </c>
      <c r="Q299" s="165">
        <f t="shared" ref="Q299:Q306" si="715">P299+H299-I299</f>
        <v>4.2786378144588966</v>
      </c>
    </row>
    <row r="300" spans="2:17" hidden="1" outlineLevel="1">
      <c r="B300" s="121" t="s">
        <v>110</v>
      </c>
      <c r="C300" s="14">
        <f>C293+F301</f>
        <v>524.68969855021521</v>
      </c>
      <c r="D300" s="14">
        <f>1000*C300/3/$E$76</f>
        <v>15.146486934949516</v>
      </c>
      <c r="E300" s="25">
        <f t="shared" ref="E300:E307" si="716">$G$4/1000</f>
        <v>0.42199999999999999</v>
      </c>
      <c r="F300" s="14">
        <f t="shared" si="710"/>
        <v>522.70747255357423</v>
      </c>
      <c r="G300" s="165">
        <f t="shared" ref="G300:G307" si="717">(3*E300*$K$70*D300^2)/1000</f>
        <v>3.6305092518971883E-2</v>
      </c>
      <c r="H300" s="165">
        <f t="shared" ref="H300:H307" si="718">+(3*E300*$L$70*D300^2)/1000</f>
        <v>3.0496277715936378E-2</v>
      </c>
      <c r="I300" s="165">
        <f t="shared" ref="I300:I307" si="719">3*$K$299^2/($N$70/E300)/1000</f>
        <v>15.909025197778718</v>
      </c>
      <c r="J300" s="14">
        <f t="shared" si="711"/>
        <v>15.089264999311748</v>
      </c>
      <c r="K300" s="35">
        <f>M299</f>
        <v>11545.18105731116</v>
      </c>
      <c r="L300" s="39">
        <f t="shared" si="712"/>
        <v>1.4048119852884898E-2</v>
      </c>
      <c r="M300" s="35">
        <f t="shared" si="713"/>
        <v>11543.559176438996</v>
      </c>
      <c r="N300" s="165">
        <f>C293*$L$43+O301</f>
        <v>522.65752204820728</v>
      </c>
      <c r="O300" s="165">
        <f t="shared" si="714"/>
        <v>522.69382714072628</v>
      </c>
      <c r="P300" s="165">
        <f>C293*$L$44+P301+H301-I301</f>
        <v>19.655423454752565</v>
      </c>
      <c r="Q300" s="165">
        <f t="shared" si="715"/>
        <v>3.7768945346897844</v>
      </c>
    </row>
    <row r="301" spans="2:17" hidden="1" outlineLevel="1">
      <c r="B301" s="121" t="s">
        <v>111</v>
      </c>
      <c r="C301" s="14">
        <f>C294+F304+F302</f>
        <v>459.33407299629903</v>
      </c>
      <c r="D301" s="14">
        <f>1000*C301/3/$E$76</f>
        <v>13.259832534619019</v>
      </c>
      <c r="E301" s="25">
        <f t="shared" si="716"/>
        <v>0.42199999999999999</v>
      </c>
      <c r="F301" s="14">
        <f t="shared" si="710"/>
        <v>457.34331017078847</v>
      </c>
      <c r="G301" s="165">
        <f t="shared" si="717"/>
        <v>2.782401488740182E-2</v>
      </c>
      <c r="H301" s="165">
        <f t="shared" si="718"/>
        <v>2.3372172505417527E-2</v>
      </c>
      <c r="I301" s="165">
        <f t="shared" si="719"/>
        <v>15.909025197778718</v>
      </c>
      <c r="J301" s="14">
        <f t="shared" si="711"/>
        <v>13.202364161958961</v>
      </c>
      <c r="K301" s="35">
        <f t="shared" ref="K301:K303" si="720">M300</f>
        <v>11543.559176438996</v>
      </c>
      <c r="L301" s="39">
        <f t="shared" si="712"/>
        <v>1.2296579955018766E-2</v>
      </c>
      <c r="M301" s="35">
        <f t="shared" si="713"/>
        <v>11542.13971345521</v>
      </c>
      <c r="N301" s="165">
        <f>C294*$L$43+O302+O304</f>
        <v>457.30370130527592</v>
      </c>
      <c r="O301" s="165">
        <f t="shared" si="714"/>
        <v>457.33152532016334</v>
      </c>
      <c r="P301" s="165">
        <f>C294*$L$44+P302+H302-I302+P304+H304-I304</f>
        <v>19.168838415540669</v>
      </c>
      <c r="Q301" s="165">
        <f t="shared" si="715"/>
        <v>3.28318539026737</v>
      </c>
    </row>
    <row r="302" spans="2:17" hidden="1" outlineLevel="1">
      <c r="B302" s="31" t="s">
        <v>128</v>
      </c>
      <c r="C302" s="32">
        <f>C295+F303</f>
        <v>132.67498973474142</v>
      </c>
      <c r="D302" s="32">
        <f>1000*C302/3/$E$76</f>
        <v>3.829997051904189</v>
      </c>
      <c r="E302" s="33">
        <f t="shared" si="716"/>
        <v>0.42199999999999999</v>
      </c>
      <c r="F302" s="32">
        <f t="shared" si="710"/>
        <v>130.65857056944</v>
      </c>
      <c r="G302" s="166">
        <f t="shared" si="717"/>
        <v>2.321349851334374E-3</v>
      </c>
      <c r="H302" s="166">
        <f t="shared" si="718"/>
        <v>1.9499338751208738E-3</v>
      </c>
      <c r="I302" s="166">
        <f t="shared" si="719"/>
        <v>15.909025197778718</v>
      </c>
      <c r="J302" s="17">
        <f t="shared" si="711"/>
        <v>3.7717880445098944</v>
      </c>
      <c r="K302" s="46">
        <f t="shared" si="720"/>
        <v>11542.13971345521</v>
      </c>
      <c r="L302" s="38">
        <f t="shared" si="712"/>
        <v>3.5328682297393783E-3</v>
      </c>
      <c r="M302" s="46">
        <f t="shared" si="713"/>
        <v>11541.731944868241</v>
      </c>
      <c r="N302" s="166">
        <f>+C295*$L$43+O303</f>
        <v>130.6529467542739</v>
      </c>
      <c r="O302" s="166">
        <f t="shared" si="714"/>
        <v>130.65526810412524</v>
      </c>
      <c r="P302" s="166">
        <f>C295*$L$44+P303+H303-I303</f>
        <v>16.836042372302273</v>
      </c>
      <c r="Q302" s="166">
        <f t="shared" si="715"/>
        <v>0.9289671083986768</v>
      </c>
    </row>
    <row r="303" spans="2:17" hidden="1" outlineLevel="1">
      <c r="B303" s="34" t="s">
        <v>129</v>
      </c>
      <c r="C303" s="43">
        <f>C296</f>
        <v>67.346581204108261</v>
      </c>
      <c r="D303" s="43">
        <f>1000*C303/3/$E$76</f>
        <v>1.9441283393596447</v>
      </c>
      <c r="E303" s="44">
        <f t="shared" si="716"/>
        <v>0.42199999999999999</v>
      </c>
      <c r="F303" s="172">
        <f t="shared" si="710"/>
        <v>65.328428024380443</v>
      </c>
      <c r="G303" s="167">
        <f t="shared" si="717"/>
        <v>5.9812723873437911E-4</v>
      </c>
      <c r="H303" s="167">
        <f t="shared" si="718"/>
        <v>5.0242688053687848E-4</v>
      </c>
      <c r="I303" s="167">
        <f t="shared" si="719"/>
        <v>15.909025197778718</v>
      </c>
      <c r="J303" s="14">
        <f t="shared" si="711"/>
        <v>1.8858692752805568</v>
      </c>
      <c r="K303" s="35">
        <f t="shared" si="720"/>
        <v>11541.731944868241</v>
      </c>
      <c r="L303" s="39">
        <f t="shared" si="712"/>
        <v>1.7800233453143302E-3</v>
      </c>
      <c r="M303" s="35">
        <f t="shared" si="713"/>
        <v>11541.526499345169</v>
      </c>
      <c r="N303" s="167">
        <f>C296*$L$43</f>
        <v>65.326183767985015</v>
      </c>
      <c r="O303" s="167">
        <f t="shared" si="714"/>
        <v>65.326781895223746</v>
      </c>
      <c r="P303" s="167">
        <f t="shared" ref="P303" si="721">C303*$L$44</f>
        <v>16.372284941113122</v>
      </c>
      <c r="Q303" s="167">
        <f t="shared" si="715"/>
        <v>0.4637621702149417</v>
      </c>
    </row>
    <row r="304" spans="2:17" hidden="1" outlineLevel="1">
      <c r="B304" s="121" t="s">
        <v>112</v>
      </c>
      <c r="C304" s="17">
        <f>F292+F305</f>
        <v>263.33853511111022</v>
      </c>
      <c r="D304" s="17">
        <f>1000*C304/3/$K$145</f>
        <v>7.6019287067200576</v>
      </c>
      <c r="E304" s="26">
        <f t="shared" si="716"/>
        <v>0.42199999999999999</v>
      </c>
      <c r="F304" s="14">
        <f t="shared" si="710"/>
        <v>261.3289794045952</v>
      </c>
      <c r="G304" s="165">
        <f t="shared" si="717"/>
        <v>9.1451598998201229E-3</v>
      </c>
      <c r="H304" s="165">
        <f t="shared" si="718"/>
        <v>7.6819343158489022E-3</v>
      </c>
      <c r="I304" s="165">
        <f t="shared" si="719"/>
        <v>15.909025197778718</v>
      </c>
      <c r="J304" s="17">
        <f t="shared" si="711"/>
        <v>7.5439178303146601</v>
      </c>
      <c r="K304" s="46">
        <f>M301</f>
        <v>11542.13971345521</v>
      </c>
      <c r="L304" s="38">
        <f t="shared" si="712"/>
        <v>7.038909856638683E-3</v>
      </c>
      <c r="M304" s="46">
        <f t="shared" si="713"/>
        <v>11541.327272645252</v>
      </c>
      <c r="N304" s="165">
        <f>F292*$L$43+O305</f>
        <v>261.31316070965499</v>
      </c>
      <c r="O304" s="165">
        <f t="shared" si="714"/>
        <v>261.32230586955484</v>
      </c>
      <c r="P304" s="165">
        <f>F292*$L$44+P305+H305-I305</f>
        <v>17.768943773784137</v>
      </c>
      <c r="Q304" s="165">
        <f t="shared" si="715"/>
        <v>1.8676005103212674</v>
      </c>
    </row>
    <row r="305" spans="2:145" hidden="1" outlineLevel="1">
      <c r="B305" s="121" t="s">
        <v>113</v>
      </c>
      <c r="C305" s="14">
        <f>F293+F306</f>
        <v>198.0054909555738</v>
      </c>
      <c r="D305" s="14">
        <f>1000*C305/3/$K$145</f>
        <v>5.7159261752112265</v>
      </c>
      <c r="E305" s="25">
        <f t="shared" si="716"/>
        <v>0.42199999999999999</v>
      </c>
      <c r="F305" s="14">
        <f t="shared" si="710"/>
        <v>195.99193500232261</v>
      </c>
      <c r="G305" s="165">
        <f t="shared" si="717"/>
        <v>5.1703142554035617E-3</v>
      </c>
      <c r="H305" s="165">
        <f t="shared" si="718"/>
        <v>4.3430639745389915E-3</v>
      </c>
      <c r="I305" s="165">
        <f t="shared" si="719"/>
        <v>15.909025197778718</v>
      </c>
      <c r="J305" s="14">
        <f t="shared" si="711"/>
        <v>5.6577998216293288</v>
      </c>
      <c r="K305" s="35">
        <f t="shared" ref="K305:K307" si="722">M304</f>
        <v>11541.327272645252</v>
      </c>
      <c r="L305" s="39">
        <f t="shared" si="712"/>
        <v>5.2862193923412714E-3</v>
      </c>
      <c r="M305" s="35">
        <f t="shared" si="713"/>
        <v>11540.717172764833</v>
      </c>
      <c r="N305" s="165">
        <f>F293*$L$43+O306</f>
        <v>195.98178828987557</v>
      </c>
      <c r="O305" s="165">
        <f t="shared" si="714"/>
        <v>195.98695860413096</v>
      </c>
      <c r="P305" s="165">
        <f>F293*$L$44+P306+H306-I306</f>
        <v>17.30133637065471</v>
      </c>
      <c r="Q305" s="165">
        <f t="shared" si="715"/>
        <v>1.3966542368505301</v>
      </c>
    </row>
    <row r="306" spans="2:145" hidden="1" outlineLevel="1">
      <c r="B306" s="121" t="s">
        <v>114</v>
      </c>
      <c r="C306" s="14">
        <f>F294+F307</f>
        <v>132.67525592360298</v>
      </c>
      <c r="D306" s="14">
        <f>1000*C306/3/$K$145</f>
        <v>3.8300047361147325</v>
      </c>
      <c r="E306" s="25">
        <f t="shared" si="716"/>
        <v>0.42199999999999999</v>
      </c>
      <c r="F306" s="14">
        <f t="shared" si="710"/>
        <v>130.6588329480646</v>
      </c>
      <c r="G306" s="165">
        <f t="shared" si="717"/>
        <v>2.3213591660981477E-3</v>
      </c>
      <c r="H306" s="165">
        <f t="shared" si="718"/>
        <v>1.9499416995224438E-3</v>
      </c>
      <c r="I306" s="165">
        <f t="shared" si="719"/>
        <v>15.909025197778718</v>
      </c>
      <c r="J306" s="14">
        <f t="shared" si="711"/>
        <v>3.7717956187283717</v>
      </c>
      <c r="K306" s="35">
        <f t="shared" si="722"/>
        <v>11540.717172764833</v>
      </c>
      <c r="L306" s="39">
        <f t="shared" si="712"/>
        <v>3.5333107929458583E-3</v>
      </c>
      <c r="M306" s="35">
        <f t="shared" si="713"/>
        <v>11540.309403359384</v>
      </c>
      <c r="N306" s="165">
        <f>F294*$L$43+O307</f>
        <v>130.65320866342552</v>
      </c>
      <c r="O306" s="165">
        <f t="shared" si="714"/>
        <v>130.65553002259162</v>
      </c>
      <c r="P306" s="165">
        <f>F294*$L$44+P307+H307-I307</f>
        <v>16.836108014336475</v>
      </c>
      <c r="Q306" s="165">
        <f t="shared" si="715"/>
        <v>0.9290327582572786</v>
      </c>
    </row>
    <row r="307" spans="2:145" hidden="1" outlineLevel="1">
      <c r="B307" s="121" t="s">
        <v>115</v>
      </c>
      <c r="C307" s="14">
        <f>F295</f>
        <v>67.346716211259235</v>
      </c>
      <c r="D307" s="14">
        <f>1000*C307/3/$K$145</f>
        <v>1.9441322366803921</v>
      </c>
      <c r="E307" s="25">
        <f t="shared" si="716"/>
        <v>0.42199999999999999</v>
      </c>
      <c r="F307" s="14">
        <f>IF(D307&lt;0,-SQRT((N307+G307)^2+(P307+H307-I307)^2),SQRT((N307+G307)^2+(P307+H307-I307)^2))</f>
        <v>65.32855921343058</v>
      </c>
      <c r="G307" s="165">
        <f t="shared" si="717"/>
        <v>5.9812963682300978E-4</v>
      </c>
      <c r="H307" s="165">
        <f t="shared" si="718"/>
        <v>5.0242889493132823E-4</v>
      </c>
      <c r="I307" s="165">
        <f t="shared" si="719"/>
        <v>15.909025197778718</v>
      </c>
      <c r="J307" s="14">
        <f t="shared" si="711"/>
        <v>1.8858730623822273</v>
      </c>
      <c r="K307" s="35">
        <f t="shared" si="722"/>
        <v>11540.309403359384</v>
      </c>
      <c r="L307" s="39">
        <f t="shared" si="712"/>
        <v>1.7802463356294416E-3</v>
      </c>
      <c r="M307" s="35">
        <f t="shared" si="713"/>
        <v>11540.103957424111</v>
      </c>
      <c r="N307" s="165">
        <f>C307*$L$43</f>
        <v>65.32631472492146</v>
      </c>
      <c r="O307" s="165">
        <f>N307+G307</f>
        <v>65.326912854558287</v>
      </c>
      <c r="P307" s="165">
        <f>C307*$L$44</f>
        <v>16.372317762015168</v>
      </c>
      <c r="Q307" s="165">
        <f>P307+H307-I307</f>
        <v>0.46379499313138339</v>
      </c>
    </row>
    <row r="308" spans="2:145" hidden="1" outlineLevel="1">
      <c r="B308" s="24" t="s">
        <v>135</v>
      </c>
      <c r="C308" s="17">
        <f>C299</f>
        <v>590.05370715141157</v>
      </c>
      <c r="D308" s="45" t="s">
        <v>117</v>
      </c>
      <c r="E308" s="26">
        <f>SUM(E299:E307)</f>
        <v>3.7980000000000005</v>
      </c>
      <c r="F308" s="17">
        <f>F299</f>
        <v>588.08115376089222</v>
      </c>
      <c r="G308" s="166">
        <f>SUM(G299:G307)</f>
        <v>0.13019759283907426</v>
      </c>
      <c r="H308" s="166">
        <f>SUM(H299:H307)</f>
        <v>0.10936597798482234</v>
      </c>
      <c r="I308" s="166">
        <f>SUM(I299:I307)</f>
        <v>143.18122678000844</v>
      </c>
      <c r="J308" s="17">
        <f>J299</f>
        <v>16.97644062145984</v>
      </c>
      <c r="K308" s="46">
        <f>K299</f>
        <v>11547.005383792517</v>
      </c>
      <c r="L308" s="38">
        <f>SUM(L299:L307)</f>
        <v>6.5095408537029192E-2</v>
      </c>
      <c r="M308" s="46">
        <f>M307</f>
        <v>11540.103957424111</v>
      </c>
      <c r="N308" s="166">
        <f>N299</f>
        <v>588.01967470062846</v>
      </c>
      <c r="O308" s="166">
        <f>O299</f>
        <v>588.06558874601296</v>
      </c>
      <c r="P308" s="166">
        <f>P299</f>
        <v>20.149095214114645</v>
      </c>
      <c r="Q308" s="166">
        <f>Q299</f>
        <v>4.2786378144588966</v>
      </c>
    </row>
    <row r="309" spans="2:145" hidden="1" outlineLevel="1"/>
    <row r="310" spans="2:145" hidden="1" outlineLevel="1">
      <c r="B310" s="23" t="s">
        <v>153</v>
      </c>
      <c r="C310" s="5"/>
      <c r="D310" s="56">
        <f>F308</f>
        <v>588.08115376089222</v>
      </c>
      <c r="E310" s="23" t="s">
        <v>150</v>
      </c>
      <c r="F310" s="35">
        <f>$E$75</f>
        <v>20000</v>
      </c>
      <c r="G310" t="s">
        <v>100</v>
      </c>
      <c r="H310" t="s">
        <v>157</v>
      </c>
    </row>
    <row r="311" spans="2:145" ht="17" hidden="1" outlineLevel="1">
      <c r="C311" s="121" t="s">
        <v>91</v>
      </c>
      <c r="D311" s="56">
        <f>1000*D310/3/F311</f>
        <v>16.97644062145984</v>
      </c>
      <c r="E311" t="s">
        <v>155</v>
      </c>
      <c r="F311" s="35">
        <f>$E$76</f>
        <v>11547.005383792517</v>
      </c>
      <c r="G311" t="s">
        <v>100</v>
      </c>
      <c r="H311" t="s">
        <v>158</v>
      </c>
    </row>
    <row r="312" spans="2:145" collapsed="1"/>
    <row r="313" spans="2:145">
      <c r="C313" s="139" t="s">
        <v>264</v>
      </c>
    </row>
    <row r="314" spans="2:145" outlineLevel="1"/>
    <row r="315" spans="2:145" outlineLevel="1">
      <c r="C315" s="5" t="s">
        <v>170</v>
      </c>
      <c r="E315" s="6"/>
    </row>
    <row r="316" spans="2:145" outlineLevel="1">
      <c r="E316" s="6"/>
      <c r="G316" s="5" t="s">
        <v>175</v>
      </c>
    </row>
    <row r="317" spans="2:145" outlineLevel="1">
      <c r="C317" s="36" t="s">
        <v>29</v>
      </c>
      <c r="D317" t="s">
        <v>173</v>
      </c>
      <c r="G317" s="121" t="s">
        <v>146</v>
      </c>
      <c r="H317" s="28">
        <f>SQRT(3)*H318</f>
        <v>399.936803476894</v>
      </c>
      <c r="I317" t="s">
        <v>100</v>
      </c>
      <c r="S317" s="36" t="s">
        <v>30</v>
      </c>
      <c r="T317" t="s">
        <v>173</v>
      </c>
      <c r="W317" s="121" t="s">
        <v>146</v>
      </c>
      <c r="X317" s="47">
        <f>SQRT(3)*X318</f>
        <v>399.88061987540567</v>
      </c>
      <c r="Y317" t="s">
        <v>100</v>
      </c>
      <c r="AI317" s="36" t="s">
        <v>31</v>
      </c>
      <c r="AJ317" t="s">
        <v>173</v>
      </c>
      <c r="AM317" s="121" t="s">
        <v>146</v>
      </c>
      <c r="AN317" s="28">
        <f>SQRT(3)*AN318</f>
        <v>399.83144823525811</v>
      </c>
      <c r="AO317" t="s">
        <v>100</v>
      </c>
      <c r="AY317" s="36" t="s">
        <v>32</v>
      </c>
      <c r="AZ317" t="s">
        <v>173</v>
      </c>
      <c r="BC317" s="121" t="s">
        <v>146</v>
      </c>
      <c r="BD317" s="28">
        <f>SQRT(3)*BD318</f>
        <v>399.8173227170509</v>
      </c>
      <c r="BE317" t="s">
        <v>100</v>
      </c>
      <c r="BO317" s="36" t="s">
        <v>33</v>
      </c>
      <c r="BP317" t="s">
        <v>173</v>
      </c>
      <c r="BS317" s="121" t="s">
        <v>146</v>
      </c>
      <c r="BT317" s="28">
        <f>SQRT(3)*BT318</f>
        <v>399.8102058753679</v>
      </c>
      <c r="BU317" t="s">
        <v>100</v>
      </c>
      <c r="CE317" s="36" t="s">
        <v>34</v>
      </c>
      <c r="CF317" t="s">
        <v>173</v>
      </c>
      <c r="CI317" s="121" t="s">
        <v>146</v>
      </c>
      <c r="CJ317" s="28">
        <f>SQRT(3)*CJ318</f>
        <v>399.80330446003831</v>
      </c>
      <c r="CK317" t="s">
        <v>100</v>
      </c>
      <c r="CU317" s="36" t="s">
        <v>35</v>
      </c>
      <c r="CV317" t="s">
        <v>173</v>
      </c>
      <c r="CY317" s="121" t="s">
        <v>146</v>
      </c>
      <c r="CZ317" s="28">
        <f>SQRT(3)*CZ318</f>
        <v>399.78216998022674</v>
      </c>
      <c r="DA317" t="s">
        <v>100</v>
      </c>
      <c r="DK317" s="36" t="s">
        <v>36</v>
      </c>
      <c r="DL317" t="s">
        <v>173</v>
      </c>
      <c r="DO317" s="121" t="s">
        <v>146</v>
      </c>
      <c r="DP317" s="28">
        <f>SQRT(3)*DP318</f>
        <v>399.7680444336666</v>
      </c>
      <c r="DQ317" t="s">
        <v>100</v>
      </c>
      <c r="EA317" s="36" t="s">
        <v>37</v>
      </c>
      <c r="EB317" t="s">
        <v>173</v>
      </c>
      <c r="EE317" s="121" t="s">
        <v>146</v>
      </c>
      <c r="EF317" s="28">
        <f>SQRT(3)*EF318</f>
        <v>399.76092757770459</v>
      </c>
      <c r="EG317" t="s">
        <v>100</v>
      </c>
    </row>
    <row r="318" spans="2:145" ht="17" outlineLevel="1">
      <c r="C318" s="36"/>
      <c r="D318" s="4">
        <f>$E$75/$M$75</f>
        <v>50</v>
      </c>
      <c r="E318" t="s">
        <v>174</v>
      </c>
      <c r="G318" s="121" t="s">
        <v>160</v>
      </c>
      <c r="H318" s="28">
        <f>1000*M299/D318/1000</f>
        <v>230.90362114622323</v>
      </c>
      <c r="I318" t="s">
        <v>100</v>
      </c>
      <c r="S318" s="36"/>
      <c r="T318" s="4">
        <f>$E$75/$M$75</f>
        <v>50</v>
      </c>
      <c r="U318" t="s">
        <v>174</v>
      </c>
      <c r="W318" s="121" t="s">
        <v>160</v>
      </c>
      <c r="X318" s="47">
        <f>1000*M300/T318/1000</f>
        <v>230.87118352877988</v>
      </c>
      <c r="Y318" t="s">
        <v>100</v>
      </c>
      <c r="AI318" s="36"/>
      <c r="AJ318" s="4">
        <f>$E$75/$M$75</f>
        <v>50</v>
      </c>
      <c r="AK318" t="s">
        <v>174</v>
      </c>
      <c r="AM318" s="121" t="s">
        <v>160</v>
      </c>
      <c r="AN318" s="28">
        <f>1000*M301/AJ318/1000</f>
        <v>230.84279426910419</v>
      </c>
      <c r="AO318" t="s">
        <v>100</v>
      </c>
      <c r="AY318" s="36"/>
      <c r="AZ318" s="4">
        <f>$E$75/$M$75</f>
        <v>50</v>
      </c>
      <c r="BA318" t="s">
        <v>174</v>
      </c>
      <c r="BC318" s="121" t="s">
        <v>160</v>
      </c>
      <c r="BD318" s="28">
        <f>1000*M302/AZ318/1000</f>
        <v>230.83463889736481</v>
      </c>
      <c r="BE318" t="s">
        <v>100</v>
      </c>
      <c r="BO318" s="36"/>
      <c r="BP318" s="4">
        <f>$E$75/$M$75</f>
        <v>50</v>
      </c>
      <c r="BQ318" t="s">
        <v>174</v>
      </c>
      <c r="BS318" s="121" t="s">
        <v>160</v>
      </c>
      <c r="BT318" s="28">
        <f>1000*M303/BP318/1000</f>
        <v>230.83052998690337</v>
      </c>
      <c r="BU318" t="s">
        <v>100</v>
      </c>
      <c r="CE318" s="36"/>
      <c r="CF318" s="4">
        <f>$E$75/$M$75</f>
        <v>50</v>
      </c>
      <c r="CG318" t="s">
        <v>174</v>
      </c>
      <c r="CI318" s="121" t="s">
        <v>160</v>
      </c>
      <c r="CJ318" s="28">
        <f>1000*M304/CF318/1000</f>
        <v>230.82654545290504</v>
      </c>
      <c r="CK318" t="s">
        <v>100</v>
      </c>
      <c r="CU318" s="36"/>
      <c r="CV318" s="4">
        <f>$E$75/$M$75</f>
        <v>50</v>
      </c>
      <c r="CW318" t="s">
        <v>174</v>
      </c>
      <c r="CY318" s="121" t="s">
        <v>160</v>
      </c>
      <c r="CZ318" s="28">
        <f>1000*M305/CV318/1000</f>
        <v>230.81434345529664</v>
      </c>
      <c r="DA318" t="s">
        <v>100</v>
      </c>
      <c r="DK318" s="36"/>
      <c r="DL318" s="4">
        <f>$E$75/$M$75</f>
        <v>50</v>
      </c>
      <c r="DM318" t="s">
        <v>174</v>
      </c>
      <c r="DO318" s="121" t="s">
        <v>160</v>
      </c>
      <c r="DP318" s="28">
        <f>1000*M306/DL318/1000</f>
        <v>230.80618806718769</v>
      </c>
      <c r="DQ318" t="s">
        <v>100</v>
      </c>
      <c r="EA318" s="36"/>
      <c r="EB318" s="4">
        <f>$E$75/$M$75</f>
        <v>50</v>
      </c>
      <c r="EC318" t="s">
        <v>174</v>
      </c>
      <c r="EE318" s="121" t="s">
        <v>160</v>
      </c>
      <c r="EF318" s="28">
        <f>1000*M307/EB318/1000</f>
        <v>230.80207914848225</v>
      </c>
      <c r="EG318" t="s">
        <v>100</v>
      </c>
    </row>
    <row r="319" spans="2:145" outlineLevel="1">
      <c r="E319" s="6"/>
      <c r="U319" s="6"/>
      <c r="AK319" s="6"/>
      <c r="BB319" s="6"/>
      <c r="BS319" s="6"/>
      <c r="CJ319" s="6"/>
      <c r="DA319" s="6"/>
      <c r="DR319" s="6"/>
      <c r="EI319" s="6"/>
    </row>
    <row r="320" spans="2:145" ht="17" outlineLevel="1">
      <c r="C320" s="121" t="s">
        <v>88</v>
      </c>
      <c r="D320" s="121" t="s">
        <v>89</v>
      </c>
      <c r="E320" s="121" t="s">
        <v>90</v>
      </c>
      <c r="F320" s="121" t="s">
        <v>162</v>
      </c>
      <c r="G320" t="s">
        <v>163</v>
      </c>
      <c r="H320" s="15" t="s">
        <v>164</v>
      </c>
      <c r="I320" s="121" t="s">
        <v>159</v>
      </c>
      <c r="J320" s="121" t="s">
        <v>106</v>
      </c>
      <c r="K320" s="121" t="s">
        <v>165</v>
      </c>
      <c r="L320" s="121" t="s">
        <v>166</v>
      </c>
      <c r="M320" s="15" t="s">
        <v>167</v>
      </c>
      <c r="N320" s="121" t="s">
        <v>161</v>
      </c>
      <c r="O320" s="121" t="s">
        <v>168</v>
      </c>
      <c r="P320" s="121" t="s">
        <v>105</v>
      </c>
      <c r="Q320" s="121" t="s">
        <v>169</v>
      </c>
      <c r="S320" s="121" t="s">
        <v>88</v>
      </c>
      <c r="T320" s="121" t="s">
        <v>89</v>
      </c>
      <c r="U320" s="121" t="s">
        <v>90</v>
      </c>
      <c r="V320" s="121" t="s">
        <v>162</v>
      </c>
      <c r="W320" t="s">
        <v>163</v>
      </c>
      <c r="X320" s="15" t="s">
        <v>164</v>
      </c>
      <c r="Y320" s="121" t="s">
        <v>159</v>
      </c>
      <c r="Z320" s="121" t="s">
        <v>106</v>
      </c>
      <c r="AA320" s="121" t="s">
        <v>165</v>
      </c>
      <c r="AB320" s="121" t="s">
        <v>166</v>
      </c>
      <c r="AC320" s="15" t="s">
        <v>167</v>
      </c>
      <c r="AD320" s="121" t="s">
        <v>161</v>
      </c>
      <c r="AE320" s="121" t="s">
        <v>168</v>
      </c>
      <c r="AF320" s="121" t="s">
        <v>105</v>
      </c>
      <c r="AG320" s="121" t="s">
        <v>169</v>
      </c>
      <c r="AI320" s="121" t="s">
        <v>88</v>
      </c>
      <c r="AJ320" s="121" t="s">
        <v>89</v>
      </c>
      <c r="AK320" s="121" t="s">
        <v>90</v>
      </c>
      <c r="AL320" s="121" t="s">
        <v>162</v>
      </c>
      <c r="AM320" t="s">
        <v>163</v>
      </c>
      <c r="AN320" s="15" t="s">
        <v>164</v>
      </c>
      <c r="AO320" s="121" t="s">
        <v>159</v>
      </c>
      <c r="AP320" s="121" t="s">
        <v>106</v>
      </c>
      <c r="AQ320" s="121" t="s">
        <v>165</v>
      </c>
      <c r="AR320" s="121" t="s">
        <v>166</v>
      </c>
      <c r="AS320" s="15" t="s">
        <v>167</v>
      </c>
      <c r="AT320" s="121" t="s">
        <v>161</v>
      </c>
      <c r="AU320" s="121" t="s">
        <v>168</v>
      </c>
      <c r="AV320" s="121" t="s">
        <v>105</v>
      </c>
      <c r="AW320" s="121" t="s">
        <v>169</v>
      </c>
      <c r="AY320" s="121" t="s">
        <v>88</v>
      </c>
      <c r="AZ320" s="121" t="s">
        <v>89</v>
      </c>
      <c r="BA320" s="121" t="s">
        <v>90</v>
      </c>
      <c r="BB320" s="121" t="s">
        <v>162</v>
      </c>
      <c r="BC320" t="s">
        <v>163</v>
      </c>
      <c r="BD320" s="15" t="s">
        <v>164</v>
      </c>
      <c r="BE320" s="121" t="s">
        <v>159</v>
      </c>
      <c r="BF320" s="121" t="s">
        <v>106</v>
      </c>
      <c r="BG320" s="121" t="s">
        <v>165</v>
      </c>
      <c r="BH320" s="121" t="s">
        <v>166</v>
      </c>
      <c r="BI320" s="15" t="s">
        <v>167</v>
      </c>
      <c r="BJ320" s="121" t="s">
        <v>161</v>
      </c>
      <c r="BK320" s="121" t="s">
        <v>168</v>
      </c>
      <c r="BL320" s="121" t="s">
        <v>105</v>
      </c>
      <c r="BM320" s="121" t="s">
        <v>169</v>
      </c>
      <c r="BO320" s="121" t="s">
        <v>88</v>
      </c>
      <c r="BP320" s="121" t="s">
        <v>89</v>
      </c>
      <c r="BQ320" s="121" t="s">
        <v>90</v>
      </c>
      <c r="BR320" s="121" t="s">
        <v>162</v>
      </c>
      <c r="BS320" t="s">
        <v>163</v>
      </c>
      <c r="BT320" s="15" t="s">
        <v>164</v>
      </c>
      <c r="BU320" s="121" t="s">
        <v>159</v>
      </c>
      <c r="BV320" s="121" t="s">
        <v>106</v>
      </c>
      <c r="BW320" s="121" t="s">
        <v>165</v>
      </c>
      <c r="BX320" s="121" t="s">
        <v>166</v>
      </c>
      <c r="BY320" s="15" t="s">
        <v>167</v>
      </c>
      <c r="BZ320" s="121" t="s">
        <v>161</v>
      </c>
      <c r="CA320" s="121" t="s">
        <v>168</v>
      </c>
      <c r="CB320" s="121" t="s">
        <v>105</v>
      </c>
      <c r="CC320" s="121" t="s">
        <v>169</v>
      </c>
      <c r="CE320" s="121" t="s">
        <v>88</v>
      </c>
      <c r="CF320" s="121" t="s">
        <v>89</v>
      </c>
      <c r="CG320" s="121" t="s">
        <v>90</v>
      </c>
      <c r="CH320" s="121" t="s">
        <v>162</v>
      </c>
      <c r="CI320" t="s">
        <v>163</v>
      </c>
      <c r="CJ320" s="15" t="s">
        <v>164</v>
      </c>
      <c r="CK320" s="121" t="s">
        <v>159</v>
      </c>
      <c r="CL320" s="121" t="s">
        <v>106</v>
      </c>
      <c r="CM320" s="121" t="s">
        <v>165</v>
      </c>
      <c r="CN320" s="121" t="s">
        <v>166</v>
      </c>
      <c r="CO320" s="15" t="s">
        <v>167</v>
      </c>
      <c r="CP320" s="121" t="s">
        <v>161</v>
      </c>
      <c r="CQ320" s="121" t="s">
        <v>168</v>
      </c>
      <c r="CR320" s="121" t="s">
        <v>105</v>
      </c>
      <c r="CS320" s="121" t="s">
        <v>169</v>
      </c>
      <c r="CU320" s="121" t="s">
        <v>88</v>
      </c>
      <c r="CV320" s="121" t="s">
        <v>89</v>
      </c>
      <c r="CW320" s="121" t="s">
        <v>90</v>
      </c>
      <c r="CX320" s="121" t="s">
        <v>162</v>
      </c>
      <c r="CY320" t="s">
        <v>163</v>
      </c>
      <c r="CZ320" s="15" t="s">
        <v>164</v>
      </c>
      <c r="DA320" s="121" t="s">
        <v>159</v>
      </c>
      <c r="DB320" s="121" t="s">
        <v>106</v>
      </c>
      <c r="DC320" s="121" t="s">
        <v>165</v>
      </c>
      <c r="DD320" s="121" t="s">
        <v>166</v>
      </c>
      <c r="DE320" s="15" t="s">
        <v>167</v>
      </c>
      <c r="DF320" s="121" t="s">
        <v>161</v>
      </c>
      <c r="DG320" s="121" t="s">
        <v>168</v>
      </c>
      <c r="DH320" s="121" t="s">
        <v>105</v>
      </c>
      <c r="DI320" s="121" t="s">
        <v>169</v>
      </c>
      <c r="DK320" s="121" t="s">
        <v>88</v>
      </c>
      <c r="DL320" s="121" t="s">
        <v>89</v>
      </c>
      <c r="DM320" s="121" t="s">
        <v>90</v>
      </c>
      <c r="DN320" s="121" t="s">
        <v>162</v>
      </c>
      <c r="DO320" t="s">
        <v>163</v>
      </c>
      <c r="DP320" s="15" t="s">
        <v>164</v>
      </c>
      <c r="DQ320" s="121" t="s">
        <v>159</v>
      </c>
      <c r="DR320" s="121" t="s">
        <v>106</v>
      </c>
      <c r="DS320" s="121" t="s">
        <v>165</v>
      </c>
      <c r="DT320" s="121" t="s">
        <v>166</v>
      </c>
      <c r="DU320" s="15" t="s">
        <v>167</v>
      </c>
      <c r="DV320" s="121" t="s">
        <v>161</v>
      </c>
      <c r="DW320" s="121" t="s">
        <v>168</v>
      </c>
      <c r="DX320" s="121" t="s">
        <v>105</v>
      </c>
      <c r="DY320" s="121" t="s">
        <v>169</v>
      </c>
      <c r="EA320" s="121" t="s">
        <v>88</v>
      </c>
      <c r="EB320" s="121" t="s">
        <v>89</v>
      </c>
      <c r="EC320" s="121" t="s">
        <v>90</v>
      </c>
      <c r="ED320" s="121" t="s">
        <v>162</v>
      </c>
      <c r="EE320" t="s">
        <v>163</v>
      </c>
      <c r="EF320" s="15" t="s">
        <v>164</v>
      </c>
      <c r="EG320" s="121" t="s">
        <v>159</v>
      </c>
      <c r="EH320" s="121" t="s">
        <v>106</v>
      </c>
      <c r="EI320" s="121" t="s">
        <v>165</v>
      </c>
      <c r="EJ320" s="121" t="s">
        <v>166</v>
      </c>
      <c r="EK320" s="15" t="s">
        <v>167</v>
      </c>
      <c r="EL320" s="121" t="s">
        <v>161</v>
      </c>
      <c r="EM320" s="121" t="s">
        <v>168</v>
      </c>
      <c r="EN320" s="121" t="s">
        <v>105</v>
      </c>
      <c r="EO320" s="121" t="s">
        <v>169</v>
      </c>
    </row>
    <row r="321" spans="2:145" outlineLevel="1">
      <c r="B321" t="s">
        <v>18</v>
      </c>
      <c r="C321" s="14">
        <f>$C$91</f>
        <v>1.6199999999999999</v>
      </c>
      <c r="D321" s="14">
        <f>C321*$L$45</f>
        <v>0.40601027145261881</v>
      </c>
      <c r="E321" s="14">
        <f>C321/$L$43</f>
        <v>1.670103092783505</v>
      </c>
      <c r="F321" s="14">
        <f t="shared" ref="F321:F339" si="723">C321+K322</f>
        <v>32.632215418965714</v>
      </c>
      <c r="G321" s="14">
        <f t="shared" ref="G321:G339" si="724">D321+L322</f>
        <v>8.2306295397175262</v>
      </c>
      <c r="H321" s="14">
        <f>F321/$L$43</f>
        <v>33.641459194810018</v>
      </c>
      <c r="I321" s="19">
        <f>1000*H321/3/O$321</f>
        <v>48.564936642990183</v>
      </c>
      <c r="J321" s="21">
        <f t="shared" ref="J321:J340" si="725">$X$17/1000</f>
        <v>3.5000000000000003E-2</v>
      </c>
      <c r="K321" s="14">
        <f t="shared" ref="K321:K326" si="726">(3*J321*$K$71*I321^2)/1000+F321</f>
        <v>32.662923779951925</v>
      </c>
      <c r="L321" s="14">
        <f>(3*J321*$L$71*I321^2)/1000+G321</f>
        <v>8.248707849007797</v>
      </c>
      <c r="M321" s="14">
        <f>IF(I321&lt;0,-SQRT(K321^2+L321^2),SQRT(K321^2+L321^2))</f>
        <v>33.688392229865045</v>
      </c>
      <c r="N321" s="19">
        <f>1000*M321/3/O$321</f>
        <v>48.632689348385981</v>
      </c>
      <c r="O321" s="40">
        <f>H$318</f>
        <v>230.90362114622323</v>
      </c>
      <c r="P321" s="14">
        <f>($K$71*$L$43+$L$71*$L$44)*100*SQRT(3)*(I321+N321)/2*J321/(O321*SQRT(3))</f>
        <v>0.10167775246824273</v>
      </c>
      <c r="Q321" s="19">
        <f>O321*(1-P321/100)</f>
        <v>230.66884353387397</v>
      </c>
      <c r="R321" t="s">
        <v>18</v>
      </c>
      <c r="S321" s="14">
        <f>$C$91</f>
        <v>1.6199999999999999</v>
      </c>
      <c r="T321" s="14">
        <f>S321*$L$45</f>
        <v>0.40601027145261881</v>
      </c>
      <c r="U321" s="14">
        <f>S321/$L$43</f>
        <v>1.670103092783505</v>
      </c>
      <c r="V321" s="14">
        <f t="shared" ref="V321:V339" si="727">S321+AA322</f>
        <v>32.632215418965714</v>
      </c>
      <c r="W321" s="14">
        <f t="shared" ref="W321:W339" si="728">T321+AB322</f>
        <v>8.2306295397175262</v>
      </c>
      <c r="X321" s="14">
        <f>V321/$L$43</f>
        <v>33.641459194810018</v>
      </c>
      <c r="Y321" s="19">
        <f>1000*X321/3/AE$321</f>
        <v>48.571760062058374</v>
      </c>
      <c r="Z321" s="21">
        <f t="shared" ref="Z321:Z340" si="729">$X$17/1000</f>
        <v>3.5000000000000003E-2</v>
      </c>
      <c r="AA321" s="14">
        <f t="shared" ref="AA321:AA326" si="730">(3*Z321*$K$71*Y321^2)/1000+V321</f>
        <v>32.662932409665068</v>
      </c>
      <c r="AB321" s="14">
        <f>(3*Z321*$L$71*Y321^2)/1000+W321</f>
        <v>8.2487129294034336</v>
      </c>
      <c r="AC321" s="14">
        <f>IF(Y321&lt;0,-SQRT(AA321^2+AB321^2),SQRT(AA321^2+AB321^2))</f>
        <v>33.68840184084214</v>
      </c>
      <c r="AD321" s="19">
        <f>1000*AC321/3/AE$321</f>
        <v>48.639536163164657</v>
      </c>
      <c r="AE321" s="40">
        <f>X$318</f>
        <v>230.87118352877988</v>
      </c>
      <c r="AF321" s="14">
        <f>($K$71*$L$43+$L$71*$L$44)*100*SQRT(3)*(Y321+AD321)/2*Z321/(AE321*SQRT(3))</f>
        <v>0.10170634063228827</v>
      </c>
      <c r="AG321" s="19">
        <f>AE321*(1-AF321/100)</f>
        <v>230.6363728964383</v>
      </c>
      <c r="AH321" t="s">
        <v>18</v>
      </c>
      <c r="AI321" s="14">
        <f>$C$91</f>
        <v>1.6199999999999999</v>
      </c>
      <c r="AJ321" s="14">
        <f>AI321*$L$45</f>
        <v>0.40601027145261881</v>
      </c>
      <c r="AK321" s="14">
        <f>AI321/$L$43</f>
        <v>1.670103092783505</v>
      </c>
      <c r="AL321" s="14">
        <f t="shared" ref="AL321:AL339" si="731">AI321+AQ322</f>
        <v>32.632215418965714</v>
      </c>
      <c r="AM321" s="14">
        <f t="shared" ref="AM321:AM339" si="732">AJ321+AR322</f>
        <v>8.2306295397175262</v>
      </c>
      <c r="AN321" s="14">
        <f>AL321/$L$43</f>
        <v>33.641459194810018</v>
      </c>
      <c r="AO321" s="19">
        <f>1000*AN321/3/AU$321</f>
        <v>48.57773346189385</v>
      </c>
      <c r="AP321" s="21">
        <f t="shared" ref="AP321:AP340" si="733">$X$17/1000</f>
        <v>3.5000000000000003E-2</v>
      </c>
      <c r="AQ321" s="14">
        <f t="shared" ref="AQ321:AQ326" si="734">(3*AP321*$K$71*AO321^2)/1000+AL321</f>
        <v>32.662939965337316</v>
      </c>
      <c r="AR321" s="14">
        <f>(3*AP321*$L$71*AO321^2)/1000+AM321</f>
        <v>8.2487173775008067</v>
      </c>
      <c r="AS321" s="14">
        <f>IF(AO321&lt;0,-SQRT(AQ321^2+AR321^2),SQRT(AQ321^2+AR321^2))</f>
        <v>33.688410255651917</v>
      </c>
      <c r="AT321" s="19">
        <f>1000*AS321/3/AU$321</f>
        <v>48.645530049019371</v>
      </c>
      <c r="AU321" s="40">
        <f>AN$318</f>
        <v>230.84279426910419</v>
      </c>
      <c r="AV321" s="14">
        <f>($K$71*$L$43+$L$71*$L$44)*100*SQRT(3)*(AO321+AT321)/2*AP321/(AU321*SQRT(3))</f>
        <v>0.10173137076388401</v>
      </c>
      <c r="AW321" s="19">
        <f>AU321*(1-AV321/100)</f>
        <v>230.60795473018459</v>
      </c>
      <c r="AX321" t="s">
        <v>18</v>
      </c>
      <c r="AY321" s="14">
        <f>$C$91</f>
        <v>1.6199999999999999</v>
      </c>
      <c r="AZ321" s="14">
        <f>AY321*$L$45</f>
        <v>0.40601027145261881</v>
      </c>
      <c r="BA321" s="14">
        <f>AY321/$L$43</f>
        <v>1.670103092783505</v>
      </c>
      <c r="BB321" s="14">
        <f t="shared" ref="BB321:BB339" si="735">AY321+BG322</f>
        <v>32.632215418965714</v>
      </c>
      <c r="BC321" s="14">
        <f t="shared" ref="BC321:BC339" si="736">AZ321+BH322</f>
        <v>8.2306295397175262</v>
      </c>
      <c r="BD321" s="14">
        <f>BB321/$L$43</f>
        <v>33.641459194810018</v>
      </c>
      <c r="BE321" s="19">
        <f>1000*BD321/3/BK$321</f>
        <v>48.579449709838833</v>
      </c>
      <c r="BF321" s="21">
        <f t="shared" ref="BF321:BF340" si="737">$X$17/1000</f>
        <v>3.5000000000000003E-2</v>
      </c>
      <c r="BG321" s="14">
        <f t="shared" ref="BG321:BG326" si="738">(3*BF321*$K$71*BE321^2)/1000+BB321</f>
        <v>32.662942136367839</v>
      </c>
      <c r="BH321" s="14">
        <f>(3*BF321*$L$71*BE321^2)/1000+BC321</f>
        <v>8.248718655607485</v>
      </c>
      <c r="BI321" s="14">
        <f>IF(BE321&lt;0,-SQRT(BG321^2+BH321^2),SQRT(BG321^2+BH321^2))</f>
        <v>33.688412673545194</v>
      </c>
      <c r="BJ321" s="19">
        <f>1000*BI321/3/BK$321</f>
        <v>48.647252183735951</v>
      </c>
      <c r="BK321" s="40">
        <f>BD$318</f>
        <v>230.83463889736481</v>
      </c>
      <c r="BL321" s="14">
        <f>($K$71*$L$43+$L$71*$L$44)*100*SQRT(3)*(BE321+BJ321)/2*BF321/(BK321*SQRT(3))</f>
        <v>0.10173856286892335</v>
      </c>
      <c r="BM321" s="19">
        <f>BK321*(1-BL321/100)</f>
        <v>230.59979105314696</v>
      </c>
      <c r="BN321" t="s">
        <v>18</v>
      </c>
      <c r="BO321" s="14">
        <f>$C$91</f>
        <v>1.6199999999999999</v>
      </c>
      <c r="BP321" s="14">
        <f>BO321*$L$45</f>
        <v>0.40601027145261881</v>
      </c>
      <c r="BQ321" s="14">
        <f>BO321/$L$43</f>
        <v>1.670103092783505</v>
      </c>
      <c r="BR321" s="14">
        <f t="shared" ref="BR321:BR339" si="739">BO321+BW322</f>
        <v>32.632215418965714</v>
      </c>
      <c r="BS321" s="14">
        <f t="shared" ref="BS321:BS339" si="740">BP321+BX322</f>
        <v>8.2306295397175262</v>
      </c>
      <c r="BT321" s="14">
        <f>BR321/$L$43</f>
        <v>33.641459194810018</v>
      </c>
      <c r="BU321" s="19">
        <f>1000*BT321/3/CA$321</f>
        <v>48.58031445077728</v>
      </c>
      <c r="BV321" s="21">
        <f t="shared" ref="BV321:BV340" si="741">$X$17/1000</f>
        <v>3.5000000000000003E-2</v>
      </c>
      <c r="BW321" s="14">
        <f t="shared" ref="BW321:BW326" si="742">(3*BV321*$K$71*BU321^2)/1000+BR321</f>
        <v>32.662943230282529</v>
      </c>
      <c r="BX321" s="14">
        <f>(3*BV321*$L$71*BU321^2)/1000+BS321</f>
        <v>8.2487192996056518</v>
      </c>
      <c r="BY321" s="14">
        <f>IF(BU321&lt;0,-SQRT(BW321^2+BX321^2),SQRT(BW321^2+BX321^2))</f>
        <v>33.688413891846352</v>
      </c>
      <c r="BZ321" s="19">
        <f>1000*BY321/3/CA$321</f>
        <v>48.648119890896766</v>
      </c>
      <c r="CA321" s="40">
        <f>BT$318</f>
        <v>230.83052998690337</v>
      </c>
      <c r="CB321" s="14">
        <f>($K$71*$L$43+$L$71*$L$44)*100*SQRT(3)*(BU321+BZ321)/2*BV321/(CA321*SQRT(3))</f>
        <v>0.10174218674694842</v>
      </c>
      <c r="CC321" s="19">
        <f>CA321*(1-CB321/100)</f>
        <v>230.59567795801513</v>
      </c>
      <c r="CD321" t="s">
        <v>18</v>
      </c>
      <c r="CE321" s="14">
        <f>$C$91</f>
        <v>1.6199999999999999</v>
      </c>
      <c r="CF321" s="14">
        <f>CE321*$L$45</f>
        <v>0.40601027145261881</v>
      </c>
      <c r="CG321" s="14">
        <f>CE321/$L$43</f>
        <v>1.670103092783505</v>
      </c>
      <c r="CH321" s="14">
        <f t="shared" ref="CH321:CH339" si="743">CE321+CM322</f>
        <v>32.632215418965714</v>
      </c>
      <c r="CI321" s="14">
        <f t="shared" ref="CI321:CI339" si="744">CF321+CN322</f>
        <v>8.2306295397175262</v>
      </c>
      <c r="CJ321" s="14">
        <f>CH321/$L$43</f>
        <v>33.641459194810018</v>
      </c>
      <c r="CK321" s="19">
        <f>1000*CJ321/3/CQ$321</f>
        <v>48.581153045464035</v>
      </c>
      <c r="CL321" s="21">
        <f t="shared" ref="CL321:CL340" si="745">$X$17/1000</f>
        <v>3.5000000000000003E-2</v>
      </c>
      <c r="CM321" s="14">
        <f t="shared" ref="CM321:CM326" si="746">(3*CL321*$K$71*CK321^2)/1000+CH321</f>
        <v>32.662944291140285</v>
      </c>
      <c r="CN321" s="14">
        <f>(3*CL321*$L$71*CK321^2)/1000+CI321</f>
        <v>8.248719924142879</v>
      </c>
      <c r="CO321" s="14">
        <f>IF(CK321&lt;0,-SQRT(CM321^2+CN321^2),SQRT(CM321^2+CN321^2))</f>
        <v>33.688415073331747</v>
      </c>
      <c r="CP321" s="19">
        <f>1000*CO321/3/CQ$321</f>
        <v>48.648961362209107</v>
      </c>
      <c r="CQ321" s="40">
        <f>CJ$318</f>
        <v>230.82654545290504</v>
      </c>
      <c r="CR321" s="14">
        <f>($K$71*$L$43+$L$71*$L$44)*100*SQRT(3)*(CK321+CP321)/2*CL321/(CQ321*SQRT(3))</f>
        <v>0.10174570111536481</v>
      </c>
      <c r="CS321" s="19">
        <f>CQ321*(1-CR321/100)</f>
        <v>230.59168936587361</v>
      </c>
      <c r="CT321" t="s">
        <v>18</v>
      </c>
      <c r="CU321" s="14">
        <f>$C$91</f>
        <v>1.6199999999999999</v>
      </c>
      <c r="CV321" s="14">
        <f>CU321*$L$45</f>
        <v>0.40601027145261881</v>
      </c>
      <c r="CW321" s="14">
        <f>CU321/$L$43</f>
        <v>1.670103092783505</v>
      </c>
      <c r="CX321" s="14">
        <f t="shared" ref="CX321:CX339" si="747">CU321+DC322</f>
        <v>32.632215418965714</v>
      </c>
      <c r="CY321" s="14">
        <f t="shared" ref="CY321:CY339" si="748">CV321+DD322</f>
        <v>8.2306295397175262</v>
      </c>
      <c r="CZ321" s="14">
        <f>CX321/$L$43</f>
        <v>33.641459194810018</v>
      </c>
      <c r="DA321" s="19">
        <f>1000*CZ321/3/DG$321</f>
        <v>48.583721287560259</v>
      </c>
      <c r="DB321" s="21">
        <f t="shared" ref="DB321:DB340" si="749">$X$17/1000</f>
        <v>3.5000000000000003E-2</v>
      </c>
      <c r="DC321" s="14">
        <f t="shared" ref="DC321:DC326" si="750">(3*DB321*$K$71*DA321^2)/1000+CX321</f>
        <v>32.662947540189116</v>
      </c>
      <c r="DD321" s="14">
        <f>(3*DB321*$L$71*DA321^2)/1000+CY321</f>
        <v>8.2487218368893647</v>
      </c>
      <c r="DE321" s="14">
        <f>IF(DA321&lt;0,-SQRT(DC321^2+DD321^2),SQRT(DC321^2+DD321^2))</f>
        <v>33.688418691822292</v>
      </c>
      <c r="DF321" s="19">
        <f>1000*DE321/3/DG$321</f>
        <v>48.651538414678221</v>
      </c>
      <c r="DG321" s="40">
        <f>CZ$318</f>
        <v>230.81434345529664</v>
      </c>
      <c r="DH321" s="14">
        <f>($K$71*$L$43+$L$71*$L$44)*100*SQRT(3)*(DA321+DF321)/2*DB321/(DG321*SQRT(3))</f>
        <v>0.1017564644390183</v>
      </c>
      <c r="DI321" s="19">
        <f>DG321*(1-DH321/100)</f>
        <v>230.57947493997838</v>
      </c>
      <c r="DJ321" t="s">
        <v>18</v>
      </c>
      <c r="DK321" s="14">
        <f>$C$91</f>
        <v>1.6199999999999999</v>
      </c>
      <c r="DL321" s="14">
        <f>DK321*$L$45</f>
        <v>0.40601027145261881</v>
      </c>
      <c r="DM321" s="14">
        <f>DK321/$L$43</f>
        <v>1.670103092783505</v>
      </c>
      <c r="DN321" s="14">
        <f t="shared" ref="DN321:DN339" si="751">DK321+DS322</f>
        <v>32.632215418965714</v>
      </c>
      <c r="DO321" s="14">
        <f t="shared" ref="DO321:DO339" si="752">DL321+DT322</f>
        <v>8.2306295397175262</v>
      </c>
      <c r="DP321" s="14">
        <f>DN321/$L$43</f>
        <v>33.641459194810018</v>
      </c>
      <c r="DQ321" s="19">
        <f>1000*DP321/3/DW$321</f>
        <v>48.585437962083567</v>
      </c>
      <c r="DR321" s="21">
        <f t="shared" ref="DR321:DR340" si="753">$X$17/1000</f>
        <v>3.5000000000000003E-2</v>
      </c>
      <c r="DS321" s="14">
        <f t="shared" ref="DS321:DS326" si="754">(3*DR321*$K$71*DQ321^2)/1000+DN321</f>
        <v>32.662949712026929</v>
      </c>
      <c r="DT321" s="14">
        <f>(3*DR321*$L$71*DQ321^2)/1000+DO321</f>
        <v>8.2487231154713072</v>
      </c>
      <c r="DU321" s="14">
        <f>IF(DQ321&lt;0,-SQRT(DS321^2+DT321^2),SQRT(DS321^2+DT321^2))</f>
        <v>33.688421110614712</v>
      </c>
      <c r="DV321" s="19">
        <f>1000*DU321/3/DW$321</f>
        <v>48.653260978727907</v>
      </c>
      <c r="DW321" s="40">
        <f>DP$318</f>
        <v>230.80618806718769</v>
      </c>
      <c r="DX321" s="14">
        <f>($K$71*$L$43+$L$71*$L$44)*100*SQRT(3)*(DQ321+DV321)/2*DR321/(DW321*SQRT(3))</f>
        <v>0.10176365922023313</v>
      </c>
      <c r="DY321" s="19">
        <f>DW321*(1-DX321/100)</f>
        <v>230.57131124450379</v>
      </c>
      <c r="DZ321" t="s">
        <v>18</v>
      </c>
      <c r="EA321" s="14">
        <f>$C$91</f>
        <v>1.6199999999999999</v>
      </c>
      <c r="EB321" s="14">
        <f>EA321*$L$45</f>
        <v>0.40601027145261881</v>
      </c>
      <c r="EC321" s="14">
        <f>EA321/$L$43</f>
        <v>1.670103092783505</v>
      </c>
      <c r="ED321" s="14">
        <f t="shared" ref="ED321:ED339" si="755">EA321+EI322</f>
        <v>32.632215418965714</v>
      </c>
      <c r="EE321" s="14">
        <f t="shared" ref="EE321:EE339" si="756">EB321+EJ322</f>
        <v>8.2306295397175262</v>
      </c>
      <c r="EF321" s="14">
        <f>ED321/$L$43</f>
        <v>33.641459194810018</v>
      </c>
      <c r="EG321" s="19">
        <f>1000*EF321/3/EM$321</f>
        <v>48.586302917960879</v>
      </c>
      <c r="EH321" s="21">
        <f t="shared" ref="EH321:EH340" si="757">$X$17/1000</f>
        <v>3.5000000000000003E-2</v>
      </c>
      <c r="EI321" s="14">
        <f t="shared" ref="EI321:EI326" si="758">(3*EH321*$K$71*EG321^2)/1000+ED321</f>
        <v>32.662950806348405</v>
      </c>
      <c r="EJ321" s="14">
        <f>(3*EH321*$L$71*EG321^2)/1000+EE321</f>
        <v>8.2487237597089482</v>
      </c>
      <c r="EK321" s="14">
        <f>IF(EG321&lt;0,-SQRT(EI321^2+EJ321^2),SQRT(EI321^2+EJ321^2))</f>
        <v>33.688422329368926</v>
      </c>
      <c r="EL321" s="19">
        <f>1000*EK321/3/EM$321</f>
        <v>48.654128902215682</v>
      </c>
      <c r="EM321" s="40">
        <f>EF$318</f>
        <v>230.80207914848225</v>
      </c>
      <c r="EN321" s="14">
        <f>($K$71*$L$43+$L$71*$L$44)*100*SQRT(3)*(EG321+EL321)/2*EH321/(EM321*SQRT(3))</f>
        <v>0.10176728444673297</v>
      </c>
      <c r="EO321" s="19">
        <f>EM321*(1-EN321/100)</f>
        <v>230.56719814008625</v>
      </c>
    </row>
    <row r="322" spans="2:145" outlineLevel="1">
      <c r="B322" t="s">
        <v>19</v>
      </c>
      <c r="C322" s="14">
        <f>$C$91</f>
        <v>1.6199999999999999</v>
      </c>
      <c r="D322" s="14">
        <f>C322*$L$45</f>
        <v>0.40601027145261881</v>
      </c>
      <c r="E322" s="14">
        <f>C322/$L$43</f>
        <v>1.670103092783505</v>
      </c>
      <c r="F322" s="14">
        <f t="shared" si="723"/>
        <v>30.984529857196133</v>
      </c>
      <c r="G322" s="14">
        <f t="shared" si="724"/>
        <v>7.8083205101263609</v>
      </c>
      <c r="H322" s="14">
        <f>F322/$L$43</f>
        <v>31.942814285769209</v>
      </c>
      <c r="I322" s="19">
        <f>1000*H322/3/$O$321</f>
        <v>46.112766482688954</v>
      </c>
      <c r="J322" s="21">
        <f t="shared" si="725"/>
        <v>3.5000000000000003E-2</v>
      </c>
      <c r="K322" s="14">
        <f t="shared" si="726"/>
        <v>31.012215418965717</v>
      </c>
      <c r="L322" s="14">
        <f>(3*J322*$L$71*I322^2)/1000+G322</f>
        <v>7.8246192682649065</v>
      </c>
      <c r="M322" s="14">
        <f t="shared" ref="M322:M340" si="759">IF(I322&lt;0,-SQRT(K322^2+L322^2),SQRT(K322^2+L322^2))</f>
        <v>31.984092481820355</v>
      </c>
      <c r="N322" s="19">
        <f t="shared" ref="N322:N340" si="760">1000*M322/3/O$321</f>
        <v>46.17235584129412</v>
      </c>
      <c r="O322" s="19">
        <f>Q321</f>
        <v>230.66884353387397</v>
      </c>
      <c r="P322" s="14">
        <f>($K$71*$L$43+$L$71*$L$44)*100*SQRT(3)*(I322+N322)/2*J322/(O322*SQRT(3))</f>
        <v>9.663707536248789E-2</v>
      </c>
      <c r="Q322" s="19">
        <f>O322*(1-P322/100)</f>
        <v>230.44593190971034</v>
      </c>
      <c r="R322" t="s">
        <v>19</v>
      </c>
      <c r="S322" s="14">
        <f>$C$91</f>
        <v>1.6199999999999999</v>
      </c>
      <c r="T322" s="14">
        <f>S322*$L$45</f>
        <v>0.40601027145261881</v>
      </c>
      <c r="U322" s="14">
        <f>S322/$L$43</f>
        <v>1.670103092783505</v>
      </c>
      <c r="V322" s="14">
        <f t="shared" si="727"/>
        <v>30.984529857196133</v>
      </c>
      <c r="W322" s="14">
        <f t="shared" si="728"/>
        <v>7.8083205101263609</v>
      </c>
      <c r="X322" s="14">
        <f>V322/$L$43</f>
        <v>31.942814285769209</v>
      </c>
      <c r="Y322" s="19">
        <f>1000*X322/3/$O$321</f>
        <v>46.112766482688954</v>
      </c>
      <c r="Z322" s="21">
        <f t="shared" si="729"/>
        <v>3.5000000000000003E-2</v>
      </c>
      <c r="AA322" s="14">
        <f t="shared" si="730"/>
        <v>31.012215418965717</v>
      </c>
      <c r="AB322" s="14">
        <f>(3*Z322*$L$71*Y322^2)/1000+W322</f>
        <v>7.8246192682649065</v>
      </c>
      <c r="AC322" s="14">
        <f t="shared" ref="AC322:AC340" si="761">IF(Y322&lt;0,-SQRT(AA322^2+AB322^2),SQRT(AA322^2+AB322^2))</f>
        <v>31.984092481820355</v>
      </c>
      <c r="AD322" s="19">
        <f t="shared" ref="AD322:AD340" si="762">1000*AC322/3/AE$321</f>
        <v>46.178843100519572</v>
      </c>
      <c r="AE322" s="19">
        <f>AG321</f>
        <v>230.6363728964383</v>
      </c>
      <c r="AF322" s="14">
        <f>($K$71*$L$43+$L$71*$L$44)*100*SQRT(3)*(Y322+AD322)/2*Z322/(AE322*SQRT(3))</f>
        <v>9.6657474760599799E-2</v>
      </c>
      <c r="AG322" s="19">
        <f>AE322*(1-AF322/100)</f>
        <v>230.41344560251716</v>
      </c>
      <c r="AH322" t="s">
        <v>19</v>
      </c>
      <c r="AI322" s="14">
        <f>$C$91</f>
        <v>1.6199999999999999</v>
      </c>
      <c r="AJ322" s="14">
        <f>AI322*$L$45</f>
        <v>0.40601027145261881</v>
      </c>
      <c r="AK322" s="14">
        <f>AI322/$L$43</f>
        <v>1.670103092783505</v>
      </c>
      <c r="AL322" s="14">
        <f t="shared" si="731"/>
        <v>30.984529857196133</v>
      </c>
      <c r="AM322" s="14">
        <f t="shared" si="732"/>
        <v>7.8083205101263609</v>
      </c>
      <c r="AN322" s="14">
        <f>AL322/$L$43</f>
        <v>31.942814285769209</v>
      </c>
      <c r="AO322" s="19">
        <f>1000*AN322/3/$O$321</f>
        <v>46.112766482688954</v>
      </c>
      <c r="AP322" s="21">
        <f t="shared" si="733"/>
        <v>3.5000000000000003E-2</v>
      </c>
      <c r="AQ322" s="14">
        <f t="shared" si="734"/>
        <v>31.012215418965717</v>
      </c>
      <c r="AR322" s="14">
        <f>(3*AP322*$L$71*AO322^2)/1000+AM322</f>
        <v>7.8246192682649065</v>
      </c>
      <c r="AS322" s="14">
        <f t="shared" ref="AS322:AS340" si="763">IF(AO322&lt;0,-SQRT(AQ322^2+AR322^2),SQRT(AQ322^2+AR322^2))</f>
        <v>31.984092481820355</v>
      </c>
      <c r="AT322" s="19">
        <f t="shared" ref="AT322:AT340" si="764">1000*AS322/3/AU$321</f>
        <v>46.184522217220852</v>
      </c>
      <c r="AU322" s="19">
        <f>AW321</f>
        <v>230.60795473018459</v>
      </c>
      <c r="AV322" s="14">
        <f>($K$71*$L$43+$L$71*$L$44)*100*SQRT(3)*(AO322+AT322)/2*AP322/(AU322*SQRT(3))</f>
        <v>9.6675334507993399E-2</v>
      </c>
      <c r="AW322" s="19">
        <f>AU322*(1-AV322/100)</f>
        <v>230.38501371854716</v>
      </c>
      <c r="AX322" t="s">
        <v>19</v>
      </c>
      <c r="AY322" s="14">
        <f>$C$91</f>
        <v>1.6199999999999999</v>
      </c>
      <c r="AZ322" s="14">
        <f>AY322*$L$45</f>
        <v>0.40601027145261881</v>
      </c>
      <c r="BA322" s="14">
        <f>AY322/$L$43</f>
        <v>1.670103092783505</v>
      </c>
      <c r="BB322" s="14">
        <f t="shared" si="735"/>
        <v>30.984529857196133</v>
      </c>
      <c r="BC322" s="14">
        <f t="shared" si="736"/>
        <v>7.8083205101263609</v>
      </c>
      <c r="BD322" s="14">
        <f>BB322/$L$43</f>
        <v>31.942814285769209</v>
      </c>
      <c r="BE322" s="19">
        <f>1000*BD322/3/$O$321</f>
        <v>46.112766482688954</v>
      </c>
      <c r="BF322" s="21">
        <f t="shared" si="737"/>
        <v>3.5000000000000003E-2</v>
      </c>
      <c r="BG322" s="14">
        <f t="shared" si="738"/>
        <v>31.012215418965717</v>
      </c>
      <c r="BH322" s="14">
        <f>(3*BF322*$L$71*BE322^2)/1000+BC322</f>
        <v>7.8246192682649065</v>
      </c>
      <c r="BI322" s="14">
        <f t="shared" ref="BI322:BI340" si="765">IF(BE322&lt;0,-SQRT(BG322^2+BH322^2),SQRT(BG322^2+BH322^2))</f>
        <v>31.984092481820355</v>
      </c>
      <c r="BJ322" s="19">
        <f t="shared" ref="BJ322:BJ340" si="766">1000*BI322/3/BK$321</f>
        <v>46.186153913178991</v>
      </c>
      <c r="BK322" s="19">
        <f>BM321</f>
        <v>230.59979105314696</v>
      </c>
      <c r="BL322" s="14">
        <f>($K$71*$L$43+$L$71*$L$44)*100*SQRT(3)*(BE322+BJ322)/2*BF322/(BK322*SQRT(3))</f>
        <v>9.6680466155773206E-2</v>
      </c>
      <c r="BM322" s="19">
        <f>BK322*(1-BL322/100)</f>
        <v>230.37684610020253</v>
      </c>
      <c r="BN322" t="s">
        <v>19</v>
      </c>
      <c r="BO322" s="14">
        <f>$C$91</f>
        <v>1.6199999999999999</v>
      </c>
      <c r="BP322" s="14">
        <f>BO322*$L$45</f>
        <v>0.40601027145261881</v>
      </c>
      <c r="BQ322" s="14">
        <f>BO322/$L$43</f>
        <v>1.670103092783505</v>
      </c>
      <c r="BR322" s="14">
        <f t="shared" si="739"/>
        <v>30.984529857196133</v>
      </c>
      <c r="BS322" s="14">
        <f t="shared" si="740"/>
        <v>7.8083205101263609</v>
      </c>
      <c r="BT322" s="14">
        <f>BR322/$L$43</f>
        <v>31.942814285769209</v>
      </c>
      <c r="BU322" s="19">
        <f>1000*BT322/3/$O$321</f>
        <v>46.112766482688954</v>
      </c>
      <c r="BV322" s="21">
        <f t="shared" si="741"/>
        <v>3.5000000000000003E-2</v>
      </c>
      <c r="BW322" s="14">
        <f t="shared" si="742"/>
        <v>31.012215418965717</v>
      </c>
      <c r="BX322" s="14">
        <f>(3*BV322*$L$71*BU322^2)/1000+BS322</f>
        <v>7.8246192682649065</v>
      </c>
      <c r="BY322" s="14">
        <f t="shared" ref="BY322:BY340" si="767">IF(BU322&lt;0,-SQRT(BW322^2+BX322^2),SQRT(BW322^2+BX322^2))</f>
        <v>31.984092481820355</v>
      </c>
      <c r="BZ322" s="19">
        <f t="shared" ref="BZ322:BZ340" si="768">1000*BY322/3/CA$321</f>
        <v>46.186976052135215</v>
      </c>
      <c r="CA322" s="19">
        <f>CC321</f>
        <v>230.59567795801513</v>
      </c>
      <c r="CB322" s="14">
        <f>($K$71*$L$43+$L$71*$L$44)*100*SQRT(3)*(BU322+BZ322)/2*BV322/(CA322*SQRT(3))</f>
        <v>9.6683051810773843E-2</v>
      </c>
      <c r="CC322" s="19">
        <f>CA322*(1-CB322/100)</f>
        <v>230.37273101922156</v>
      </c>
      <c r="CD322" t="s">
        <v>19</v>
      </c>
      <c r="CE322" s="14">
        <f>$C$91</f>
        <v>1.6199999999999999</v>
      </c>
      <c r="CF322" s="14">
        <f>CE322*$L$45</f>
        <v>0.40601027145261881</v>
      </c>
      <c r="CG322" s="14">
        <f>CE322/$L$43</f>
        <v>1.670103092783505</v>
      </c>
      <c r="CH322" s="14">
        <f t="shared" si="743"/>
        <v>30.984529857196133</v>
      </c>
      <c r="CI322" s="14">
        <f t="shared" si="744"/>
        <v>7.8083205101263609</v>
      </c>
      <c r="CJ322" s="14">
        <f>CH322/$L$43</f>
        <v>31.942814285769209</v>
      </c>
      <c r="CK322" s="19">
        <f>1000*CJ322/3/$O$321</f>
        <v>46.112766482688954</v>
      </c>
      <c r="CL322" s="21">
        <f t="shared" si="745"/>
        <v>3.5000000000000003E-2</v>
      </c>
      <c r="CM322" s="14">
        <f t="shared" si="746"/>
        <v>31.012215418965717</v>
      </c>
      <c r="CN322" s="14">
        <f>(3*CL322*$L$71*CK322^2)/1000+CI322</f>
        <v>7.8246192682649065</v>
      </c>
      <c r="CO322" s="14">
        <f t="shared" ref="CO322:CO340" si="769">IF(CK322&lt;0,-SQRT(CM322^2+CN322^2),SQRT(CM322^2+CN322^2))</f>
        <v>31.984092481820355</v>
      </c>
      <c r="CP322" s="19">
        <f t="shared" ref="CP322:CP340" si="770">1000*CO322/3/CQ$321</f>
        <v>46.187773332950549</v>
      </c>
      <c r="CQ322" s="19">
        <f>CS321</f>
        <v>230.59168936587361</v>
      </c>
      <c r="CR322" s="14">
        <f>($K$71*$L$43+$L$71*$L$44)*100*SQRT(3)*(CK322+CP322)/2*CL322/(CQ322*SQRT(3))</f>
        <v>9.6685559315596248E-2</v>
      </c>
      <c r="CS322" s="19">
        <f>CQ322*(1-CR322/100)</f>
        <v>230.36874050127491</v>
      </c>
      <c r="CT322" t="s">
        <v>19</v>
      </c>
      <c r="CU322" s="14">
        <f>$C$91</f>
        <v>1.6199999999999999</v>
      </c>
      <c r="CV322" s="14">
        <f>CU322*$L$45</f>
        <v>0.40601027145261881</v>
      </c>
      <c r="CW322" s="14">
        <f>CU322/$L$43</f>
        <v>1.670103092783505</v>
      </c>
      <c r="CX322" s="14">
        <f t="shared" si="747"/>
        <v>30.984529857196133</v>
      </c>
      <c r="CY322" s="14">
        <f t="shared" si="748"/>
        <v>7.8083205101263609</v>
      </c>
      <c r="CZ322" s="14">
        <f>CX322/$L$43</f>
        <v>31.942814285769209</v>
      </c>
      <c r="DA322" s="19">
        <f>1000*CZ322/3/$O$321</f>
        <v>46.112766482688954</v>
      </c>
      <c r="DB322" s="21">
        <f t="shared" si="749"/>
        <v>3.5000000000000003E-2</v>
      </c>
      <c r="DC322" s="14">
        <f t="shared" si="750"/>
        <v>31.012215418965717</v>
      </c>
      <c r="DD322" s="14">
        <f>(3*DB322*$L$71*DA322^2)/1000+CY322</f>
        <v>7.8246192682649065</v>
      </c>
      <c r="DE322" s="14">
        <f t="shared" ref="DE322:DE340" si="771">IF(DA322&lt;0,-SQRT(DC322^2+DD322^2),SQRT(DC322^2+DD322^2))</f>
        <v>31.984092481820355</v>
      </c>
      <c r="DF322" s="19">
        <f t="shared" ref="DF322:DF340" si="772">1000*DE322/3/DG$321</f>
        <v>46.190215049055837</v>
      </c>
      <c r="DG322" s="19">
        <f>DI321</f>
        <v>230.57947493997838</v>
      </c>
      <c r="DH322" s="14">
        <f>($K$71*$L$43+$L$71*$L$44)*100*SQRT(3)*(DA322+DF322)/2*DB322/(DG322*SQRT(3))</f>
        <v>9.6693238867094036E-2</v>
      </c>
      <c r="DI322" s="19">
        <f>DG322*(1-DH322/100)</f>
        <v>230.35652017749618</v>
      </c>
      <c r="DJ322" t="s">
        <v>19</v>
      </c>
      <c r="DK322" s="14">
        <f>$C$91</f>
        <v>1.6199999999999999</v>
      </c>
      <c r="DL322" s="14">
        <f>DK322*$L$45</f>
        <v>0.40601027145261881</v>
      </c>
      <c r="DM322" s="14">
        <f>DK322/$L$43</f>
        <v>1.670103092783505</v>
      </c>
      <c r="DN322" s="14">
        <f t="shared" si="751"/>
        <v>30.984529857196133</v>
      </c>
      <c r="DO322" s="14">
        <f t="shared" si="752"/>
        <v>7.8083205101263609</v>
      </c>
      <c r="DP322" s="14">
        <f>DN322/$L$43</f>
        <v>31.942814285769209</v>
      </c>
      <c r="DQ322" s="19">
        <f>1000*DP322/3/$O$321</f>
        <v>46.112766482688954</v>
      </c>
      <c r="DR322" s="21">
        <f t="shared" si="753"/>
        <v>3.5000000000000003E-2</v>
      </c>
      <c r="DS322" s="14">
        <f t="shared" si="754"/>
        <v>31.012215418965717</v>
      </c>
      <c r="DT322" s="14">
        <f>(3*DR322*$L$71*DQ322^2)/1000+DO322</f>
        <v>7.8246192682649065</v>
      </c>
      <c r="DU322" s="14">
        <f t="shared" ref="DU322:DU340" si="773">IF(DQ322&lt;0,-SQRT(DS322^2+DT322^2),SQRT(DS322^2+DT322^2))</f>
        <v>31.984092481820355</v>
      </c>
      <c r="DV322" s="19">
        <f t="shared" ref="DV322:DV340" si="774">1000*DU322/3/DW$321</f>
        <v>46.191847150576663</v>
      </c>
      <c r="DW322" s="19">
        <f>DY321</f>
        <v>230.57131124450379</v>
      </c>
      <c r="DX322" s="14">
        <f>($K$71*$L$43+$L$71*$L$44)*100*SQRT(3)*(DQ322+DV322)/2*DR322/(DW322*SQRT(3))</f>
        <v>9.6698372215253625E-2</v>
      </c>
      <c r="DY322" s="19">
        <f>DW322*(1-DX322/100)</f>
        <v>230.34835253973498</v>
      </c>
      <c r="DZ322" t="s">
        <v>19</v>
      </c>
      <c r="EA322" s="14">
        <f>$C$91</f>
        <v>1.6199999999999999</v>
      </c>
      <c r="EB322" s="14">
        <f>EA322*$L$45</f>
        <v>0.40601027145261881</v>
      </c>
      <c r="EC322" s="14">
        <f>EA322/$L$43</f>
        <v>1.670103092783505</v>
      </c>
      <c r="ED322" s="14">
        <f t="shared" si="755"/>
        <v>30.984529857196133</v>
      </c>
      <c r="EE322" s="14">
        <f t="shared" si="756"/>
        <v>7.8083205101263609</v>
      </c>
      <c r="EF322" s="14">
        <f>ED322/$L$43</f>
        <v>31.942814285769209</v>
      </c>
      <c r="EG322" s="19">
        <f>1000*EF322/3/$O$321</f>
        <v>46.112766482688954</v>
      </c>
      <c r="EH322" s="21">
        <f t="shared" si="757"/>
        <v>3.5000000000000003E-2</v>
      </c>
      <c r="EI322" s="14">
        <f t="shared" si="758"/>
        <v>31.012215418965717</v>
      </c>
      <c r="EJ322" s="14">
        <f>(3*EH322*$L$71*EG322^2)/1000+EE322</f>
        <v>7.8246192682649065</v>
      </c>
      <c r="EK322" s="14">
        <f t="shared" ref="EK322:EK340" si="775">IF(EG322&lt;0,-SQRT(EI322^2+EJ322^2),SQRT(EI322^2+EJ322^2))</f>
        <v>31.984092481820355</v>
      </c>
      <c r="EL322" s="19">
        <f t="shared" ref="EL322:EL340" si="776">1000*EK322/3/EM$321</f>
        <v>46.192669493882647</v>
      </c>
      <c r="EM322" s="19">
        <f>EO321</f>
        <v>230.56719814008625</v>
      </c>
      <c r="EN322" s="14">
        <f>($K$71*$L$43+$L$71*$L$44)*100*SQRT(3)*(EG322+EL322)/2*EH322/(EM322*SQRT(3))</f>
        <v>9.6700958727038031E-2</v>
      </c>
      <c r="EO322" s="19">
        <f>EM322*(1-EN322/100)</f>
        <v>230.34423744897472</v>
      </c>
    </row>
    <row r="323" spans="2:145" outlineLevel="1">
      <c r="B323" t="s">
        <v>20</v>
      </c>
      <c r="C323" s="14">
        <f>$C$91</f>
        <v>1.6199999999999999</v>
      </c>
      <c r="D323" s="14">
        <f>C323*$L$45</f>
        <v>0.40601027145261881</v>
      </c>
      <c r="E323" s="14">
        <f>C323/$L$43</f>
        <v>1.670103092783505</v>
      </c>
      <c r="F323" s="14">
        <f t="shared" si="723"/>
        <v>29.339705670760551</v>
      </c>
      <c r="G323" s="14">
        <f t="shared" si="724"/>
        <v>7.3876959998850547</v>
      </c>
      <c r="H323" s="14">
        <f>F323/$L$43</f>
        <v>30.247119248206754</v>
      </c>
      <c r="I323" s="19">
        <f t="shared" ref="I323:I340" si="777">1000*H323/3/$O$321</f>
        <v>43.664854767915351</v>
      </c>
      <c r="J323" s="21">
        <f t="shared" si="725"/>
        <v>3.5000000000000003E-2</v>
      </c>
      <c r="K323" s="14">
        <f t="shared" si="726"/>
        <v>29.364529857196132</v>
      </c>
      <c r="L323" s="14">
        <f>(3*J323*$L$71*I323^2)/1000+G323</f>
        <v>7.402310238673742</v>
      </c>
      <c r="M323" s="14">
        <f t="shared" si="759"/>
        <v>30.283160512135076</v>
      </c>
      <c r="N323" s="19">
        <f t="shared" si="760"/>
        <v>43.716884071670471</v>
      </c>
      <c r="O323" s="19">
        <f t="shared" ref="O323:O340" si="778">Q322</f>
        <v>230.44593190971034</v>
      </c>
      <c r="P323" s="14">
        <f>($K$71*$L$43+$L$71*$L$44)*100*SQRT(3)*(I323+N323)/2*J323/(O323*SQRT(3))</f>
        <v>9.1590970483011458E-2</v>
      </c>
      <c r="Q323" s="19">
        <f>O323*(1-P323/100)</f>
        <v>230.23486424423561</v>
      </c>
      <c r="R323" t="s">
        <v>20</v>
      </c>
      <c r="S323" s="14">
        <f>$C$91</f>
        <v>1.6199999999999999</v>
      </c>
      <c r="T323" s="14">
        <f>S323*$L$45</f>
        <v>0.40601027145261881</v>
      </c>
      <c r="U323" s="14">
        <f>S323/$L$43</f>
        <v>1.670103092783505</v>
      </c>
      <c r="V323" s="14">
        <f t="shared" si="727"/>
        <v>29.339705670760551</v>
      </c>
      <c r="W323" s="14">
        <f t="shared" si="728"/>
        <v>7.3876959998850547</v>
      </c>
      <c r="X323" s="14">
        <f>V323/$L$43</f>
        <v>30.247119248206754</v>
      </c>
      <c r="Y323" s="19">
        <f t="shared" ref="Y323:Y340" si="779">1000*X323/3/$O$321</f>
        <v>43.664854767915351</v>
      </c>
      <c r="Z323" s="21">
        <f t="shared" si="729"/>
        <v>3.5000000000000003E-2</v>
      </c>
      <c r="AA323" s="14">
        <f t="shared" si="730"/>
        <v>29.364529857196132</v>
      </c>
      <c r="AB323" s="14">
        <f>(3*Z323*$L$71*Y323^2)/1000+W323</f>
        <v>7.402310238673742</v>
      </c>
      <c r="AC323" s="14">
        <f t="shared" si="761"/>
        <v>30.283160512135076</v>
      </c>
      <c r="AD323" s="19">
        <f t="shared" si="762"/>
        <v>43.723026334813305</v>
      </c>
      <c r="AE323" s="19">
        <f t="shared" ref="AE323:AE340" si="780">AG322</f>
        <v>230.41344560251716</v>
      </c>
      <c r="AF323" s="14">
        <f>($K$71*$L$43+$L$71*$L$44)*100*SQRT(3)*(Y323+AD323)/2*Z323/(AE323*SQRT(3))</f>
        <v>9.1610323066778382E-2</v>
      </c>
      <c r="AG323" s="19">
        <f>AE323*(1-AF323/100)</f>
        <v>230.20236310061139</v>
      </c>
      <c r="AH323" t="s">
        <v>20</v>
      </c>
      <c r="AI323" s="14">
        <f>$C$91</f>
        <v>1.6199999999999999</v>
      </c>
      <c r="AJ323" s="14">
        <f>AI323*$L$45</f>
        <v>0.40601027145261881</v>
      </c>
      <c r="AK323" s="14">
        <f>AI323/$L$43</f>
        <v>1.670103092783505</v>
      </c>
      <c r="AL323" s="14">
        <f t="shared" si="731"/>
        <v>29.339705670760551</v>
      </c>
      <c r="AM323" s="14">
        <f t="shared" si="732"/>
        <v>7.3876959998850547</v>
      </c>
      <c r="AN323" s="14">
        <f>AL323/$L$43</f>
        <v>30.247119248206754</v>
      </c>
      <c r="AO323" s="19">
        <f t="shared" ref="AO323:AO340" si="781">1000*AN323/3/$O$321</f>
        <v>43.664854767915351</v>
      </c>
      <c r="AP323" s="21">
        <f t="shared" si="733"/>
        <v>3.5000000000000003E-2</v>
      </c>
      <c r="AQ323" s="14">
        <f t="shared" si="734"/>
        <v>29.364529857196132</v>
      </c>
      <c r="AR323" s="14">
        <f>(3*AP323*$L$71*AO323^2)/1000+AM323</f>
        <v>7.402310238673742</v>
      </c>
      <c r="AS323" s="14">
        <f t="shared" si="763"/>
        <v>30.283160512135076</v>
      </c>
      <c r="AT323" s="19">
        <f t="shared" si="764"/>
        <v>43.728403432904486</v>
      </c>
      <c r="AU323" s="19">
        <f t="shared" ref="AU323:AU340" si="782">AW322</f>
        <v>230.38501371854716</v>
      </c>
      <c r="AV323" s="14">
        <f>($K$71*$L$43+$L$71*$L$44)*100*SQRT(3)*(AO323+AT323)/2*AP323/(AU323*SQRT(3))</f>
        <v>9.162726633083669E-2</v>
      </c>
      <c r="AW323" s="19">
        <f>AU323*(1-AV323/100)</f>
        <v>230.17391822844093</v>
      </c>
      <c r="AX323" t="s">
        <v>20</v>
      </c>
      <c r="AY323" s="14">
        <f>$C$91</f>
        <v>1.6199999999999999</v>
      </c>
      <c r="AZ323" s="14">
        <f>AY323*$L$45</f>
        <v>0.40601027145261881</v>
      </c>
      <c r="BA323" s="14">
        <f>AY323/$L$43</f>
        <v>1.670103092783505</v>
      </c>
      <c r="BB323" s="14">
        <f t="shared" si="735"/>
        <v>29.339705670760551</v>
      </c>
      <c r="BC323" s="14">
        <f t="shared" si="736"/>
        <v>7.3876959998850547</v>
      </c>
      <c r="BD323" s="14">
        <f>BB323/$L$43</f>
        <v>30.247119248206754</v>
      </c>
      <c r="BE323" s="19">
        <f t="shared" ref="BE323:BE340" si="783">1000*BD323/3/$O$321</f>
        <v>43.664854767915351</v>
      </c>
      <c r="BF323" s="21">
        <f t="shared" si="737"/>
        <v>3.5000000000000003E-2</v>
      </c>
      <c r="BG323" s="14">
        <f t="shared" si="738"/>
        <v>29.364529857196132</v>
      </c>
      <c r="BH323" s="14">
        <f>(3*BF323*$L$71*BE323^2)/1000+BC323</f>
        <v>7.402310238673742</v>
      </c>
      <c r="BI323" s="14">
        <f t="shared" si="765"/>
        <v>30.283160512135076</v>
      </c>
      <c r="BJ323" s="19">
        <f t="shared" si="766"/>
        <v>43.729948354356779</v>
      </c>
      <c r="BK323" s="19">
        <f t="shared" ref="BK323:BK340" si="784">BM322</f>
        <v>230.37684610020253</v>
      </c>
      <c r="BL323" s="14">
        <f>($K$71*$L$43+$L$71*$L$44)*100*SQRT(3)*(BE323+BJ323)/2*BF323/(BK323*SQRT(3))</f>
        <v>9.1632134646234875E-2</v>
      </c>
      <c r="BM323" s="19">
        <f>BK323*(1-BL323/100)</f>
        <v>230.16574687839025</v>
      </c>
      <c r="BN323" t="s">
        <v>20</v>
      </c>
      <c r="BO323" s="14">
        <f>$C$91</f>
        <v>1.6199999999999999</v>
      </c>
      <c r="BP323" s="14">
        <f>BO323*$L$45</f>
        <v>0.40601027145261881</v>
      </c>
      <c r="BQ323" s="14">
        <f>BO323/$L$43</f>
        <v>1.670103092783505</v>
      </c>
      <c r="BR323" s="14">
        <f t="shared" si="739"/>
        <v>29.339705670760551</v>
      </c>
      <c r="BS323" s="14">
        <f t="shared" si="740"/>
        <v>7.3876959998850547</v>
      </c>
      <c r="BT323" s="14">
        <f>BR323/$L$43</f>
        <v>30.247119248206754</v>
      </c>
      <c r="BU323" s="19">
        <f t="shared" ref="BU323:BU340" si="785">1000*BT323/3/$O$321</f>
        <v>43.664854767915351</v>
      </c>
      <c r="BV323" s="21">
        <f t="shared" si="741"/>
        <v>3.5000000000000003E-2</v>
      </c>
      <c r="BW323" s="14">
        <f t="shared" si="742"/>
        <v>29.364529857196132</v>
      </c>
      <c r="BX323" s="14">
        <f>(3*BV323*$L$71*BU323^2)/1000+BS323</f>
        <v>7.402310238673742</v>
      </c>
      <c r="BY323" s="14">
        <f t="shared" si="767"/>
        <v>30.283160512135076</v>
      </c>
      <c r="BZ323" s="19">
        <f t="shared" si="768"/>
        <v>43.730726771502383</v>
      </c>
      <c r="CA323" s="19">
        <f t="shared" ref="CA323:CA340" si="786">CC322</f>
        <v>230.37273101922156</v>
      </c>
      <c r="CB323" s="14">
        <f>($K$71*$L$43+$L$71*$L$44)*100*SQRT(3)*(BU323+BZ323)/2*BV323/(CA323*SQRT(3))</f>
        <v>9.163458761759205E-2</v>
      </c>
      <c r="CC323" s="19">
        <f>CA323*(1-CB323/100)</f>
        <v>230.16162991716871</v>
      </c>
      <c r="CD323" t="s">
        <v>20</v>
      </c>
      <c r="CE323" s="14">
        <f>$C$91</f>
        <v>1.6199999999999999</v>
      </c>
      <c r="CF323" s="14">
        <f>CE323*$L$45</f>
        <v>0.40601027145261881</v>
      </c>
      <c r="CG323" s="14">
        <f>CE323/$L$43</f>
        <v>1.670103092783505</v>
      </c>
      <c r="CH323" s="14">
        <f t="shared" si="743"/>
        <v>29.339705670760551</v>
      </c>
      <c r="CI323" s="14">
        <f t="shared" si="744"/>
        <v>7.3876959998850547</v>
      </c>
      <c r="CJ323" s="14">
        <f>CH323/$L$43</f>
        <v>30.247119248206754</v>
      </c>
      <c r="CK323" s="19">
        <f t="shared" ref="CK323:CK340" si="787">1000*CJ323/3/$O$321</f>
        <v>43.664854767915351</v>
      </c>
      <c r="CL323" s="21">
        <f t="shared" si="745"/>
        <v>3.5000000000000003E-2</v>
      </c>
      <c r="CM323" s="14">
        <f t="shared" si="746"/>
        <v>29.364529857196132</v>
      </c>
      <c r="CN323" s="14">
        <f>(3*CL323*$L$71*CK323^2)/1000+CI323</f>
        <v>7.402310238673742</v>
      </c>
      <c r="CO323" s="14">
        <f t="shared" si="769"/>
        <v>30.283160512135076</v>
      </c>
      <c r="CP323" s="19">
        <f t="shared" si="770"/>
        <v>43.731481652476972</v>
      </c>
      <c r="CQ323" s="19">
        <f t="shared" ref="CQ323:CQ340" si="788">CS322</f>
        <v>230.36874050127491</v>
      </c>
      <c r="CR323" s="14">
        <f>($K$71*$L$43+$L$71*$L$44)*100*SQRT(3)*(CK323+CP323)/2*CL323/(CQ323*SQRT(3))</f>
        <v>9.1636966449190629E-2</v>
      </c>
      <c r="CS323" s="19">
        <f>CQ323*(1-CR323/100)</f>
        <v>230.15763757583233</v>
      </c>
      <c r="CT323" t="s">
        <v>20</v>
      </c>
      <c r="CU323" s="14">
        <f>$C$91</f>
        <v>1.6199999999999999</v>
      </c>
      <c r="CV323" s="14">
        <f>CU323*$L$45</f>
        <v>0.40601027145261881</v>
      </c>
      <c r="CW323" s="14">
        <f>CU323/$L$43</f>
        <v>1.670103092783505</v>
      </c>
      <c r="CX323" s="14">
        <f t="shared" si="747"/>
        <v>29.339705670760551</v>
      </c>
      <c r="CY323" s="14">
        <f t="shared" si="748"/>
        <v>7.3876959998850547</v>
      </c>
      <c r="CZ323" s="14">
        <f>CX323/$L$43</f>
        <v>30.247119248206754</v>
      </c>
      <c r="DA323" s="19">
        <f t="shared" ref="DA323:DA340" si="789">1000*CZ323/3/$O$321</f>
        <v>43.664854767915351</v>
      </c>
      <c r="DB323" s="21">
        <f t="shared" si="749"/>
        <v>3.5000000000000003E-2</v>
      </c>
      <c r="DC323" s="14">
        <f t="shared" si="750"/>
        <v>29.364529857196132</v>
      </c>
      <c r="DD323" s="14">
        <f>(3*DB323*$L$71*DA323^2)/1000+CY323</f>
        <v>7.402310238673742</v>
      </c>
      <c r="DE323" s="14">
        <f t="shared" si="771"/>
        <v>30.283160512135076</v>
      </c>
      <c r="DF323" s="19">
        <f t="shared" si="772"/>
        <v>43.733793516750865</v>
      </c>
      <c r="DG323" s="19">
        <f t="shared" ref="DG323:DG340" si="790">DI322</f>
        <v>230.35652017749618</v>
      </c>
      <c r="DH323" s="14">
        <f>($K$71*$L$43+$L$71*$L$44)*100*SQRT(3)*(DA323+DF323)/2*DB323/(DG323*SQRT(3))</f>
        <v>9.1644251923360398E-2</v>
      </c>
      <c r="DI323" s="19">
        <f>DG323*(1-DH323/100)</f>
        <v>230.14541166782283</v>
      </c>
      <c r="DJ323" t="s">
        <v>20</v>
      </c>
      <c r="DK323" s="14">
        <f>$C$91</f>
        <v>1.6199999999999999</v>
      </c>
      <c r="DL323" s="14">
        <f>DK323*$L$45</f>
        <v>0.40601027145261881</v>
      </c>
      <c r="DM323" s="14">
        <f>DK323/$L$43</f>
        <v>1.670103092783505</v>
      </c>
      <c r="DN323" s="14">
        <f t="shared" si="751"/>
        <v>29.339705670760551</v>
      </c>
      <c r="DO323" s="14">
        <f t="shared" si="752"/>
        <v>7.3876959998850547</v>
      </c>
      <c r="DP323" s="14">
        <f>DN323/$L$43</f>
        <v>30.247119248206754</v>
      </c>
      <c r="DQ323" s="19">
        <f t="shared" ref="DQ323:DQ340" si="791">1000*DP323/3/$O$321</f>
        <v>43.664854767915351</v>
      </c>
      <c r="DR323" s="21">
        <f t="shared" si="753"/>
        <v>3.5000000000000003E-2</v>
      </c>
      <c r="DS323" s="14">
        <f t="shared" si="754"/>
        <v>29.364529857196132</v>
      </c>
      <c r="DT323" s="14">
        <f>(3*DR323*$L$71*DQ323^2)/1000+DO323</f>
        <v>7.402310238673742</v>
      </c>
      <c r="DU323" s="14">
        <f t="shared" si="773"/>
        <v>30.283160512135076</v>
      </c>
      <c r="DV323" s="19">
        <f t="shared" si="774"/>
        <v>43.735338822197797</v>
      </c>
      <c r="DW323" s="19">
        <f t="shared" ref="DW323:DW340" si="792">DY322</f>
        <v>230.34835253973498</v>
      </c>
      <c r="DX323" s="14">
        <f>($K$71*$L$43+$L$71*$L$44)*100*SQRT(3)*(DQ323+DV323)/2*DR323/(DW323*SQRT(3))</f>
        <v>9.1649121853614984E-2</v>
      </c>
      <c r="DY323" s="19">
        <f>DW323*(1-DX323/100)</f>
        <v>230.13724029742806</v>
      </c>
      <c r="DZ323" t="s">
        <v>20</v>
      </c>
      <c r="EA323" s="14">
        <f>$C$91</f>
        <v>1.6199999999999999</v>
      </c>
      <c r="EB323" s="14">
        <f>EA323*$L$45</f>
        <v>0.40601027145261881</v>
      </c>
      <c r="EC323" s="14">
        <f>EA323/$L$43</f>
        <v>1.670103092783505</v>
      </c>
      <c r="ED323" s="14">
        <f t="shared" si="755"/>
        <v>29.339705670760551</v>
      </c>
      <c r="EE323" s="14">
        <f t="shared" si="756"/>
        <v>7.3876959998850547</v>
      </c>
      <c r="EF323" s="14">
        <f>ED323/$L$43</f>
        <v>30.247119248206754</v>
      </c>
      <c r="EG323" s="19">
        <f t="shared" ref="EG323:EG340" si="793">1000*EF323/3/$O$321</f>
        <v>43.664854767915351</v>
      </c>
      <c r="EH323" s="21">
        <f t="shared" si="757"/>
        <v>3.5000000000000003E-2</v>
      </c>
      <c r="EI323" s="14">
        <f t="shared" si="758"/>
        <v>29.364529857196132</v>
      </c>
      <c r="EJ323" s="14">
        <f>(3*EH323*$L$71*EG323^2)/1000+EE323</f>
        <v>7.402310238673742</v>
      </c>
      <c r="EK323" s="14">
        <f t="shared" si="775"/>
        <v>30.283160512135076</v>
      </c>
      <c r="EL323" s="19">
        <f t="shared" si="776"/>
        <v>43.736117432825729</v>
      </c>
      <c r="EM323" s="19">
        <f t="shared" ref="EM323:EM340" si="794">EO322</f>
        <v>230.34423744897472</v>
      </c>
      <c r="EN323" s="14">
        <f>($K$71*$L$43+$L$71*$L$44)*100*SQRT(3)*(EG323+EL323)/2*EH323/(EM323*SQRT(3))</f>
        <v>9.165157563866265E-2</v>
      </c>
      <c r="EO323" s="19">
        <f>EM323*(1-EN323/100)</f>
        <v>230.13312332595987</v>
      </c>
    </row>
    <row r="324" spans="2:145" outlineLevel="1">
      <c r="B324" t="s">
        <v>21</v>
      </c>
      <c r="C324" s="14">
        <f>$C$91</f>
        <v>1.6199999999999999</v>
      </c>
      <c r="D324" s="14">
        <f>C324*$L$45</f>
        <v>0.40601027145261881</v>
      </c>
      <c r="E324" s="14">
        <f>C324/$L$43</f>
        <v>1.670103092783505</v>
      </c>
      <c r="F324" s="14">
        <f t="shared" si="723"/>
        <v>27.69758250628459</v>
      </c>
      <c r="G324" s="14">
        <f t="shared" si="724"/>
        <v>6.9686616074102981</v>
      </c>
      <c r="H324" s="14">
        <f t="shared" ref="H324:H340" si="795">F324/$L$43</f>
        <v>28.554208769365559</v>
      </c>
      <c r="I324" s="19">
        <f t="shared" si="777"/>
        <v>41.220962852553349</v>
      </c>
      <c r="J324" s="21">
        <f t="shared" si="725"/>
        <v>3.5000000000000003E-2</v>
      </c>
      <c r="K324" s="14">
        <f t="shared" si="726"/>
        <v>27.71970567076055</v>
      </c>
      <c r="L324" s="14">
        <f>(3*J324*$L$71*I324^2)/1000+G324</f>
        <v>6.9816857284324358</v>
      </c>
      <c r="M324" s="14">
        <f t="shared" si="759"/>
        <v>28.58541617825761</v>
      </c>
      <c r="N324" s="19">
        <f t="shared" si="760"/>
        <v>41.266013985052027</v>
      </c>
      <c r="O324" s="19">
        <f t="shared" si="778"/>
        <v>230.23486424423561</v>
      </c>
      <c r="P324" s="14">
        <f>($K$71*$L$43+$L$71*$L$44)*100*SQRT(3)*(I324+N324)/2*J324/(O324*SQRT(3))</f>
        <v>8.6539687350170993E-2</v>
      </c>
      <c r="Q324" s="19">
        <f>O324*(1-P324/100)</f>
        <v>230.03561971254754</v>
      </c>
      <c r="R324" t="s">
        <v>21</v>
      </c>
      <c r="S324" s="14">
        <f>$C$91</f>
        <v>1.6199999999999999</v>
      </c>
      <c r="T324" s="14">
        <f>S324*$L$45</f>
        <v>0.40601027145261881</v>
      </c>
      <c r="U324" s="14">
        <f>S324/$L$43</f>
        <v>1.670103092783505</v>
      </c>
      <c r="V324" s="14">
        <f t="shared" si="727"/>
        <v>27.69758250628459</v>
      </c>
      <c r="W324" s="14">
        <f t="shared" si="728"/>
        <v>6.9686616074102981</v>
      </c>
      <c r="X324" s="14">
        <f t="shared" ref="X324:X340" si="796">V324/$L$43</f>
        <v>28.554208769365559</v>
      </c>
      <c r="Y324" s="19">
        <f t="shared" si="779"/>
        <v>41.220962852553349</v>
      </c>
      <c r="Z324" s="21">
        <f t="shared" si="729"/>
        <v>3.5000000000000003E-2</v>
      </c>
      <c r="AA324" s="14">
        <f t="shared" si="730"/>
        <v>27.71970567076055</v>
      </c>
      <c r="AB324" s="14">
        <f>(3*Z324*$L$71*Y324^2)/1000+W324</f>
        <v>6.9816857284324358</v>
      </c>
      <c r="AC324" s="14">
        <f t="shared" si="761"/>
        <v>28.58541617825761</v>
      </c>
      <c r="AD324" s="19">
        <f t="shared" si="762"/>
        <v>41.27181189865302</v>
      </c>
      <c r="AE324" s="19">
        <f t="shared" si="780"/>
        <v>230.20236310061139</v>
      </c>
      <c r="AF324" s="14">
        <f>($K$71*$L$43+$L$71*$L$44)*100*SQRT(3)*(Y324+AD324)/2*Z324/(AE324*SQRT(3))</f>
        <v>8.6557989097275384E-2</v>
      </c>
      <c r="AG324" s="19">
        <f>AE324*(1-AF324/100)</f>
        <v>230.00310456425709</v>
      </c>
      <c r="AH324" t="s">
        <v>21</v>
      </c>
      <c r="AI324" s="14">
        <f>$C$91</f>
        <v>1.6199999999999999</v>
      </c>
      <c r="AJ324" s="14">
        <f>AI324*$L$45</f>
        <v>0.40601027145261881</v>
      </c>
      <c r="AK324" s="14">
        <f>AI324/$L$43</f>
        <v>1.670103092783505</v>
      </c>
      <c r="AL324" s="14">
        <f t="shared" si="731"/>
        <v>27.69758250628459</v>
      </c>
      <c r="AM324" s="14">
        <f t="shared" si="732"/>
        <v>6.9686616074102981</v>
      </c>
      <c r="AN324" s="14">
        <f t="shared" ref="AN324:AN340" si="797">AL324/$L$43</f>
        <v>28.554208769365559</v>
      </c>
      <c r="AO324" s="19">
        <f t="shared" si="781"/>
        <v>41.220962852553349</v>
      </c>
      <c r="AP324" s="21">
        <f t="shared" si="733"/>
        <v>3.5000000000000003E-2</v>
      </c>
      <c r="AQ324" s="14">
        <f t="shared" si="734"/>
        <v>27.71970567076055</v>
      </c>
      <c r="AR324" s="14">
        <f>(3*AP324*$L$71*AO324^2)/1000+AM324</f>
        <v>6.9816857284324358</v>
      </c>
      <c r="AS324" s="14">
        <f t="shared" si="763"/>
        <v>28.58541617825761</v>
      </c>
      <c r="AT324" s="19">
        <f t="shared" si="764"/>
        <v>41.276887544132819</v>
      </c>
      <c r="AU324" s="19">
        <f t="shared" si="782"/>
        <v>230.17391822844093</v>
      </c>
      <c r="AV324" s="14">
        <f>($K$71*$L$43+$L$71*$L$44)*100*SQRT(3)*(AO324+AT324)/2*AP324/(AU324*SQRT(3))</f>
        <v>8.6574012355431232E-2</v>
      </c>
      <c r="AW324" s="19">
        <f>AU324*(1-AV324/100)</f>
        <v>229.97464743203486</v>
      </c>
      <c r="AX324" t="s">
        <v>21</v>
      </c>
      <c r="AY324" s="14">
        <f>$C$91</f>
        <v>1.6199999999999999</v>
      </c>
      <c r="AZ324" s="14">
        <f>AY324*$L$45</f>
        <v>0.40601027145261881</v>
      </c>
      <c r="BA324" s="14">
        <f>AY324/$L$43</f>
        <v>1.670103092783505</v>
      </c>
      <c r="BB324" s="14">
        <f t="shared" si="735"/>
        <v>27.69758250628459</v>
      </c>
      <c r="BC324" s="14">
        <f t="shared" si="736"/>
        <v>6.9686616074102981</v>
      </c>
      <c r="BD324" s="14">
        <f t="shared" ref="BD324:BD340" si="798">BB324/$L$43</f>
        <v>28.554208769365559</v>
      </c>
      <c r="BE324" s="19">
        <f t="shared" si="783"/>
        <v>41.220962852553349</v>
      </c>
      <c r="BF324" s="21">
        <f t="shared" si="737"/>
        <v>3.5000000000000003E-2</v>
      </c>
      <c r="BG324" s="14">
        <f t="shared" si="738"/>
        <v>27.71970567076055</v>
      </c>
      <c r="BH324" s="14">
        <f>(3*BF324*$L$71*BE324^2)/1000+BC324</f>
        <v>6.9816857284324358</v>
      </c>
      <c r="BI324" s="14">
        <f t="shared" si="765"/>
        <v>28.58541617825761</v>
      </c>
      <c r="BJ324" s="19">
        <f t="shared" si="766"/>
        <v>41.27834585369925</v>
      </c>
      <c r="BK324" s="19">
        <f t="shared" si="784"/>
        <v>230.16574687839025</v>
      </c>
      <c r="BL324" s="14">
        <f>($K$71*$L$43+$L$71*$L$44)*100*SQRT(3)*(BE324+BJ324)/2*BF324/(BK324*SQRT(3))</f>
        <v>8.6578616326132271E-2</v>
      </c>
      <c r="BM324" s="19">
        <f>BK324*(1-BL324/100)</f>
        <v>229.96647255948625</v>
      </c>
      <c r="BN324" t="s">
        <v>21</v>
      </c>
      <c r="BO324" s="14">
        <f>$C$91</f>
        <v>1.6199999999999999</v>
      </c>
      <c r="BP324" s="14">
        <f>BO324*$L$45</f>
        <v>0.40601027145261881</v>
      </c>
      <c r="BQ324" s="14">
        <f>BO324/$L$43</f>
        <v>1.670103092783505</v>
      </c>
      <c r="BR324" s="14">
        <f t="shared" si="739"/>
        <v>27.69758250628459</v>
      </c>
      <c r="BS324" s="14">
        <f t="shared" si="740"/>
        <v>6.9686616074102981</v>
      </c>
      <c r="BT324" s="14">
        <f t="shared" ref="BT324:BT340" si="799">BR324/$L$43</f>
        <v>28.554208769365559</v>
      </c>
      <c r="BU324" s="19">
        <f t="shared" si="785"/>
        <v>41.220962852553349</v>
      </c>
      <c r="BV324" s="21">
        <f t="shared" si="741"/>
        <v>3.5000000000000003E-2</v>
      </c>
      <c r="BW324" s="14">
        <f t="shared" si="742"/>
        <v>27.71970567076055</v>
      </c>
      <c r="BX324" s="14">
        <f>(3*BV324*$L$71*BU324^2)/1000+BS324</f>
        <v>6.9816857284324358</v>
      </c>
      <c r="BY324" s="14">
        <f t="shared" si="767"/>
        <v>28.58541617825761</v>
      </c>
      <c r="BZ324" s="19">
        <f t="shared" si="768"/>
        <v>41.279080630971208</v>
      </c>
      <c r="CA324" s="19">
        <f t="shared" si="786"/>
        <v>230.16162991716871</v>
      </c>
      <c r="CB324" s="14">
        <f>($K$71*$L$43+$L$71*$L$44)*100*SQRT(3)*(BU324+BZ324)/2*BV324/(CA324*SQRT(3))</f>
        <v>8.6580936103746564E-2</v>
      </c>
      <c r="CC324" s="19">
        <f>CA324*(1-CB324/100)</f>
        <v>229.9623538234348</v>
      </c>
      <c r="CD324" t="s">
        <v>21</v>
      </c>
      <c r="CE324" s="14">
        <f>$C$91</f>
        <v>1.6199999999999999</v>
      </c>
      <c r="CF324" s="14">
        <f>CE324*$L$45</f>
        <v>0.40601027145261881</v>
      </c>
      <c r="CG324" s="14">
        <f>CE324/$L$43</f>
        <v>1.670103092783505</v>
      </c>
      <c r="CH324" s="14">
        <f t="shared" si="743"/>
        <v>27.69758250628459</v>
      </c>
      <c r="CI324" s="14">
        <f t="shared" si="744"/>
        <v>6.9686616074102981</v>
      </c>
      <c r="CJ324" s="14">
        <f t="shared" ref="CJ324:CJ340" si="800">CH324/$L$43</f>
        <v>28.554208769365559</v>
      </c>
      <c r="CK324" s="19">
        <f t="shared" si="787"/>
        <v>41.220962852553349</v>
      </c>
      <c r="CL324" s="21">
        <f t="shared" si="745"/>
        <v>3.5000000000000003E-2</v>
      </c>
      <c r="CM324" s="14">
        <f t="shared" si="746"/>
        <v>27.71970567076055</v>
      </c>
      <c r="CN324" s="14">
        <f>(3*CL324*$L$71*CK324^2)/1000+CI324</f>
        <v>6.9816857284324358</v>
      </c>
      <c r="CO324" s="14">
        <f t="shared" si="769"/>
        <v>28.58541617825761</v>
      </c>
      <c r="CP324" s="19">
        <f t="shared" si="770"/>
        <v>41.279793191564586</v>
      </c>
      <c r="CQ324" s="19">
        <f t="shared" si="788"/>
        <v>230.15763757583233</v>
      </c>
      <c r="CR324" s="14">
        <f>($K$71*$L$43+$L$71*$L$44)*100*SQRT(3)*(CK324+CP324)/2*CL324/(CQ324*SQRT(3))</f>
        <v>8.6583185767420426E-2</v>
      </c>
      <c r="CS324" s="19">
        <f>CQ324*(1-CR324/100)</f>
        <v>229.95835976093213</v>
      </c>
      <c r="CT324" t="s">
        <v>21</v>
      </c>
      <c r="CU324" s="14">
        <f>$C$91</f>
        <v>1.6199999999999999</v>
      </c>
      <c r="CV324" s="14">
        <f>CU324*$L$45</f>
        <v>0.40601027145261881</v>
      </c>
      <c r="CW324" s="14">
        <f>CU324/$L$43</f>
        <v>1.670103092783505</v>
      </c>
      <c r="CX324" s="14">
        <f t="shared" si="747"/>
        <v>27.69758250628459</v>
      </c>
      <c r="CY324" s="14">
        <f t="shared" si="748"/>
        <v>6.9686616074102981</v>
      </c>
      <c r="CZ324" s="14">
        <f t="shared" ref="CZ324:CZ340" si="801">CX324/$L$43</f>
        <v>28.554208769365559</v>
      </c>
      <c r="DA324" s="19">
        <f t="shared" si="789"/>
        <v>41.220962852553349</v>
      </c>
      <c r="DB324" s="21">
        <f t="shared" si="749"/>
        <v>3.5000000000000003E-2</v>
      </c>
      <c r="DC324" s="14">
        <f t="shared" si="750"/>
        <v>27.71970567076055</v>
      </c>
      <c r="DD324" s="14">
        <f>(3*DB324*$L$71*DA324^2)/1000+CY324</f>
        <v>6.9816857284324358</v>
      </c>
      <c r="DE324" s="14">
        <f t="shared" si="771"/>
        <v>28.58541617825761</v>
      </c>
      <c r="DF324" s="19">
        <f t="shared" si="772"/>
        <v>41.281975447356224</v>
      </c>
      <c r="DG324" s="19">
        <f t="shared" si="790"/>
        <v>230.14541166782283</v>
      </c>
      <c r="DH324" s="14">
        <f>($K$71*$L$43+$L$71*$L$44)*100*SQRT(3)*(DA324+DF324)/2*DB324/(DG324*SQRT(3))</f>
        <v>8.6590075649062084E-2</v>
      </c>
      <c r="DI324" s="19">
        <f>DG324*(1-DH324/100)</f>
        <v>229.94612858175682</v>
      </c>
      <c r="DJ324" t="s">
        <v>21</v>
      </c>
      <c r="DK324" s="14">
        <f>$C$91</f>
        <v>1.6199999999999999</v>
      </c>
      <c r="DL324" s="14">
        <f>DK324*$L$45</f>
        <v>0.40601027145261881</v>
      </c>
      <c r="DM324" s="14">
        <f>DK324/$L$43</f>
        <v>1.670103092783505</v>
      </c>
      <c r="DN324" s="14">
        <f t="shared" si="751"/>
        <v>27.69758250628459</v>
      </c>
      <c r="DO324" s="14">
        <f t="shared" si="752"/>
        <v>6.9686616074102981</v>
      </c>
      <c r="DP324" s="14">
        <f t="shared" ref="DP324:DP340" si="802">DN324/$L$43</f>
        <v>28.554208769365559</v>
      </c>
      <c r="DQ324" s="19">
        <f t="shared" si="791"/>
        <v>41.220962852553349</v>
      </c>
      <c r="DR324" s="21">
        <f t="shared" si="753"/>
        <v>3.5000000000000003E-2</v>
      </c>
      <c r="DS324" s="14">
        <f t="shared" si="754"/>
        <v>27.71970567076055</v>
      </c>
      <c r="DT324" s="14">
        <f>(3*DR324*$L$71*DQ324^2)/1000+DO324</f>
        <v>6.9816857284324358</v>
      </c>
      <c r="DU324" s="14">
        <f t="shared" si="773"/>
        <v>28.58541617825761</v>
      </c>
      <c r="DV324" s="19">
        <f t="shared" si="774"/>
        <v>41.283434119389653</v>
      </c>
      <c r="DW324" s="19">
        <f t="shared" si="792"/>
        <v>230.13724029742806</v>
      </c>
      <c r="DX324" s="14">
        <f>($K$71*$L$43+$L$71*$L$44)*100*SQRT(3)*(DQ324+DV324)/2*DR324/(DW324*SQRT(3))</f>
        <v>8.6594681148488117E-2</v>
      </c>
      <c r="DY324" s="19">
        <f>DW324*(1-DX324/100)</f>
        <v>229.93795368798857</v>
      </c>
      <c r="DZ324" t="s">
        <v>21</v>
      </c>
      <c r="EA324" s="14">
        <f>$C$91</f>
        <v>1.6199999999999999</v>
      </c>
      <c r="EB324" s="14">
        <f>EA324*$L$45</f>
        <v>0.40601027145261881</v>
      </c>
      <c r="EC324" s="14">
        <f>EA324/$L$43</f>
        <v>1.670103092783505</v>
      </c>
      <c r="ED324" s="14">
        <f t="shared" si="755"/>
        <v>27.69758250628459</v>
      </c>
      <c r="EE324" s="14">
        <f t="shared" si="756"/>
        <v>6.9686616074102981</v>
      </c>
      <c r="EF324" s="14">
        <f t="shared" ref="EF324:EF340" si="803">ED324/$L$43</f>
        <v>28.554208769365559</v>
      </c>
      <c r="EG324" s="19">
        <f t="shared" si="793"/>
        <v>41.220962852553349</v>
      </c>
      <c r="EH324" s="21">
        <f t="shared" si="757"/>
        <v>3.5000000000000003E-2</v>
      </c>
      <c r="EI324" s="14">
        <f t="shared" si="758"/>
        <v>27.71970567076055</v>
      </c>
      <c r="EJ324" s="14">
        <f>(3*EH324*$L$71*EG324^2)/1000+EE324</f>
        <v>6.9816857284324358</v>
      </c>
      <c r="EK324" s="14">
        <f t="shared" si="775"/>
        <v>28.58541617825761</v>
      </c>
      <c r="EL324" s="19">
        <f t="shared" si="776"/>
        <v>41.284169079296881</v>
      </c>
      <c r="EM324" s="19">
        <f t="shared" si="794"/>
        <v>230.13312332595987</v>
      </c>
      <c r="EN324" s="14">
        <f>($K$71*$L$43+$L$71*$L$44)*100*SQRT(3)*(EG324+EL324)/2*EH324/(EM324*SQRT(3))</f>
        <v>8.6597001696393255E-2</v>
      </c>
      <c r="EO324" s="19">
        <f>EM324*(1-EN324/100)</f>
        <v>229.93383494124933</v>
      </c>
    </row>
    <row r="325" spans="2:145" outlineLevel="1">
      <c r="B325" t="s">
        <v>22</v>
      </c>
      <c r="C325" s="14">
        <f>$C$91</f>
        <v>1.6199999999999999</v>
      </c>
      <c r="D325" s="14">
        <f>C325*$L$45</f>
        <v>0.40601027145261881</v>
      </c>
      <c r="E325" s="14">
        <f>C325/$L$43</f>
        <v>1.670103092783505</v>
      </c>
      <c r="F325" s="14">
        <f t="shared" si="723"/>
        <v>26.058001017326241</v>
      </c>
      <c r="G325" s="14">
        <f t="shared" si="724"/>
        <v>6.5511235239096202</v>
      </c>
      <c r="H325" s="14">
        <f t="shared" si="795"/>
        <v>26.863918574563137</v>
      </c>
      <c r="I325" s="19">
        <f t="shared" si="777"/>
        <v>38.780853589055312</v>
      </c>
      <c r="J325" s="21">
        <f t="shared" si="725"/>
        <v>3.5000000000000003E-2</v>
      </c>
      <c r="K325" s="14">
        <f t="shared" si="726"/>
        <v>26.077582506284589</v>
      </c>
      <c r="L325" s="14">
        <f>(3*J325*$L$71*I325^2)/1000+G325</f>
        <v>6.5626513359576792</v>
      </c>
      <c r="M325" s="14">
        <f t="shared" si="759"/>
        <v>26.89068057765417</v>
      </c>
      <c r="N325" s="19">
        <f t="shared" si="760"/>
        <v>38.819487317070177</v>
      </c>
      <c r="O325" s="19">
        <f t="shared" si="778"/>
        <v>230.03561971254754</v>
      </c>
      <c r="P325" s="14">
        <f>($K$71*$L$43+$L$71*$L$44)*100*SQRT(3)*(I325+N325)/2*J325/(O325*SQRT(3))</f>
        <v>8.1483479118111907E-2</v>
      </c>
      <c r="Q325" s="19">
        <f>O325*(1-P325/100)</f>
        <v>229.84817868639485</v>
      </c>
      <c r="R325" t="s">
        <v>22</v>
      </c>
      <c r="S325" s="14">
        <f>$C$91</f>
        <v>1.6199999999999999</v>
      </c>
      <c r="T325" s="14">
        <f>S325*$L$45</f>
        <v>0.40601027145261881</v>
      </c>
      <c r="U325" s="14">
        <f>S325/$L$43</f>
        <v>1.670103092783505</v>
      </c>
      <c r="V325" s="14">
        <f t="shared" si="727"/>
        <v>26.058001017326241</v>
      </c>
      <c r="W325" s="14">
        <f t="shared" si="728"/>
        <v>6.5511235239096202</v>
      </c>
      <c r="X325" s="14">
        <f t="shared" si="796"/>
        <v>26.863918574563137</v>
      </c>
      <c r="Y325" s="19">
        <f t="shared" si="779"/>
        <v>38.780853589055312</v>
      </c>
      <c r="Z325" s="21">
        <f t="shared" si="729"/>
        <v>3.5000000000000003E-2</v>
      </c>
      <c r="AA325" s="14">
        <f t="shared" si="730"/>
        <v>26.077582506284589</v>
      </c>
      <c r="AB325" s="14">
        <f>(3*Z325*$L$71*Y325^2)/1000+W325</f>
        <v>6.5626513359576792</v>
      </c>
      <c r="AC325" s="14">
        <f t="shared" si="761"/>
        <v>26.89068057765417</v>
      </c>
      <c r="AD325" s="19">
        <f t="shared" si="762"/>
        <v>38.824941491383711</v>
      </c>
      <c r="AE325" s="19">
        <f t="shared" si="780"/>
        <v>230.00310456425709</v>
      </c>
      <c r="AF325" s="14">
        <f>($K$71*$L$43+$L$71*$L$44)*100*SQRT(3)*(Y325+AD325)/2*Z325/(AE325*SQRT(3))</f>
        <v>8.1500726211208394E-2</v>
      </c>
      <c r="AG325" s="19">
        <f>AE325*(1-AF325/100)</f>
        <v>229.81565036372891</v>
      </c>
      <c r="AH325" t="s">
        <v>22</v>
      </c>
      <c r="AI325" s="14">
        <f>$C$91</f>
        <v>1.6199999999999999</v>
      </c>
      <c r="AJ325" s="14">
        <f>AI325*$L$45</f>
        <v>0.40601027145261881</v>
      </c>
      <c r="AK325" s="14">
        <f>AI325/$L$43</f>
        <v>1.670103092783505</v>
      </c>
      <c r="AL325" s="14">
        <f t="shared" si="731"/>
        <v>26.058001017326241</v>
      </c>
      <c r="AM325" s="14">
        <f t="shared" si="732"/>
        <v>6.5511235239096202</v>
      </c>
      <c r="AN325" s="14">
        <f t="shared" si="797"/>
        <v>26.863918574563137</v>
      </c>
      <c r="AO325" s="19">
        <f t="shared" si="781"/>
        <v>38.780853589055312</v>
      </c>
      <c r="AP325" s="21">
        <f t="shared" si="733"/>
        <v>3.5000000000000003E-2</v>
      </c>
      <c r="AQ325" s="14">
        <f t="shared" si="734"/>
        <v>26.077582506284589</v>
      </c>
      <c r="AR325" s="14">
        <f>(3*AP325*$L$71*AO325^2)/1000+AM325</f>
        <v>6.5626513359576792</v>
      </c>
      <c r="AS325" s="14">
        <f t="shared" si="763"/>
        <v>26.89068057765417</v>
      </c>
      <c r="AT325" s="19">
        <f t="shared" si="764"/>
        <v>38.829716218484819</v>
      </c>
      <c r="AU325" s="19">
        <f t="shared" si="782"/>
        <v>229.97464743203486</v>
      </c>
      <c r="AV325" s="14">
        <f>($K$71*$L$43+$L$71*$L$44)*100*SQRT(3)*(AO325+AT325)/2*AP325/(AU325*SQRT(3))</f>
        <v>8.1515826120397927E-2</v>
      </c>
      <c r="AW325" s="19">
        <f>AU325*(1-AV325/100)</f>
        <v>229.78718169831316</v>
      </c>
      <c r="AX325" t="s">
        <v>22</v>
      </c>
      <c r="AY325" s="14">
        <f>$C$91</f>
        <v>1.6199999999999999</v>
      </c>
      <c r="AZ325" s="14">
        <f>AY325*$L$45</f>
        <v>0.40601027145261881</v>
      </c>
      <c r="BA325" s="14">
        <f>AY325/$L$43</f>
        <v>1.670103092783505</v>
      </c>
      <c r="BB325" s="14">
        <f t="shared" si="735"/>
        <v>26.058001017326241</v>
      </c>
      <c r="BC325" s="14">
        <f t="shared" si="736"/>
        <v>6.5511235239096202</v>
      </c>
      <c r="BD325" s="14">
        <f t="shared" si="798"/>
        <v>26.863918574563137</v>
      </c>
      <c r="BE325" s="19">
        <f t="shared" si="783"/>
        <v>38.780853589055312</v>
      </c>
      <c r="BF325" s="21">
        <f t="shared" si="737"/>
        <v>3.5000000000000003E-2</v>
      </c>
      <c r="BG325" s="14">
        <f t="shared" si="738"/>
        <v>26.077582506284589</v>
      </c>
      <c r="BH325" s="14">
        <f>(3*BF325*$L$71*BE325^2)/1000+BC325</f>
        <v>6.5626513359576792</v>
      </c>
      <c r="BI325" s="14">
        <f t="shared" si="765"/>
        <v>26.89068057765417</v>
      </c>
      <c r="BJ325" s="19">
        <f t="shared" si="766"/>
        <v>38.831088069658492</v>
      </c>
      <c r="BK325" s="19">
        <f t="shared" si="784"/>
        <v>229.96647255948625</v>
      </c>
      <c r="BL325" s="14">
        <f>($K$71*$L$43+$L$71*$L$44)*100*SQRT(3)*(BE325+BJ325)/2*BF325/(BK325*SQRT(3))</f>
        <v>8.1520164785671617E-2</v>
      </c>
      <c r="BM325" s="19">
        <f>BK325*(1-BL325/100)</f>
        <v>229.77900351210394</v>
      </c>
      <c r="BN325" t="s">
        <v>22</v>
      </c>
      <c r="BO325" s="14">
        <f>$C$91</f>
        <v>1.6199999999999999</v>
      </c>
      <c r="BP325" s="14">
        <f>BO325*$L$45</f>
        <v>0.40601027145261881</v>
      </c>
      <c r="BQ325" s="14">
        <f>BO325/$L$43</f>
        <v>1.670103092783505</v>
      </c>
      <c r="BR325" s="14">
        <f t="shared" si="739"/>
        <v>26.058001017326241</v>
      </c>
      <c r="BS325" s="14">
        <f t="shared" si="740"/>
        <v>6.5511235239096202</v>
      </c>
      <c r="BT325" s="14">
        <f t="shared" si="799"/>
        <v>26.863918574563137</v>
      </c>
      <c r="BU325" s="19">
        <f t="shared" si="785"/>
        <v>38.780853589055312</v>
      </c>
      <c r="BV325" s="21">
        <f t="shared" si="741"/>
        <v>3.5000000000000003E-2</v>
      </c>
      <c r="BW325" s="14">
        <f t="shared" si="742"/>
        <v>26.077582506284589</v>
      </c>
      <c r="BX325" s="14">
        <f>(3*BV325*$L$71*BU325^2)/1000+BS325</f>
        <v>6.5626513359576792</v>
      </c>
      <c r="BY325" s="14">
        <f t="shared" si="767"/>
        <v>26.89068057765417</v>
      </c>
      <c r="BZ325" s="19">
        <f t="shared" si="768"/>
        <v>38.831779284395154</v>
      </c>
      <c r="CA325" s="19">
        <f t="shared" si="786"/>
        <v>229.9623538234348</v>
      </c>
      <c r="CB325" s="14">
        <f>($K$71*$L$43+$L$71*$L$44)*100*SQRT(3)*(BU325+BZ325)/2*BV325/(CA325*SQRT(3))</f>
        <v>8.1522350885437023E-2</v>
      </c>
      <c r="CC325" s="19">
        <f>CA325*(1-CB325/100)</f>
        <v>229.77488310644645</v>
      </c>
      <c r="CD325" t="s">
        <v>22</v>
      </c>
      <c r="CE325" s="14">
        <f>$C$91</f>
        <v>1.6199999999999999</v>
      </c>
      <c r="CF325" s="14">
        <f>CE325*$L$45</f>
        <v>0.40601027145261881</v>
      </c>
      <c r="CG325" s="14">
        <f>CE325/$L$43</f>
        <v>1.670103092783505</v>
      </c>
      <c r="CH325" s="14">
        <f t="shared" si="743"/>
        <v>26.058001017326241</v>
      </c>
      <c r="CI325" s="14">
        <f t="shared" si="744"/>
        <v>6.5511235239096202</v>
      </c>
      <c r="CJ325" s="14">
        <f t="shared" si="800"/>
        <v>26.863918574563137</v>
      </c>
      <c r="CK325" s="19">
        <f t="shared" si="787"/>
        <v>38.780853589055312</v>
      </c>
      <c r="CL325" s="21">
        <f t="shared" si="745"/>
        <v>3.5000000000000003E-2</v>
      </c>
      <c r="CM325" s="14">
        <f t="shared" si="746"/>
        <v>26.077582506284589</v>
      </c>
      <c r="CN325" s="14">
        <f>(3*CL325*$L$71*CK325^2)/1000+CI325</f>
        <v>6.5626513359576792</v>
      </c>
      <c r="CO325" s="14">
        <f t="shared" si="769"/>
        <v>26.89068057765417</v>
      </c>
      <c r="CP325" s="19">
        <f t="shared" si="770"/>
        <v>38.832449599607259</v>
      </c>
      <c r="CQ325" s="19">
        <f t="shared" si="788"/>
        <v>229.95835976093213</v>
      </c>
      <c r="CR325" s="14">
        <f>($K$71*$L$43+$L$71*$L$44)*100*SQRT(3)*(CK325+CP325)/2*CL325/(CQ325*SQRT(3))</f>
        <v>8.1524470911694083E-2</v>
      </c>
      <c r="CS325" s="19">
        <f>CQ325*(1-CR325/100)</f>
        <v>229.77088742481982</v>
      </c>
      <c r="CT325" t="s">
        <v>22</v>
      </c>
      <c r="CU325" s="14">
        <f>$C$91</f>
        <v>1.6199999999999999</v>
      </c>
      <c r="CV325" s="14">
        <f>CU325*$L$45</f>
        <v>0.40601027145261881</v>
      </c>
      <c r="CW325" s="14">
        <f>CU325/$L$43</f>
        <v>1.670103092783505</v>
      </c>
      <c r="CX325" s="14">
        <f t="shared" si="747"/>
        <v>26.058001017326241</v>
      </c>
      <c r="CY325" s="14">
        <f t="shared" si="748"/>
        <v>6.5511235239096202</v>
      </c>
      <c r="CZ325" s="14">
        <f t="shared" si="801"/>
        <v>26.863918574563137</v>
      </c>
      <c r="DA325" s="19">
        <f t="shared" si="789"/>
        <v>38.780853589055312</v>
      </c>
      <c r="DB325" s="21">
        <f t="shared" si="749"/>
        <v>3.5000000000000003E-2</v>
      </c>
      <c r="DC325" s="14">
        <f t="shared" si="750"/>
        <v>26.077582506284589</v>
      </c>
      <c r="DD325" s="14">
        <f>(3*DB325*$L$71*DA325^2)/1000+CY325</f>
        <v>6.5626513359576792</v>
      </c>
      <c r="DE325" s="14">
        <f t="shared" si="771"/>
        <v>26.89068057765417</v>
      </c>
      <c r="DF325" s="19">
        <f t="shared" si="772"/>
        <v>38.834502476608094</v>
      </c>
      <c r="DG325" s="19">
        <f t="shared" si="790"/>
        <v>229.94612858175682</v>
      </c>
      <c r="DH325" s="14">
        <f>($K$71*$L$43+$L$71*$L$44)*100*SQRT(3)*(DA325+DF325)/2*DB325/(DG325*SQRT(3))</f>
        <v>8.1530963762818001E-2</v>
      </c>
      <c r="DI325" s="19">
        <f>DG325*(1-DH325/100)</f>
        <v>229.75865128698882</v>
      </c>
      <c r="DJ325" t="s">
        <v>22</v>
      </c>
      <c r="DK325" s="14">
        <f>$C$91</f>
        <v>1.6199999999999999</v>
      </c>
      <c r="DL325" s="14">
        <f>DK325*$L$45</f>
        <v>0.40601027145261881</v>
      </c>
      <c r="DM325" s="14">
        <f>DK325/$L$43</f>
        <v>1.670103092783505</v>
      </c>
      <c r="DN325" s="14">
        <f t="shared" si="751"/>
        <v>26.058001017326241</v>
      </c>
      <c r="DO325" s="14">
        <f t="shared" si="752"/>
        <v>6.5511235239096202</v>
      </c>
      <c r="DP325" s="14">
        <f t="shared" si="802"/>
        <v>26.863918574563137</v>
      </c>
      <c r="DQ325" s="19">
        <f t="shared" si="791"/>
        <v>38.780853589055312</v>
      </c>
      <c r="DR325" s="21">
        <f t="shared" si="753"/>
        <v>3.5000000000000003E-2</v>
      </c>
      <c r="DS325" s="14">
        <f t="shared" si="754"/>
        <v>26.077582506284589</v>
      </c>
      <c r="DT325" s="14">
        <f>(3*DR325*$L$71*DQ325^2)/1000+DO325</f>
        <v>6.5626513359576792</v>
      </c>
      <c r="DU325" s="14">
        <f t="shared" si="773"/>
        <v>26.89068057765417</v>
      </c>
      <c r="DV325" s="19">
        <f t="shared" si="774"/>
        <v>38.835874668759303</v>
      </c>
      <c r="DW325" s="19">
        <f t="shared" si="792"/>
        <v>229.93795368798857</v>
      </c>
      <c r="DX325" s="14">
        <f>($K$71*$L$43+$L$71*$L$44)*100*SQRT(3)*(DQ325+DV325)/2*DR325/(DW325*SQRT(3))</f>
        <v>8.1535303870107531E-2</v>
      </c>
      <c r="DY325" s="19">
        <f>DW325*(1-DX325/100)</f>
        <v>229.75047307873635</v>
      </c>
      <c r="DZ325" t="s">
        <v>22</v>
      </c>
      <c r="EA325" s="14">
        <f>$C$91</f>
        <v>1.6199999999999999</v>
      </c>
      <c r="EB325" s="14">
        <f>EA325*$L$45</f>
        <v>0.40601027145261881</v>
      </c>
      <c r="EC325" s="14">
        <f>EA325/$L$43</f>
        <v>1.670103092783505</v>
      </c>
      <c r="ED325" s="14">
        <f t="shared" si="755"/>
        <v>26.058001017326241</v>
      </c>
      <c r="EE325" s="14">
        <f t="shared" si="756"/>
        <v>6.5511235239096202</v>
      </c>
      <c r="EF325" s="14">
        <f t="shared" si="803"/>
        <v>26.863918574563137</v>
      </c>
      <c r="EG325" s="19">
        <f t="shared" si="793"/>
        <v>38.780853589055312</v>
      </c>
      <c r="EH325" s="21">
        <f t="shared" si="757"/>
        <v>3.5000000000000003E-2</v>
      </c>
      <c r="EI325" s="14">
        <f t="shared" si="758"/>
        <v>26.077582506284589</v>
      </c>
      <c r="EJ325" s="14">
        <f>(3*EH325*$L$71*EG325^2)/1000+EE325</f>
        <v>6.5626513359576792</v>
      </c>
      <c r="EK325" s="14">
        <f t="shared" si="775"/>
        <v>26.89068057765417</v>
      </c>
      <c r="EL325" s="19">
        <f t="shared" si="776"/>
        <v>38.836566055303379</v>
      </c>
      <c r="EM325" s="19">
        <f t="shared" si="794"/>
        <v>229.93383494124933</v>
      </c>
      <c r="EN325" s="14">
        <f>($K$71*$L$43+$L$71*$L$44)*100*SQRT(3)*(EG325+EL325)/2*EH325/(EM325*SQRT(3))</f>
        <v>8.1537490696473064E-2</v>
      </c>
      <c r="EO325" s="19">
        <f>EM325*(1-EN325/100)</f>
        <v>229.74635266197606</v>
      </c>
    </row>
    <row r="326" spans="2:145" outlineLevel="1">
      <c r="B326" t="s">
        <v>220</v>
      </c>
      <c r="C326" s="14">
        <f t="shared" ref="C326:C340" si="804">$C$91</f>
        <v>1.6199999999999999</v>
      </c>
      <c r="D326" s="14">
        <f t="shared" ref="D326:D340" si="805">C326*$L$45</f>
        <v>0.40601027145261881</v>
      </c>
      <c r="E326" s="14">
        <f t="shared" ref="E326:E340" si="806">C326/$L$43</f>
        <v>1.670103092783505</v>
      </c>
      <c r="F326" s="14">
        <f t="shared" si="723"/>
        <v>24.420802801606239</v>
      </c>
      <c r="G326" s="14">
        <f>D326+L327</f>
        <v>6.1349884964282921</v>
      </c>
      <c r="H326" s="14">
        <f t="shared" si="795"/>
        <v>25.176085362480659</v>
      </c>
      <c r="I326" s="19">
        <f t="shared" si="777"/>
        <v>36.344291235025025</v>
      </c>
      <c r="J326" s="21">
        <f t="shared" si="725"/>
        <v>3.5000000000000003E-2</v>
      </c>
      <c r="K326" s="14">
        <f t="shared" si="726"/>
        <v>24.43800101732624</v>
      </c>
      <c r="L326" s="14">
        <f t="shared" ref="L326:L330" si="807">(3*J326*$L$71*I326^2)/1000+G326</f>
        <v>6.1451132524570014</v>
      </c>
      <c r="M326" s="14">
        <f t="shared" si="759"/>
        <v>25.198775974407187</v>
      </c>
      <c r="N326" s="19">
        <f t="shared" si="760"/>
        <v>36.377047487487836</v>
      </c>
      <c r="O326" s="19">
        <f t="shared" si="778"/>
        <v>229.84817868639485</v>
      </c>
      <c r="P326" s="14">
        <f t="shared" ref="P326:P330" si="808">($K$71*$L$43+$L$71*$L$44)*100*SQRT(3)*(I326+N326)/2*J326/(O326*SQRT(3))</f>
        <v>7.6422602382013483E-2</v>
      </c>
      <c r="Q326" s="19">
        <f t="shared" ref="Q326:Q340" si="809">O326*(1-P326/100)</f>
        <v>229.67252272671504</v>
      </c>
      <c r="R326" t="s">
        <v>220</v>
      </c>
      <c r="S326" s="14">
        <f t="shared" ref="S326:S340" si="810">$C$91</f>
        <v>1.6199999999999999</v>
      </c>
      <c r="T326" s="14">
        <f t="shared" ref="T326:T340" si="811">S326*$L$45</f>
        <v>0.40601027145261881</v>
      </c>
      <c r="U326" s="14">
        <f t="shared" ref="U326:U340" si="812">S326/$L$43</f>
        <v>1.670103092783505</v>
      </c>
      <c r="V326" s="14">
        <f t="shared" si="727"/>
        <v>24.420802801606239</v>
      </c>
      <c r="W326" s="14">
        <f t="shared" si="728"/>
        <v>6.1349884964282921</v>
      </c>
      <c r="X326" s="14">
        <f t="shared" si="796"/>
        <v>25.176085362480659</v>
      </c>
      <c r="Y326" s="19">
        <f t="shared" si="779"/>
        <v>36.344291235025025</v>
      </c>
      <c r="Z326" s="21">
        <f t="shared" si="729"/>
        <v>3.5000000000000003E-2</v>
      </c>
      <c r="AA326" s="14">
        <f t="shared" si="730"/>
        <v>24.43800101732624</v>
      </c>
      <c r="AB326" s="14">
        <f t="shared" ref="AB326:AB330" si="813">(3*Z326*$L$71*Y326^2)/1000+W326</f>
        <v>6.1451132524570014</v>
      </c>
      <c r="AC326" s="14">
        <f t="shared" si="761"/>
        <v>25.198775974407187</v>
      </c>
      <c r="AD326" s="19">
        <f t="shared" si="762"/>
        <v>36.382158496718532</v>
      </c>
      <c r="AE326" s="19">
        <f t="shared" si="780"/>
        <v>229.81565036372891</v>
      </c>
      <c r="AF326" s="14">
        <f t="shared" ref="AF326:AF330" si="814">($K$71*$L$43+$L$71*$L$44)*100*SQRT(3)*(Y326+AD326)/2*Z326/(AE326*SQRT(3))</f>
        <v>7.6438791210913265E-2</v>
      </c>
      <c r="AG326" s="19">
        <f t="shared" ref="AG326:AG340" si="815">AE326*(1-AF326/100)</f>
        <v>229.63998205857737</v>
      </c>
      <c r="AH326" t="s">
        <v>220</v>
      </c>
      <c r="AI326" s="14">
        <f t="shared" ref="AI326:AI340" si="816">$C$91</f>
        <v>1.6199999999999999</v>
      </c>
      <c r="AJ326" s="14">
        <f t="shared" ref="AJ326:AJ340" si="817">AI326*$L$45</f>
        <v>0.40601027145261881</v>
      </c>
      <c r="AK326" s="14">
        <f t="shared" ref="AK326:AK340" si="818">AI326/$L$43</f>
        <v>1.670103092783505</v>
      </c>
      <c r="AL326" s="14">
        <f t="shared" si="731"/>
        <v>24.420802801606239</v>
      </c>
      <c r="AM326" s="14">
        <f t="shared" si="732"/>
        <v>6.1349884964282921</v>
      </c>
      <c r="AN326" s="14">
        <f t="shared" si="797"/>
        <v>25.176085362480659</v>
      </c>
      <c r="AO326" s="19">
        <f t="shared" si="781"/>
        <v>36.344291235025025</v>
      </c>
      <c r="AP326" s="21">
        <f t="shared" si="733"/>
        <v>3.5000000000000003E-2</v>
      </c>
      <c r="AQ326" s="14">
        <f t="shared" si="734"/>
        <v>24.43800101732624</v>
      </c>
      <c r="AR326" s="14">
        <f t="shared" ref="AR326:AR330" si="819">(3*AP326*$L$71*AO326^2)/1000+AM326</f>
        <v>6.1451132524570014</v>
      </c>
      <c r="AS326" s="14">
        <f t="shared" si="763"/>
        <v>25.198775974407187</v>
      </c>
      <c r="AT326" s="19">
        <f t="shared" si="764"/>
        <v>36.386632808114719</v>
      </c>
      <c r="AU326" s="19">
        <f t="shared" si="782"/>
        <v>229.78718169831316</v>
      </c>
      <c r="AV326" s="14">
        <f t="shared" ref="AV326:AV330" si="820">($K$71*$L$43+$L$71*$L$44)*100*SQRT(3)*(AO326+AT326)/2*AP326/(AU326*SQRT(3))</f>
        <v>7.6452964609489263E-2</v>
      </c>
      <c r="AW326" s="19">
        <f t="shared" ref="AW326:AW340" si="821">AU326*(1-AV326/100)</f>
        <v>229.61150258561221</v>
      </c>
      <c r="AX326" t="s">
        <v>220</v>
      </c>
      <c r="AY326" s="14">
        <f t="shared" ref="AY326:AY340" si="822">$C$91</f>
        <v>1.6199999999999999</v>
      </c>
      <c r="AZ326" s="14">
        <f t="shared" ref="AZ326:AZ340" si="823">AY326*$L$45</f>
        <v>0.40601027145261881</v>
      </c>
      <c r="BA326" s="14">
        <f t="shared" ref="BA326:BA340" si="824">AY326/$L$43</f>
        <v>1.670103092783505</v>
      </c>
      <c r="BB326" s="14">
        <f t="shared" si="735"/>
        <v>24.420802801606239</v>
      </c>
      <c r="BC326" s="14">
        <f t="shared" si="736"/>
        <v>6.1349884964282921</v>
      </c>
      <c r="BD326" s="14">
        <f t="shared" si="798"/>
        <v>25.176085362480659</v>
      </c>
      <c r="BE326" s="19">
        <f t="shared" si="783"/>
        <v>36.344291235025025</v>
      </c>
      <c r="BF326" s="21">
        <f t="shared" si="737"/>
        <v>3.5000000000000003E-2</v>
      </c>
      <c r="BG326" s="14">
        <f t="shared" si="738"/>
        <v>24.43800101732624</v>
      </c>
      <c r="BH326" s="14">
        <f t="shared" ref="BH326:BH330" si="825">(3*BF326*$L$71*BE326^2)/1000+BC326</f>
        <v>6.1451132524570014</v>
      </c>
      <c r="BI326" s="14">
        <f t="shared" si="765"/>
        <v>25.198775974407187</v>
      </c>
      <c r="BJ326" s="19">
        <f t="shared" si="766"/>
        <v>36.387918345321403</v>
      </c>
      <c r="BK326" s="19">
        <f t="shared" si="784"/>
        <v>229.77900351210394</v>
      </c>
      <c r="BL326" s="14">
        <f t="shared" ref="BL326:BL330" si="826">($K$71*$L$43+$L$71*$L$44)*100*SQRT(3)*(BE326+BJ326)/2*BF326/(BK326*SQRT(3))</f>
        <v>7.6457037060740529E-2</v>
      </c>
      <c r="BM326" s="19">
        <f t="shared" ref="BM326:BM340" si="827">BK326*(1-BL326/100)</f>
        <v>229.60332129423088</v>
      </c>
      <c r="BN326" t="s">
        <v>220</v>
      </c>
      <c r="BO326" s="14">
        <f t="shared" ref="BO326:BO340" si="828">$C$91</f>
        <v>1.6199999999999999</v>
      </c>
      <c r="BP326" s="14">
        <f t="shared" ref="BP326:BP340" si="829">BO326*$L$45</f>
        <v>0.40601027145261881</v>
      </c>
      <c r="BQ326" s="14">
        <f t="shared" ref="BQ326:BQ340" si="830">BO326/$L$43</f>
        <v>1.670103092783505</v>
      </c>
      <c r="BR326" s="14">
        <f t="shared" si="739"/>
        <v>24.420802801606239</v>
      </c>
      <c r="BS326" s="14">
        <f t="shared" si="740"/>
        <v>6.1349884964282921</v>
      </c>
      <c r="BT326" s="14">
        <f t="shared" si="799"/>
        <v>25.176085362480659</v>
      </c>
      <c r="BU326" s="19">
        <f t="shared" si="785"/>
        <v>36.344291235025025</v>
      </c>
      <c r="BV326" s="21">
        <f t="shared" si="741"/>
        <v>3.5000000000000003E-2</v>
      </c>
      <c r="BW326" s="14">
        <f t="shared" si="742"/>
        <v>24.43800101732624</v>
      </c>
      <c r="BX326" s="14">
        <f t="shared" ref="BX326:BX330" si="831">(3*BV326*$L$71*BU326^2)/1000+BS326</f>
        <v>6.1451132524570014</v>
      </c>
      <c r="BY326" s="14">
        <f t="shared" si="767"/>
        <v>25.198775974407187</v>
      </c>
      <c r="BZ326" s="19">
        <f t="shared" si="768"/>
        <v>36.388566070292477</v>
      </c>
      <c r="CA326" s="19">
        <f t="shared" si="786"/>
        <v>229.77488310644645</v>
      </c>
      <c r="CB326" s="14">
        <f t="shared" ref="CB326:CB330" si="832">($K$71*$L$43+$L$71*$L$44)*100*SQRT(3)*(BU326+BZ326)/2*BV326/(CA326*SQRT(3))</f>
        <v>7.6459089024821611E-2</v>
      </c>
      <c r="CC326" s="19">
        <f t="shared" ref="CC326:CC340" si="833">CA326*(1-CB326/100)</f>
        <v>229.59919932401542</v>
      </c>
      <c r="CD326" t="s">
        <v>220</v>
      </c>
      <c r="CE326" s="14">
        <f t="shared" ref="CE326:CE340" si="834">$C$91</f>
        <v>1.6199999999999999</v>
      </c>
      <c r="CF326" s="14">
        <f t="shared" ref="CF326:CF340" si="835">CE326*$L$45</f>
        <v>0.40601027145261881</v>
      </c>
      <c r="CG326" s="14">
        <f t="shared" ref="CG326:CG340" si="836">CE326/$L$43</f>
        <v>1.670103092783505</v>
      </c>
      <c r="CH326" s="14">
        <f t="shared" si="743"/>
        <v>24.420802801606239</v>
      </c>
      <c r="CI326" s="14">
        <f t="shared" si="744"/>
        <v>6.1349884964282921</v>
      </c>
      <c r="CJ326" s="14">
        <f t="shared" si="800"/>
        <v>25.176085362480659</v>
      </c>
      <c r="CK326" s="19">
        <f t="shared" si="787"/>
        <v>36.344291235025025</v>
      </c>
      <c r="CL326" s="21">
        <f t="shared" si="745"/>
        <v>3.5000000000000003E-2</v>
      </c>
      <c r="CM326" s="14">
        <f t="shared" si="746"/>
        <v>24.43800101732624</v>
      </c>
      <c r="CN326" s="14">
        <f t="shared" ref="CN326:CN330" si="837">(3*CL326*$L$71*CK326^2)/1000+CI326</f>
        <v>6.1451132524570014</v>
      </c>
      <c r="CO326" s="14">
        <f t="shared" si="769"/>
        <v>25.198775974407187</v>
      </c>
      <c r="CP326" s="19">
        <f t="shared" si="770"/>
        <v>36.389194210692764</v>
      </c>
      <c r="CQ326" s="19">
        <f t="shared" si="788"/>
        <v>229.77088742481982</v>
      </c>
      <c r="CR326" s="14">
        <f t="shared" ref="CR326:CR330" si="838">($K$71*$L$43+$L$71*$L$44)*100*SQRT(3)*(CK326+CP326)/2*CL326/(CQ326*SQRT(3))</f>
        <v>7.6461078969647156E-2</v>
      </c>
      <c r="CS326" s="19">
        <f t="shared" ref="CS326:CS340" si="839">CQ326*(1-CR326/100)</f>
        <v>229.59520212513667</v>
      </c>
      <c r="CT326" t="s">
        <v>220</v>
      </c>
      <c r="CU326" s="14">
        <f t="shared" ref="CU326:CU340" si="840">$C$91</f>
        <v>1.6199999999999999</v>
      </c>
      <c r="CV326" s="14">
        <f t="shared" ref="CV326:CV340" si="841">CU326*$L$45</f>
        <v>0.40601027145261881</v>
      </c>
      <c r="CW326" s="14">
        <f t="shared" ref="CW326:CW340" si="842">CU326/$L$43</f>
        <v>1.670103092783505</v>
      </c>
      <c r="CX326" s="14">
        <f t="shared" si="747"/>
        <v>24.420802801606239</v>
      </c>
      <c r="CY326" s="14">
        <f t="shared" si="748"/>
        <v>6.1349884964282921</v>
      </c>
      <c r="CZ326" s="14">
        <f t="shared" si="801"/>
        <v>25.176085362480659</v>
      </c>
      <c r="DA326" s="19">
        <f t="shared" si="789"/>
        <v>36.344291235025025</v>
      </c>
      <c r="DB326" s="21">
        <f t="shared" si="749"/>
        <v>3.5000000000000003E-2</v>
      </c>
      <c r="DC326" s="14">
        <f t="shared" si="750"/>
        <v>24.43800101732624</v>
      </c>
      <c r="DD326" s="14">
        <f t="shared" ref="DD326:DD330" si="843">(3*DB326*$L$71*DA326^2)/1000+CY326</f>
        <v>6.1451132524570014</v>
      </c>
      <c r="DE326" s="14">
        <f t="shared" si="771"/>
        <v>25.198775974407187</v>
      </c>
      <c r="DF326" s="19">
        <f t="shared" si="772"/>
        <v>36.391117925025604</v>
      </c>
      <c r="DG326" s="19">
        <f t="shared" si="790"/>
        <v>229.75865128698882</v>
      </c>
      <c r="DH326" s="14">
        <f t="shared" ref="DH326:DH330" si="844">($K$71*$L$43+$L$71*$L$44)*100*SQRT(3)*(DA326+DF326)/2*DB326/(DG326*SQRT(3))</f>
        <v>7.6467173430297519E-2</v>
      </c>
      <c r="DI326" s="19">
        <f t="shared" ref="DI326:DI340" si="845">DG326*(1-DH326/100)</f>
        <v>229.58296134063809</v>
      </c>
      <c r="DJ326" t="s">
        <v>220</v>
      </c>
      <c r="DK326" s="14">
        <f t="shared" ref="DK326:DK340" si="846">$C$91</f>
        <v>1.6199999999999999</v>
      </c>
      <c r="DL326" s="14">
        <f t="shared" ref="DL326:DL340" si="847">DK326*$L$45</f>
        <v>0.40601027145261881</v>
      </c>
      <c r="DM326" s="14">
        <f t="shared" ref="DM326:DM340" si="848">DK326/$L$43</f>
        <v>1.670103092783505</v>
      </c>
      <c r="DN326" s="14">
        <f t="shared" si="751"/>
        <v>24.420802801606239</v>
      </c>
      <c r="DO326" s="14">
        <f t="shared" si="752"/>
        <v>6.1349884964282921</v>
      </c>
      <c r="DP326" s="14">
        <f t="shared" si="802"/>
        <v>25.176085362480659</v>
      </c>
      <c r="DQ326" s="19">
        <f t="shared" si="791"/>
        <v>36.344291235025025</v>
      </c>
      <c r="DR326" s="21">
        <f t="shared" si="753"/>
        <v>3.5000000000000003E-2</v>
      </c>
      <c r="DS326" s="14">
        <f t="shared" si="754"/>
        <v>24.43800101732624</v>
      </c>
      <c r="DT326" s="14">
        <f t="shared" ref="DT326:DT330" si="849">(3*DR326*$L$71*DQ326^2)/1000+DO326</f>
        <v>6.1451132524570014</v>
      </c>
      <c r="DU326" s="14">
        <f t="shared" si="773"/>
        <v>25.198775974407187</v>
      </c>
      <c r="DV326" s="19">
        <f t="shared" si="774"/>
        <v>36.392403781756236</v>
      </c>
      <c r="DW326" s="19">
        <f t="shared" si="792"/>
        <v>229.75047307873635</v>
      </c>
      <c r="DX326" s="14">
        <f t="shared" ref="DX326:DX330" si="850">($K$71*$L$43+$L$71*$L$44)*100*SQRT(3)*(DQ326+DV326)/2*DR326/(DW326*SQRT(3))</f>
        <v>7.6471247236308576E-2</v>
      </c>
      <c r="DY326" s="19">
        <f t="shared" ref="DY326:DY340" si="851">DW326*(1-DX326/100)</f>
        <v>229.57478002644172</v>
      </c>
      <c r="DZ326" t="s">
        <v>220</v>
      </c>
      <c r="EA326" s="14">
        <f t="shared" ref="EA326:EA340" si="852">$C$91</f>
        <v>1.6199999999999999</v>
      </c>
      <c r="EB326" s="14">
        <f t="shared" ref="EB326:EB340" si="853">EA326*$L$45</f>
        <v>0.40601027145261881</v>
      </c>
      <c r="EC326" s="14">
        <f t="shared" ref="EC326:EC340" si="854">EA326/$L$43</f>
        <v>1.670103092783505</v>
      </c>
      <c r="ED326" s="14">
        <f t="shared" si="755"/>
        <v>24.420802801606239</v>
      </c>
      <c r="EE326" s="14">
        <f t="shared" si="756"/>
        <v>6.1349884964282921</v>
      </c>
      <c r="EF326" s="14">
        <f t="shared" si="803"/>
        <v>25.176085362480659</v>
      </c>
      <c r="EG326" s="19">
        <f t="shared" si="793"/>
        <v>36.344291235025025</v>
      </c>
      <c r="EH326" s="21">
        <f t="shared" si="757"/>
        <v>3.5000000000000003E-2</v>
      </c>
      <c r="EI326" s="14">
        <f t="shared" si="758"/>
        <v>24.43800101732624</v>
      </c>
      <c r="EJ326" s="14">
        <f t="shared" ref="EJ326:EJ330" si="855">(3*EH326*$L$71*EG326^2)/1000+EE326</f>
        <v>6.1451132524570014</v>
      </c>
      <c r="EK326" s="14">
        <f t="shared" si="775"/>
        <v>25.198775974407187</v>
      </c>
      <c r="EL326" s="19">
        <f t="shared" si="776"/>
        <v>36.393051667724968</v>
      </c>
      <c r="EM326" s="19">
        <f t="shared" si="794"/>
        <v>229.74635266197606</v>
      </c>
      <c r="EN326" s="14">
        <f t="shared" ref="EN326:EN330" si="856">($K$71*$L$43+$L$71*$L$44)*100*SQRT(3)*(EG326+EL326)/2*EH326/(EM326*SQRT(3))</f>
        <v>7.6473299883023454E-2</v>
      </c>
      <c r="EO326" s="19">
        <f t="shared" ref="EO326:EO340" si="857">EM326*(1-EN326/100)</f>
        <v>229.57065804473456</v>
      </c>
    </row>
    <row r="327" spans="2:145" outlineLevel="1">
      <c r="B327" t="s">
        <v>221</v>
      </c>
      <c r="C327" s="14">
        <f t="shared" si="804"/>
        <v>1.6199999999999999</v>
      </c>
      <c r="D327" s="14">
        <f t="shared" si="805"/>
        <v>0.40601027145261881</v>
      </c>
      <c r="E327" s="14">
        <f t="shared" si="806"/>
        <v>1.670103092783505</v>
      </c>
      <c r="F327" s="14">
        <f t="shared" si="723"/>
        <v>22.785830338991346</v>
      </c>
      <c r="G327" s="14">
        <f t="shared" si="724"/>
        <v>5.7201637913394876</v>
      </c>
      <c r="H327" s="14">
        <f t="shared" si="795"/>
        <v>23.490546741228194</v>
      </c>
      <c r="I327" s="19">
        <f t="shared" si="777"/>
        <v>33.911041360921239</v>
      </c>
      <c r="J327" s="21">
        <f t="shared" si="725"/>
        <v>3.5000000000000003E-2</v>
      </c>
      <c r="K327" s="14">
        <f t="shared" ref="K327:K330" si="858">(3*J327*$K$71*I327^2)/1000+F327</f>
        <v>22.800802801606238</v>
      </c>
      <c r="L327" s="14">
        <f t="shared" si="807"/>
        <v>5.7289782249756733</v>
      </c>
      <c r="M327" s="14">
        <f t="shared" si="759"/>
        <v>23.509525726819337</v>
      </c>
      <c r="N327" s="19">
        <f t="shared" si="760"/>
        <v>33.938439495688371</v>
      </c>
      <c r="O327" s="19">
        <f t="shared" si="778"/>
        <v>229.67252272671504</v>
      </c>
      <c r="P327" s="14">
        <f t="shared" si="808"/>
        <v>7.1357316983985591E-2</v>
      </c>
      <c r="Q327" s="19">
        <f t="shared" si="809"/>
        <v>229.50863457664781</v>
      </c>
      <c r="R327" t="s">
        <v>221</v>
      </c>
      <c r="S327" s="14">
        <f t="shared" si="810"/>
        <v>1.6199999999999999</v>
      </c>
      <c r="T327" s="14">
        <f t="shared" si="811"/>
        <v>0.40601027145261881</v>
      </c>
      <c r="U327" s="14">
        <f t="shared" si="812"/>
        <v>1.670103092783505</v>
      </c>
      <c r="V327" s="14">
        <f t="shared" si="727"/>
        <v>22.785830338991346</v>
      </c>
      <c r="W327" s="14">
        <f t="shared" si="728"/>
        <v>5.7201637913394876</v>
      </c>
      <c r="X327" s="14">
        <f t="shared" si="796"/>
        <v>23.490546741228194</v>
      </c>
      <c r="Y327" s="19">
        <f t="shared" si="779"/>
        <v>33.911041360921239</v>
      </c>
      <c r="Z327" s="21">
        <f t="shared" si="729"/>
        <v>3.5000000000000003E-2</v>
      </c>
      <c r="AA327" s="14">
        <f t="shared" ref="AA327:AA330" si="859">(3*Z327*$K$71*Y327^2)/1000+V327</f>
        <v>22.800802801606238</v>
      </c>
      <c r="AB327" s="14">
        <f t="shared" si="813"/>
        <v>5.7289782249756733</v>
      </c>
      <c r="AC327" s="14">
        <f t="shared" si="761"/>
        <v>23.509525726819337</v>
      </c>
      <c r="AD327" s="19">
        <f t="shared" si="762"/>
        <v>33.943207878213023</v>
      </c>
      <c r="AE327" s="19">
        <f t="shared" si="780"/>
        <v>229.63998205857737</v>
      </c>
      <c r="AF327" s="14">
        <f t="shared" si="814"/>
        <v>7.1372444147726616E-2</v>
      </c>
      <c r="AG327" s="19">
        <f t="shared" si="815"/>
        <v>229.47608239064178</v>
      </c>
      <c r="AH327" t="s">
        <v>221</v>
      </c>
      <c r="AI327" s="14">
        <f t="shared" si="816"/>
        <v>1.6199999999999999</v>
      </c>
      <c r="AJ327" s="14">
        <f t="shared" si="817"/>
        <v>0.40601027145261881</v>
      </c>
      <c r="AK327" s="14">
        <f t="shared" si="818"/>
        <v>1.670103092783505</v>
      </c>
      <c r="AL327" s="14">
        <f t="shared" si="731"/>
        <v>22.785830338991346</v>
      </c>
      <c r="AM327" s="14">
        <f t="shared" si="732"/>
        <v>5.7201637913394876</v>
      </c>
      <c r="AN327" s="14">
        <f t="shared" si="797"/>
        <v>23.490546741228194</v>
      </c>
      <c r="AO327" s="19">
        <f t="shared" si="781"/>
        <v>33.911041360921239</v>
      </c>
      <c r="AP327" s="21">
        <f t="shared" si="733"/>
        <v>3.5000000000000003E-2</v>
      </c>
      <c r="AQ327" s="14">
        <f t="shared" ref="AQ327:AQ330" si="860">(3*AP327*$K$71*AO327^2)/1000+AL327</f>
        <v>22.800802801606238</v>
      </c>
      <c r="AR327" s="14">
        <f t="shared" si="819"/>
        <v>5.7289782249756733</v>
      </c>
      <c r="AS327" s="14">
        <f t="shared" si="763"/>
        <v>23.509525726819337</v>
      </c>
      <c r="AT327" s="19">
        <f t="shared" si="764"/>
        <v>33.94738224521344</v>
      </c>
      <c r="AU327" s="19">
        <f t="shared" si="782"/>
        <v>229.61150258561221</v>
      </c>
      <c r="AV327" s="14">
        <f t="shared" si="820"/>
        <v>7.1385688057271843E-2</v>
      </c>
      <c r="AW327" s="19">
        <f t="shared" si="821"/>
        <v>229.44759283463284</v>
      </c>
      <c r="AX327" t="s">
        <v>221</v>
      </c>
      <c r="AY327" s="14">
        <f t="shared" si="822"/>
        <v>1.6199999999999999</v>
      </c>
      <c r="AZ327" s="14">
        <f t="shared" si="823"/>
        <v>0.40601027145261881</v>
      </c>
      <c r="BA327" s="14">
        <f t="shared" si="824"/>
        <v>1.670103092783505</v>
      </c>
      <c r="BB327" s="14">
        <f t="shared" si="735"/>
        <v>22.785830338991346</v>
      </c>
      <c r="BC327" s="14">
        <f t="shared" si="736"/>
        <v>5.7201637913394876</v>
      </c>
      <c r="BD327" s="14">
        <f t="shared" si="798"/>
        <v>23.490546741228194</v>
      </c>
      <c r="BE327" s="19">
        <f t="shared" si="783"/>
        <v>33.911041360921239</v>
      </c>
      <c r="BF327" s="21">
        <f t="shared" si="737"/>
        <v>3.5000000000000003E-2</v>
      </c>
      <c r="BG327" s="14">
        <f t="shared" ref="BG327:BG330" si="861">(3*BF327*$K$71*BE327^2)/1000+BB327</f>
        <v>22.800802801606238</v>
      </c>
      <c r="BH327" s="14">
        <f t="shared" si="825"/>
        <v>5.7289782249756733</v>
      </c>
      <c r="BI327" s="14">
        <f t="shared" si="765"/>
        <v>23.509525726819337</v>
      </c>
      <c r="BJ327" s="19">
        <f t="shared" si="766"/>
        <v>33.948581603867368</v>
      </c>
      <c r="BK327" s="19">
        <f t="shared" si="784"/>
        <v>229.60332129423088</v>
      </c>
      <c r="BL327" s="14">
        <f t="shared" si="826"/>
        <v>7.1389493438562032E-2</v>
      </c>
      <c r="BM327" s="19">
        <f t="shared" si="827"/>
        <v>229.43940864624079</v>
      </c>
      <c r="BN327" t="s">
        <v>221</v>
      </c>
      <c r="BO327" s="14">
        <f t="shared" si="828"/>
        <v>1.6199999999999999</v>
      </c>
      <c r="BP327" s="14">
        <f t="shared" si="829"/>
        <v>0.40601027145261881</v>
      </c>
      <c r="BQ327" s="14">
        <f t="shared" si="830"/>
        <v>1.670103092783505</v>
      </c>
      <c r="BR327" s="14">
        <f t="shared" si="739"/>
        <v>22.785830338991346</v>
      </c>
      <c r="BS327" s="14">
        <f t="shared" si="740"/>
        <v>5.7201637913394876</v>
      </c>
      <c r="BT327" s="14">
        <f t="shared" si="799"/>
        <v>23.490546741228194</v>
      </c>
      <c r="BU327" s="19">
        <f t="shared" si="785"/>
        <v>33.911041360921239</v>
      </c>
      <c r="BV327" s="21">
        <f t="shared" si="741"/>
        <v>3.5000000000000003E-2</v>
      </c>
      <c r="BW327" s="14">
        <f t="shared" ref="BW327:BW330" si="862">(3*BV327*$K$71*BU327^2)/1000+BR327</f>
        <v>22.800802801606238</v>
      </c>
      <c r="BX327" s="14">
        <f t="shared" si="831"/>
        <v>5.7289782249756733</v>
      </c>
      <c r="BY327" s="14">
        <f t="shared" si="767"/>
        <v>23.509525726819337</v>
      </c>
      <c r="BZ327" s="19">
        <f t="shared" si="768"/>
        <v>33.949185907302066</v>
      </c>
      <c r="CA327" s="19">
        <f t="shared" si="786"/>
        <v>229.59919932401542</v>
      </c>
      <c r="CB327" s="14">
        <f t="shared" si="832"/>
        <v>7.1391410835656519E-2</v>
      </c>
      <c r="CC327" s="19">
        <f t="shared" si="833"/>
        <v>229.43528521635065</v>
      </c>
      <c r="CD327" t="s">
        <v>221</v>
      </c>
      <c r="CE327" s="14">
        <f t="shared" si="834"/>
        <v>1.6199999999999999</v>
      </c>
      <c r="CF327" s="14">
        <f t="shared" si="835"/>
        <v>0.40601027145261881</v>
      </c>
      <c r="CG327" s="14">
        <f t="shared" si="836"/>
        <v>1.670103092783505</v>
      </c>
      <c r="CH327" s="14">
        <f t="shared" si="743"/>
        <v>22.785830338991346</v>
      </c>
      <c r="CI327" s="14">
        <f t="shared" si="744"/>
        <v>5.7201637913394876</v>
      </c>
      <c r="CJ327" s="14">
        <f t="shared" si="800"/>
        <v>23.490546741228194</v>
      </c>
      <c r="CK327" s="19">
        <f t="shared" si="787"/>
        <v>33.911041360921239</v>
      </c>
      <c r="CL327" s="21">
        <f t="shared" si="745"/>
        <v>3.5000000000000003E-2</v>
      </c>
      <c r="CM327" s="14">
        <f t="shared" ref="CM327:CM330" si="863">(3*CL327*$K$71*CK327^2)/1000+CH327</f>
        <v>22.800802801606238</v>
      </c>
      <c r="CN327" s="14">
        <f t="shared" si="837"/>
        <v>5.7289782249756733</v>
      </c>
      <c r="CO327" s="14">
        <f t="shared" si="769"/>
        <v>23.509525726819337</v>
      </c>
      <c r="CP327" s="19">
        <f t="shared" si="770"/>
        <v>33.949771939056767</v>
      </c>
      <c r="CQ327" s="19">
        <f t="shared" si="788"/>
        <v>229.59520212513667</v>
      </c>
      <c r="CR327" s="14">
        <f t="shared" si="838"/>
        <v>7.1393270280768084E-2</v>
      </c>
      <c r="CS327" s="19">
        <f t="shared" si="839"/>
        <v>229.43128660193179</v>
      </c>
      <c r="CT327" t="s">
        <v>221</v>
      </c>
      <c r="CU327" s="14">
        <f t="shared" si="840"/>
        <v>1.6199999999999999</v>
      </c>
      <c r="CV327" s="14">
        <f t="shared" si="841"/>
        <v>0.40601027145261881</v>
      </c>
      <c r="CW327" s="14">
        <f t="shared" si="842"/>
        <v>1.670103092783505</v>
      </c>
      <c r="CX327" s="14">
        <f t="shared" si="747"/>
        <v>22.785830338991346</v>
      </c>
      <c r="CY327" s="14">
        <f t="shared" si="748"/>
        <v>5.7201637913394876</v>
      </c>
      <c r="CZ327" s="14">
        <f t="shared" si="801"/>
        <v>23.490546741228194</v>
      </c>
      <c r="DA327" s="19">
        <f t="shared" si="789"/>
        <v>33.911041360921239</v>
      </c>
      <c r="DB327" s="21">
        <f t="shared" si="749"/>
        <v>3.5000000000000003E-2</v>
      </c>
      <c r="DC327" s="14">
        <f t="shared" ref="DC327:DC330" si="864">(3*DB327*$K$71*DA327^2)/1000+CX327</f>
        <v>22.800802801606238</v>
      </c>
      <c r="DD327" s="14">
        <f t="shared" si="843"/>
        <v>5.7289782249756733</v>
      </c>
      <c r="DE327" s="14">
        <f t="shared" si="771"/>
        <v>23.509525726819337</v>
      </c>
      <c r="DF327" s="19">
        <f t="shared" si="772"/>
        <v>33.951566693359311</v>
      </c>
      <c r="DG327" s="19">
        <f t="shared" si="790"/>
        <v>229.58296134063809</v>
      </c>
      <c r="DH327" s="14">
        <f t="shared" si="844"/>
        <v>7.1398965069802964E-2</v>
      </c>
      <c r="DI327" s="19">
        <f t="shared" si="845"/>
        <v>229.41904148226428</v>
      </c>
      <c r="DJ327" t="s">
        <v>221</v>
      </c>
      <c r="DK327" s="14">
        <f t="shared" si="846"/>
        <v>1.6199999999999999</v>
      </c>
      <c r="DL327" s="14">
        <f t="shared" si="847"/>
        <v>0.40601027145261881</v>
      </c>
      <c r="DM327" s="14">
        <f t="shared" si="848"/>
        <v>1.670103092783505</v>
      </c>
      <c r="DN327" s="14">
        <f t="shared" si="751"/>
        <v>22.785830338991346</v>
      </c>
      <c r="DO327" s="14">
        <f t="shared" si="752"/>
        <v>5.7201637913394876</v>
      </c>
      <c r="DP327" s="14">
        <f t="shared" si="802"/>
        <v>23.490546741228194</v>
      </c>
      <c r="DQ327" s="19">
        <f t="shared" si="791"/>
        <v>33.911041360921239</v>
      </c>
      <c r="DR327" s="21">
        <f t="shared" si="753"/>
        <v>3.5000000000000003E-2</v>
      </c>
      <c r="DS327" s="14">
        <f t="shared" ref="DS327:DS330" si="865">(3*DR327*$K$71*DQ327^2)/1000+DN327</f>
        <v>22.800802801606238</v>
      </c>
      <c r="DT327" s="14">
        <f t="shared" si="849"/>
        <v>5.7289782249756733</v>
      </c>
      <c r="DU327" s="14">
        <f t="shared" si="773"/>
        <v>23.509525726819337</v>
      </c>
      <c r="DV327" s="19">
        <f t="shared" si="774"/>
        <v>33.952766350117258</v>
      </c>
      <c r="DW327" s="19">
        <f t="shared" si="792"/>
        <v>229.57478002644172</v>
      </c>
      <c r="DX327" s="14">
        <f t="shared" si="850"/>
        <v>7.1402771718081293E-2</v>
      </c>
      <c r="DY327" s="19">
        <f t="shared" si="851"/>
        <v>229.41085727033715</v>
      </c>
      <c r="DZ327" t="s">
        <v>221</v>
      </c>
      <c r="EA327" s="14">
        <f t="shared" si="852"/>
        <v>1.6199999999999999</v>
      </c>
      <c r="EB327" s="14">
        <f t="shared" si="853"/>
        <v>0.40601027145261881</v>
      </c>
      <c r="EC327" s="14">
        <f t="shared" si="854"/>
        <v>1.670103092783505</v>
      </c>
      <c r="ED327" s="14">
        <f t="shared" si="755"/>
        <v>22.785830338991346</v>
      </c>
      <c r="EE327" s="14">
        <f t="shared" si="756"/>
        <v>5.7201637913394876</v>
      </c>
      <c r="EF327" s="14">
        <f t="shared" si="803"/>
        <v>23.490546741228194</v>
      </c>
      <c r="EG327" s="19">
        <f t="shared" si="793"/>
        <v>33.911041360921239</v>
      </c>
      <c r="EH327" s="21">
        <f t="shared" si="757"/>
        <v>3.5000000000000003E-2</v>
      </c>
      <c r="EI327" s="14">
        <f t="shared" ref="EI327:EI330" si="866">(3*EH327*$K$71*EG327^2)/1000+ED327</f>
        <v>22.800802801606238</v>
      </c>
      <c r="EJ327" s="14">
        <f t="shared" si="855"/>
        <v>5.7289782249756733</v>
      </c>
      <c r="EK327" s="14">
        <f t="shared" si="775"/>
        <v>23.509525726819337</v>
      </c>
      <c r="EL327" s="19">
        <f t="shared" si="776"/>
        <v>33.953370803756812</v>
      </c>
      <c r="EM327" s="19">
        <f t="shared" si="794"/>
        <v>229.57065804473456</v>
      </c>
      <c r="EN327" s="14">
        <f t="shared" si="856"/>
        <v>7.140468975358337E-2</v>
      </c>
      <c r="EO327" s="19">
        <f t="shared" si="857"/>
        <v>229.40673382859245</v>
      </c>
    </row>
    <row r="328" spans="2:145" outlineLevel="1">
      <c r="B328" t="s">
        <v>222</v>
      </c>
      <c r="C328" s="14">
        <f t="shared" si="804"/>
        <v>1.6199999999999999</v>
      </c>
      <c r="D328" s="14">
        <f t="shared" si="805"/>
        <v>0.40601027145261881</v>
      </c>
      <c r="E328" s="14">
        <f t="shared" si="806"/>
        <v>1.670103092783505</v>
      </c>
      <c r="F328" s="14">
        <f t="shared" si="723"/>
        <v>21.152926930178346</v>
      </c>
      <c r="G328" s="14">
        <f t="shared" si="724"/>
        <v>5.3065571582469593</v>
      </c>
      <c r="H328" s="14">
        <f t="shared" si="795"/>
        <v>21.807141165132315</v>
      </c>
      <c r="I328" s="19">
        <f t="shared" si="777"/>
        <v>31.480870758804041</v>
      </c>
      <c r="J328" s="21">
        <f t="shared" si="725"/>
        <v>3.5000000000000003E-2</v>
      </c>
      <c r="K328" s="14">
        <f t="shared" si="858"/>
        <v>21.165830338991345</v>
      </c>
      <c r="L328" s="14">
        <f t="shared" si="807"/>
        <v>5.3141535198868688</v>
      </c>
      <c r="M328" s="14">
        <f t="shared" si="759"/>
        <v>21.822754215998778</v>
      </c>
      <c r="N328" s="19">
        <f t="shared" si="760"/>
        <v>31.50340981758097</v>
      </c>
      <c r="O328" s="19">
        <f t="shared" si="778"/>
        <v>229.50863457664781</v>
      </c>
      <c r="P328" s="14">
        <f t="shared" si="808"/>
        <v>6.6287885817734093E-2</v>
      </c>
      <c r="Q328" s="19">
        <f t="shared" si="809"/>
        <v>229.35649815501779</v>
      </c>
      <c r="R328" t="s">
        <v>222</v>
      </c>
      <c r="S328" s="14">
        <f t="shared" si="810"/>
        <v>1.6199999999999999</v>
      </c>
      <c r="T328" s="14">
        <f t="shared" si="811"/>
        <v>0.40601027145261881</v>
      </c>
      <c r="U328" s="14">
        <f t="shared" si="812"/>
        <v>1.670103092783505</v>
      </c>
      <c r="V328" s="14">
        <f t="shared" si="727"/>
        <v>21.152926930178346</v>
      </c>
      <c r="W328" s="14">
        <f t="shared" si="728"/>
        <v>5.3065571582469593</v>
      </c>
      <c r="X328" s="14">
        <f t="shared" si="796"/>
        <v>21.807141165132315</v>
      </c>
      <c r="Y328" s="19">
        <f t="shared" si="779"/>
        <v>31.480870758804041</v>
      </c>
      <c r="Z328" s="21">
        <f t="shared" si="729"/>
        <v>3.5000000000000003E-2</v>
      </c>
      <c r="AA328" s="14">
        <f t="shared" si="859"/>
        <v>21.165830338991345</v>
      </c>
      <c r="AB328" s="14">
        <f t="shared" si="813"/>
        <v>5.3141535198868688</v>
      </c>
      <c r="AC328" s="14">
        <f t="shared" si="761"/>
        <v>21.822754215998778</v>
      </c>
      <c r="AD328" s="19">
        <f t="shared" si="762"/>
        <v>31.507836076156011</v>
      </c>
      <c r="AE328" s="19">
        <f t="shared" si="780"/>
        <v>229.47608239064178</v>
      </c>
      <c r="AF328" s="14">
        <f t="shared" si="814"/>
        <v>6.6301948126535323E-2</v>
      </c>
      <c r="AG328" s="19">
        <f t="shared" si="815"/>
        <v>229.32393527753234</v>
      </c>
      <c r="AH328" t="s">
        <v>222</v>
      </c>
      <c r="AI328" s="14">
        <f t="shared" si="816"/>
        <v>1.6199999999999999</v>
      </c>
      <c r="AJ328" s="14">
        <f t="shared" si="817"/>
        <v>0.40601027145261881</v>
      </c>
      <c r="AK328" s="14">
        <f t="shared" si="818"/>
        <v>1.670103092783505</v>
      </c>
      <c r="AL328" s="14">
        <f t="shared" si="731"/>
        <v>21.152926930178346</v>
      </c>
      <c r="AM328" s="14">
        <f t="shared" si="732"/>
        <v>5.3065571582469593</v>
      </c>
      <c r="AN328" s="14">
        <f t="shared" si="797"/>
        <v>21.807141165132315</v>
      </c>
      <c r="AO328" s="19">
        <f t="shared" si="781"/>
        <v>31.480870758804041</v>
      </c>
      <c r="AP328" s="21">
        <f t="shared" si="733"/>
        <v>3.5000000000000003E-2</v>
      </c>
      <c r="AQ328" s="14">
        <f t="shared" si="860"/>
        <v>21.165830338991345</v>
      </c>
      <c r="AR328" s="14">
        <f t="shared" si="819"/>
        <v>5.3141535198868688</v>
      </c>
      <c r="AS328" s="14">
        <f t="shared" si="763"/>
        <v>21.822754215998778</v>
      </c>
      <c r="AT328" s="19">
        <f t="shared" si="764"/>
        <v>31.5117109388868</v>
      </c>
      <c r="AU328" s="19">
        <f t="shared" si="782"/>
        <v>229.44759283463284</v>
      </c>
      <c r="AV328" s="14">
        <f t="shared" si="820"/>
        <v>6.6314259753574398E-2</v>
      </c>
      <c r="AW328" s="19">
        <f t="shared" si="821"/>
        <v>229.29543636192216</v>
      </c>
      <c r="AX328" t="s">
        <v>222</v>
      </c>
      <c r="AY328" s="14">
        <f t="shared" si="822"/>
        <v>1.6199999999999999</v>
      </c>
      <c r="AZ328" s="14">
        <f t="shared" si="823"/>
        <v>0.40601027145261881</v>
      </c>
      <c r="BA328" s="14">
        <f t="shared" si="824"/>
        <v>1.670103092783505</v>
      </c>
      <c r="BB328" s="14">
        <f t="shared" si="735"/>
        <v>21.152926930178346</v>
      </c>
      <c r="BC328" s="14">
        <f t="shared" si="736"/>
        <v>5.3065571582469593</v>
      </c>
      <c r="BD328" s="14">
        <f t="shared" si="798"/>
        <v>21.807141165132315</v>
      </c>
      <c r="BE328" s="19">
        <f t="shared" si="783"/>
        <v>31.480870758804041</v>
      </c>
      <c r="BF328" s="21">
        <f t="shared" si="737"/>
        <v>3.5000000000000003E-2</v>
      </c>
      <c r="BG328" s="14">
        <f t="shared" si="861"/>
        <v>21.165830338991345</v>
      </c>
      <c r="BH328" s="14">
        <f t="shared" si="825"/>
        <v>5.3141535198868688</v>
      </c>
      <c r="BI328" s="14">
        <f t="shared" si="765"/>
        <v>21.822754215998778</v>
      </c>
      <c r="BJ328" s="19">
        <f t="shared" si="766"/>
        <v>31.512824245442864</v>
      </c>
      <c r="BK328" s="19">
        <f t="shared" si="784"/>
        <v>229.43940864624079</v>
      </c>
      <c r="BL328" s="14">
        <f t="shared" si="826"/>
        <v>6.6317797262113315E-2</v>
      </c>
      <c r="BM328" s="19">
        <f t="shared" si="827"/>
        <v>229.28724948437537</v>
      </c>
      <c r="BN328" t="s">
        <v>222</v>
      </c>
      <c r="BO328" s="14">
        <f t="shared" si="828"/>
        <v>1.6199999999999999</v>
      </c>
      <c r="BP328" s="14">
        <f t="shared" si="829"/>
        <v>0.40601027145261881</v>
      </c>
      <c r="BQ328" s="14">
        <f t="shared" si="830"/>
        <v>1.670103092783505</v>
      </c>
      <c r="BR328" s="14">
        <f t="shared" si="739"/>
        <v>21.152926930178346</v>
      </c>
      <c r="BS328" s="14">
        <f t="shared" si="740"/>
        <v>5.3065571582469593</v>
      </c>
      <c r="BT328" s="14">
        <f t="shared" si="799"/>
        <v>21.807141165132315</v>
      </c>
      <c r="BU328" s="19">
        <f t="shared" si="785"/>
        <v>31.480870758804041</v>
      </c>
      <c r="BV328" s="21">
        <f t="shared" si="741"/>
        <v>3.5000000000000003E-2</v>
      </c>
      <c r="BW328" s="14">
        <f t="shared" si="862"/>
        <v>21.165830338991345</v>
      </c>
      <c r="BX328" s="14">
        <f t="shared" si="831"/>
        <v>5.3141535198868688</v>
      </c>
      <c r="BY328" s="14">
        <f t="shared" si="767"/>
        <v>21.822754215998778</v>
      </c>
      <c r="BZ328" s="19">
        <f t="shared" si="768"/>
        <v>31.513385191056162</v>
      </c>
      <c r="CA328" s="19">
        <f t="shared" si="786"/>
        <v>229.43528521635065</v>
      </c>
      <c r="CB328" s="14">
        <f t="shared" si="832"/>
        <v>6.6319579687700067E-2</v>
      </c>
      <c r="CC328" s="19">
        <f t="shared" si="833"/>
        <v>229.28312469953988</v>
      </c>
      <c r="CD328" t="s">
        <v>222</v>
      </c>
      <c r="CE328" s="14">
        <f t="shared" si="834"/>
        <v>1.6199999999999999</v>
      </c>
      <c r="CF328" s="14">
        <f t="shared" si="835"/>
        <v>0.40601027145261881</v>
      </c>
      <c r="CG328" s="14">
        <f t="shared" si="836"/>
        <v>1.670103092783505</v>
      </c>
      <c r="CH328" s="14">
        <f t="shared" si="743"/>
        <v>21.152926930178346</v>
      </c>
      <c r="CI328" s="14">
        <f t="shared" si="744"/>
        <v>5.3065571582469593</v>
      </c>
      <c r="CJ328" s="14">
        <f t="shared" si="800"/>
        <v>21.807141165132315</v>
      </c>
      <c r="CK328" s="19">
        <f t="shared" si="787"/>
        <v>31.480870758804041</v>
      </c>
      <c r="CL328" s="21">
        <f t="shared" si="745"/>
        <v>3.5000000000000003E-2</v>
      </c>
      <c r="CM328" s="14">
        <f t="shared" si="863"/>
        <v>21.165830338991345</v>
      </c>
      <c r="CN328" s="14">
        <f t="shared" si="837"/>
        <v>5.3141535198868688</v>
      </c>
      <c r="CO328" s="14">
        <f t="shared" si="769"/>
        <v>21.822754215998778</v>
      </c>
      <c r="CP328" s="19">
        <f t="shared" si="770"/>
        <v>31.513929175953784</v>
      </c>
      <c r="CQ328" s="19">
        <f t="shared" si="788"/>
        <v>229.43128660193179</v>
      </c>
      <c r="CR328" s="14">
        <f t="shared" si="838"/>
        <v>6.6321308240787788E-2</v>
      </c>
      <c r="CS328" s="19">
        <f t="shared" si="839"/>
        <v>229.2791247711437</v>
      </c>
      <c r="CT328" t="s">
        <v>222</v>
      </c>
      <c r="CU328" s="14">
        <f t="shared" si="840"/>
        <v>1.6199999999999999</v>
      </c>
      <c r="CV328" s="14">
        <f t="shared" si="841"/>
        <v>0.40601027145261881</v>
      </c>
      <c r="CW328" s="14">
        <f t="shared" si="842"/>
        <v>1.670103092783505</v>
      </c>
      <c r="CX328" s="14">
        <f t="shared" si="747"/>
        <v>21.152926930178346</v>
      </c>
      <c r="CY328" s="14">
        <f t="shared" si="748"/>
        <v>5.3065571582469593</v>
      </c>
      <c r="CZ328" s="14">
        <f t="shared" si="801"/>
        <v>21.807141165132315</v>
      </c>
      <c r="DA328" s="19">
        <f t="shared" si="789"/>
        <v>31.480870758804041</v>
      </c>
      <c r="DB328" s="21">
        <f t="shared" si="749"/>
        <v>3.5000000000000003E-2</v>
      </c>
      <c r="DC328" s="14">
        <f t="shared" si="864"/>
        <v>21.165830338991345</v>
      </c>
      <c r="DD328" s="14">
        <f t="shared" si="843"/>
        <v>5.3141535198868688</v>
      </c>
      <c r="DE328" s="14">
        <f t="shared" si="771"/>
        <v>21.822754215998778</v>
      </c>
      <c r="DF328" s="19">
        <f t="shared" si="772"/>
        <v>31.515595159456712</v>
      </c>
      <c r="DG328" s="19">
        <f t="shared" si="790"/>
        <v>229.41904148226428</v>
      </c>
      <c r="DH328" s="14">
        <f t="shared" si="844"/>
        <v>6.6326602156615816E-2</v>
      </c>
      <c r="DI328" s="19">
        <f t="shared" si="845"/>
        <v>229.26687562734881</v>
      </c>
      <c r="DJ328" t="s">
        <v>222</v>
      </c>
      <c r="DK328" s="14">
        <f t="shared" si="846"/>
        <v>1.6199999999999999</v>
      </c>
      <c r="DL328" s="14">
        <f t="shared" si="847"/>
        <v>0.40601027145261881</v>
      </c>
      <c r="DM328" s="14">
        <f t="shared" si="848"/>
        <v>1.670103092783505</v>
      </c>
      <c r="DN328" s="14">
        <f t="shared" si="751"/>
        <v>21.152926930178346</v>
      </c>
      <c r="DO328" s="14">
        <f t="shared" si="752"/>
        <v>5.3065571582469593</v>
      </c>
      <c r="DP328" s="14">
        <f t="shared" si="802"/>
        <v>21.807141165132315</v>
      </c>
      <c r="DQ328" s="19">
        <f t="shared" si="791"/>
        <v>31.480870758804041</v>
      </c>
      <c r="DR328" s="21">
        <f t="shared" si="753"/>
        <v>3.5000000000000003E-2</v>
      </c>
      <c r="DS328" s="14">
        <f t="shared" si="865"/>
        <v>21.165830338991345</v>
      </c>
      <c r="DT328" s="14">
        <f t="shared" si="849"/>
        <v>5.3141535198868688</v>
      </c>
      <c r="DU328" s="14">
        <f t="shared" si="773"/>
        <v>21.822754215998778</v>
      </c>
      <c r="DV328" s="19">
        <f t="shared" si="774"/>
        <v>31.516708742728298</v>
      </c>
      <c r="DW328" s="19">
        <f t="shared" si="792"/>
        <v>229.41085727033715</v>
      </c>
      <c r="DX328" s="14">
        <f t="shared" si="850"/>
        <v>6.6330140843887081E-2</v>
      </c>
      <c r="DY328" s="19">
        <f t="shared" si="851"/>
        <v>229.25868872559857</v>
      </c>
      <c r="DZ328" t="s">
        <v>222</v>
      </c>
      <c r="EA328" s="14">
        <f t="shared" si="852"/>
        <v>1.6199999999999999</v>
      </c>
      <c r="EB328" s="14">
        <f t="shared" si="853"/>
        <v>0.40601027145261881</v>
      </c>
      <c r="EC328" s="14">
        <f t="shared" si="854"/>
        <v>1.670103092783505</v>
      </c>
      <c r="ED328" s="14">
        <f t="shared" si="755"/>
        <v>21.152926930178346</v>
      </c>
      <c r="EE328" s="14">
        <f t="shared" si="756"/>
        <v>5.3065571582469593</v>
      </c>
      <c r="EF328" s="14">
        <f t="shared" si="803"/>
        <v>21.807141165132315</v>
      </c>
      <c r="EG328" s="19">
        <f t="shared" si="793"/>
        <v>31.480870758804041</v>
      </c>
      <c r="EH328" s="21">
        <f t="shared" si="757"/>
        <v>3.5000000000000003E-2</v>
      </c>
      <c r="EI328" s="14">
        <f t="shared" si="866"/>
        <v>21.165830338991345</v>
      </c>
      <c r="EJ328" s="14">
        <f t="shared" si="855"/>
        <v>5.3141535198868688</v>
      </c>
      <c r="EK328" s="14">
        <f t="shared" si="775"/>
        <v>21.822754215998778</v>
      </c>
      <c r="EL328" s="19">
        <f t="shared" si="776"/>
        <v>31.517269827769493</v>
      </c>
      <c r="EM328" s="19">
        <f t="shared" si="794"/>
        <v>229.40673382859245</v>
      </c>
      <c r="EN328" s="14">
        <f t="shared" si="856"/>
        <v>6.6331923863411357E-2</v>
      </c>
      <c r="EO328" s="19">
        <f t="shared" si="857"/>
        <v>229.25456392857171</v>
      </c>
    </row>
    <row r="329" spans="2:145" outlineLevel="1">
      <c r="B329" t="s">
        <v>223</v>
      </c>
      <c r="C329" s="14">
        <f t="shared" si="804"/>
        <v>1.6199999999999999</v>
      </c>
      <c r="D329" s="14">
        <f t="shared" si="805"/>
        <v>0.40601027145261881</v>
      </c>
      <c r="E329" s="14">
        <f t="shared" si="806"/>
        <v>1.670103092783505</v>
      </c>
      <c r="F329" s="14">
        <f t="shared" si="723"/>
        <v>19.52193663602748</v>
      </c>
      <c r="G329" s="14">
        <f t="shared" si="724"/>
        <v>4.8940767942700409</v>
      </c>
      <c r="H329" s="14">
        <f t="shared" si="795"/>
        <v>20.125707872193278</v>
      </c>
      <c r="I329" s="19">
        <f t="shared" si="777"/>
        <v>29.053547352047755</v>
      </c>
      <c r="J329" s="21">
        <f t="shared" si="725"/>
        <v>3.5000000000000003E-2</v>
      </c>
      <c r="K329" s="14">
        <f t="shared" si="858"/>
        <v>19.532926930178345</v>
      </c>
      <c r="L329" s="14">
        <f t="shared" si="807"/>
        <v>4.9005468867943405</v>
      </c>
      <c r="M329" s="14">
        <f t="shared" si="759"/>
        <v>20.138286775427449</v>
      </c>
      <c r="N329" s="19">
        <f t="shared" si="760"/>
        <v>29.071706303925211</v>
      </c>
      <c r="O329" s="19">
        <f t="shared" si="778"/>
        <v>229.35649815501779</v>
      </c>
      <c r="P329" s="14">
        <f t="shared" si="808"/>
        <v>6.1214574632155822E-2</v>
      </c>
      <c r="Q329" s="19">
        <f t="shared" si="809"/>
        <v>229.216098550281</v>
      </c>
      <c r="R329" t="s">
        <v>223</v>
      </c>
      <c r="S329" s="14">
        <f t="shared" si="810"/>
        <v>1.6199999999999999</v>
      </c>
      <c r="T329" s="14">
        <f t="shared" si="811"/>
        <v>0.40601027145261881</v>
      </c>
      <c r="U329" s="14">
        <f t="shared" si="812"/>
        <v>1.670103092783505</v>
      </c>
      <c r="V329" s="14">
        <f t="shared" si="727"/>
        <v>19.52193663602748</v>
      </c>
      <c r="W329" s="14">
        <f t="shared" si="728"/>
        <v>4.8940767942700409</v>
      </c>
      <c r="X329" s="14">
        <f t="shared" si="796"/>
        <v>20.125707872193278</v>
      </c>
      <c r="Y329" s="19">
        <f t="shared" si="779"/>
        <v>29.053547352047755</v>
      </c>
      <c r="Z329" s="21">
        <f t="shared" si="729"/>
        <v>3.5000000000000003E-2</v>
      </c>
      <c r="AA329" s="14">
        <f t="shared" si="859"/>
        <v>19.532926930178345</v>
      </c>
      <c r="AB329" s="14">
        <f t="shared" si="813"/>
        <v>4.9005468867943405</v>
      </c>
      <c r="AC329" s="14">
        <f t="shared" si="761"/>
        <v>20.138286775427449</v>
      </c>
      <c r="AD329" s="19">
        <f t="shared" si="762"/>
        <v>29.075790905879852</v>
      </c>
      <c r="AE329" s="19">
        <f t="shared" si="780"/>
        <v>229.32393527753234</v>
      </c>
      <c r="AF329" s="14">
        <f t="shared" si="814"/>
        <v>6.1227569109253581E-2</v>
      </c>
      <c r="AG329" s="19">
        <f t="shared" si="815"/>
        <v>229.18352580657623</v>
      </c>
      <c r="AH329" t="s">
        <v>223</v>
      </c>
      <c r="AI329" s="14">
        <f t="shared" si="816"/>
        <v>1.6199999999999999</v>
      </c>
      <c r="AJ329" s="14">
        <f t="shared" si="817"/>
        <v>0.40601027145261881</v>
      </c>
      <c r="AK329" s="14">
        <f t="shared" si="818"/>
        <v>1.670103092783505</v>
      </c>
      <c r="AL329" s="14">
        <f t="shared" si="731"/>
        <v>19.52193663602748</v>
      </c>
      <c r="AM329" s="14">
        <f t="shared" si="732"/>
        <v>4.8940767942700409</v>
      </c>
      <c r="AN329" s="14">
        <f t="shared" si="797"/>
        <v>20.125707872193278</v>
      </c>
      <c r="AO329" s="19">
        <f t="shared" si="781"/>
        <v>29.053547352047755</v>
      </c>
      <c r="AP329" s="21">
        <f t="shared" si="733"/>
        <v>3.5000000000000003E-2</v>
      </c>
      <c r="AQ329" s="14">
        <f t="shared" si="860"/>
        <v>19.532926930178345</v>
      </c>
      <c r="AR329" s="14">
        <f t="shared" si="819"/>
        <v>4.9005468867943405</v>
      </c>
      <c r="AS329" s="14">
        <f t="shared" si="763"/>
        <v>20.138286775427449</v>
      </c>
      <c r="AT329" s="19">
        <f t="shared" si="764"/>
        <v>29.079366673453265</v>
      </c>
      <c r="AU329" s="19">
        <f t="shared" si="782"/>
        <v>229.29543636192216</v>
      </c>
      <c r="AV329" s="14">
        <f t="shared" si="820"/>
        <v>6.1238945846861667E-2</v>
      </c>
      <c r="AW329" s="19">
        <f t="shared" si="821"/>
        <v>229.15501825381915</v>
      </c>
      <c r="AX329" t="s">
        <v>223</v>
      </c>
      <c r="AY329" s="14">
        <f t="shared" si="822"/>
        <v>1.6199999999999999</v>
      </c>
      <c r="AZ329" s="14">
        <f t="shared" si="823"/>
        <v>0.40601027145261881</v>
      </c>
      <c r="BA329" s="14">
        <f t="shared" si="824"/>
        <v>1.670103092783505</v>
      </c>
      <c r="BB329" s="14">
        <f t="shared" si="735"/>
        <v>19.52193663602748</v>
      </c>
      <c r="BC329" s="14">
        <f t="shared" si="736"/>
        <v>4.8940767942700409</v>
      </c>
      <c r="BD329" s="14">
        <f t="shared" si="798"/>
        <v>20.125707872193278</v>
      </c>
      <c r="BE329" s="19">
        <f t="shared" si="783"/>
        <v>29.053547352047755</v>
      </c>
      <c r="BF329" s="21">
        <f t="shared" si="737"/>
        <v>3.5000000000000003E-2</v>
      </c>
      <c r="BG329" s="14">
        <f t="shared" si="861"/>
        <v>19.532926930178345</v>
      </c>
      <c r="BH329" s="14">
        <f t="shared" si="825"/>
        <v>4.9005468867943405</v>
      </c>
      <c r="BI329" s="14">
        <f t="shared" si="765"/>
        <v>20.138286775427449</v>
      </c>
      <c r="BJ329" s="19">
        <f t="shared" si="766"/>
        <v>29.080394045455581</v>
      </c>
      <c r="BK329" s="19">
        <f t="shared" si="784"/>
        <v>229.28724948437537</v>
      </c>
      <c r="BL329" s="14">
        <f t="shared" si="826"/>
        <v>6.1242214733469809E-2</v>
      </c>
      <c r="BM329" s="19">
        <f t="shared" si="827"/>
        <v>229.14682889468969</v>
      </c>
      <c r="BN329" t="s">
        <v>223</v>
      </c>
      <c r="BO329" s="14">
        <f t="shared" si="828"/>
        <v>1.6199999999999999</v>
      </c>
      <c r="BP329" s="14">
        <f t="shared" si="829"/>
        <v>0.40601027145261881</v>
      </c>
      <c r="BQ329" s="14">
        <f t="shared" si="830"/>
        <v>1.670103092783505</v>
      </c>
      <c r="BR329" s="14">
        <f t="shared" si="739"/>
        <v>19.52193663602748</v>
      </c>
      <c r="BS329" s="14">
        <f t="shared" si="740"/>
        <v>4.8940767942700409</v>
      </c>
      <c r="BT329" s="14">
        <f t="shared" si="799"/>
        <v>20.125707872193278</v>
      </c>
      <c r="BU329" s="19">
        <f t="shared" si="785"/>
        <v>29.053547352047755</v>
      </c>
      <c r="BV329" s="21">
        <f t="shared" si="741"/>
        <v>3.5000000000000003E-2</v>
      </c>
      <c r="BW329" s="14">
        <f t="shared" si="862"/>
        <v>19.532926930178345</v>
      </c>
      <c r="BX329" s="14">
        <f t="shared" si="831"/>
        <v>4.9005468867943405</v>
      </c>
      <c r="BY329" s="14">
        <f t="shared" si="767"/>
        <v>20.138286775427449</v>
      </c>
      <c r="BZ329" s="19">
        <f t="shared" si="768"/>
        <v>29.080911692472736</v>
      </c>
      <c r="CA329" s="19">
        <f t="shared" si="786"/>
        <v>229.28312469953988</v>
      </c>
      <c r="CB329" s="14">
        <f t="shared" si="832"/>
        <v>6.1243861810041773E-2</v>
      </c>
      <c r="CC329" s="19">
        <f t="shared" si="833"/>
        <v>229.14270285949513</v>
      </c>
      <c r="CD329" t="s">
        <v>223</v>
      </c>
      <c r="CE329" s="14">
        <f t="shared" si="834"/>
        <v>1.6199999999999999</v>
      </c>
      <c r="CF329" s="14">
        <f t="shared" si="835"/>
        <v>0.40601027145261881</v>
      </c>
      <c r="CG329" s="14">
        <f t="shared" si="836"/>
        <v>1.670103092783505</v>
      </c>
      <c r="CH329" s="14">
        <f t="shared" si="743"/>
        <v>19.52193663602748</v>
      </c>
      <c r="CI329" s="14">
        <f t="shared" si="744"/>
        <v>4.8940767942700409</v>
      </c>
      <c r="CJ329" s="14">
        <f t="shared" si="800"/>
        <v>20.125707872193278</v>
      </c>
      <c r="CK329" s="19">
        <f t="shared" si="787"/>
        <v>29.053547352047755</v>
      </c>
      <c r="CL329" s="21">
        <f t="shared" si="745"/>
        <v>3.5000000000000003E-2</v>
      </c>
      <c r="CM329" s="14">
        <f t="shared" si="863"/>
        <v>19.532926930178345</v>
      </c>
      <c r="CN329" s="14">
        <f t="shared" si="837"/>
        <v>4.9005468867943405</v>
      </c>
      <c r="CO329" s="14">
        <f t="shared" si="769"/>
        <v>20.138286775427449</v>
      </c>
      <c r="CP329" s="19">
        <f t="shared" si="770"/>
        <v>29.081413687947794</v>
      </c>
      <c r="CQ329" s="19">
        <f t="shared" si="788"/>
        <v>229.2791247711437</v>
      </c>
      <c r="CR329" s="14">
        <f t="shared" si="838"/>
        <v>6.124545910499446E-2</v>
      </c>
      <c r="CS329" s="19">
        <f t="shared" si="839"/>
        <v>229.13870171854569</v>
      </c>
      <c r="CT329" t="s">
        <v>223</v>
      </c>
      <c r="CU329" s="14">
        <f t="shared" si="840"/>
        <v>1.6199999999999999</v>
      </c>
      <c r="CV329" s="14">
        <f t="shared" si="841"/>
        <v>0.40601027145261881</v>
      </c>
      <c r="CW329" s="14">
        <f t="shared" si="842"/>
        <v>1.670103092783505</v>
      </c>
      <c r="CX329" s="14">
        <f t="shared" si="747"/>
        <v>19.52193663602748</v>
      </c>
      <c r="CY329" s="14">
        <f t="shared" si="748"/>
        <v>4.8940767942700409</v>
      </c>
      <c r="CZ329" s="14">
        <f t="shared" si="801"/>
        <v>20.125707872193278</v>
      </c>
      <c r="DA329" s="19">
        <f t="shared" si="789"/>
        <v>29.053547352047755</v>
      </c>
      <c r="DB329" s="21">
        <f t="shared" si="749"/>
        <v>3.5000000000000003E-2</v>
      </c>
      <c r="DC329" s="14">
        <f t="shared" si="864"/>
        <v>19.532926930178345</v>
      </c>
      <c r="DD329" s="14">
        <f t="shared" si="843"/>
        <v>4.9005468867943405</v>
      </c>
      <c r="DE329" s="14">
        <f t="shared" si="771"/>
        <v>20.138286775427449</v>
      </c>
      <c r="DF329" s="19">
        <f t="shared" si="772"/>
        <v>29.08295107654747</v>
      </c>
      <c r="DG329" s="19">
        <f t="shared" si="790"/>
        <v>229.26687562734881</v>
      </c>
      <c r="DH329" s="14">
        <f t="shared" si="844"/>
        <v>6.1250351026266824E-2</v>
      </c>
      <c r="DI329" s="19">
        <f t="shared" si="845"/>
        <v>229.12644886124011</v>
      </c>
      <c r="DJ329" t="s">
        <v>223</v>
      </c>
      <c r="DK329" s="14">
        <f t="shared" si="846"/>
        <v>1.6199999999999999</v>
      </c>
      <c r="DL329" s="14">
        <f t="shared" si="847"/>
        <v>0.40601027145261881</v>
      </c>
      <c r="DM329" s="14">
        <f t="shared" si="848"/>
        <v>1.670103092783505</v>
      </c>
      <c r="DN329" s="14">
        <f t="shared" si="751"/>
        <v>19.52193663602748</v>
      </c>
      <c r="DO329" s="14">
        <f t="shared" si="752"/>
        <v>4.8940767942700409</v>
      </c>
      <c r="DP329" s="14">
        <f t="shared" si="802"/>
        <v>20.125707872193278</v>
      </c>
      <c r="DQ329" s="19">
        <f t="shared" si="791"/>
        <v>29.053547352047755</v>
      </c>
      <c r="DR329" s="21">
        <f t="shared" si="753"/>
        <v>3.5000000000000003E-2</v>
      </c>
      <c r="DS329" s="14">
        <f t="shared" si="865"/>
        <v>19.532926930178345</v>
      </c>
      <c r="DT329" s="14">
        <f t="shared" si="849"/>
        <v>4.9005468867943405</v>
      </c>
      <c r="DU329" s="14">
        <f t="shared" si="773"/>
        <v>20.138286775427449</v>
      </c>
      <c r="DV329" s="19">
        <f t="shared" si="774"/>
        <v>29.083978703906027</v>
      </c>
      <c r="DW329" s="19">
        <f t="shared" si="792"/>
        <v>229.25868872559857</v>
      </c>
      <c r="DX329" s="14">
        <f t="shared" si="850"/>
        <v>6.1253621002899536E-2</v>
      </c>
      <c r="DY329" s="19">
        <f t="shared" si="851"/>
        <v>229.11825947729039</v>
      </c>
      <c r="DZ329" t="s">
        <v>223</v>
      </c>
      <c r="EA329" s="14">
        <f t="shared" si="852"/>
        <v>1.6199999999999999</v>
      </c>
      <c r="EB329" s="14">
        <f t="shared" si="853"/>
        <v>0.40601027145261881</v>
      </c>
      <c r="EC329" s="14">
        <f t="shared" si="854"/>
        <v>1.670103092783505</v>
      </c>
      <c r="ED329" s="14">
        <f t="shared" si="755"/>
        <v>19.52193663602748</v>
      </c>
      <c r="EE329" s="14">
        <f t="shared" si="756"/>
        <v>4.8940767942700409</v>
      </c>
      <c r="EF329" s="14">
        <f t="shared" si="803"/>
        <v>20.125707872193278</v>
      </c>
      <c r="EG329" s="19">
        <f t="shared" si="793"/>
        <v>29.053547352047755</v>
      </c>
      <c r="EH329" s="21">
        <f t="shared" si="757"/>
        <v>3.5000000000000003E-2</v>
      </c>
      <c r="EI329" s="14">
        <f t="shared" si="866"/>
        <v>19.532926930178345</v>
      </c>
      <c r="EJ329" s="14">
        <f t="shared" si="855"/>
        <v>4.9005468867943405</v>
      </c>
      <c r="EK329" s="14">
        <f t="shared" si="775"/>
        <v>20.138286775427449</v>
      </c>
      <c r="EL329" s="19">
        <f t="shared" si="776"/>
        <v>29.084496479588839</v>
      </c>
      <c r="EM329" s="19">
        <f t="shared" si="794"/>
        <v>229.25456392857171</v>
      </c>
      <c r="EN329" s="14">
        <f t="shared" si="856"/>
        <v>6.1255268628711189E-2</v>
      </c>
      <c r="EO329" s="19">
        <f t="shared" si="857"/>
        <v>229.11413342959369</v>
      </c>
    </row>
    <row r="330" spans="2:145" outlineLevel="1">
      <c r="B330" t="s">
        <v>224</v>
      </c>
      <c r="C330" s="14">
        <f t="shared" si="804"/>
        <v>1.6199999999999999</v>
      </c>
      <c r="D330" s="14">
        <f t="shared" si="805"/>
        <v>0.40601027145261881</v>
      </c>
      <c r="E330" s="14">
        <f t="shared" si="806"/>
        <v>1.670103092783505</v>
      </c>
      <c r="F330" s="14">
        <f t="shared" si="723"/>
        <v>17.892704217494927</v>
      </c>
      <c r="G330" s="14">
        <f t="shared" si="724"/>
        <v>4.4826313086813228</v>
      </c>
      <c r="H330" s="14">
        <f t="shared" si="795"/>
        <v>18.446086822159721</v>
      </c>
      <c r="I330" s="19">
        <f t="shared" si="777"/>
        <v>26.628840105945407</v>
      </c>
      <c r="J330" s="21">
        <f t="shared" si="725"/>
        <v>3.5000000000000003E-2</v>
      </c>
      <c r="K330" s="14">
        <f t="shared" si="858"/>
        <v>17.901936636027479</v>
      </c>
      <c r="L330" s="14">
        <f t="shared" si="807"/>
        <v>4.4880665228174221</v>
      </c>
      <c r="M330" s="14">
        <f t="shared" si="759"/>
        <v>18.45594962156045</v>
      </c>
      <c r="N330" s="19">
        <f t="shared" si="760"/>
        <v>26.643078080144004</v>
      </c>
      <c r="O330" s="19">
        <f t="shared" si="778"/>
        <v>229.216098550281</v>
      </c>
      <c r="P330" s="14">
        <f t="shared" si="808"/>
        <v>5.6137651834095095E-2</v>
      </c>
      <c r="Q330" s="19">
        <f t="shared" si="809"/>
        <v>229.08742201492913</v>
      </c>
      <c r="R330" t="s">
        <v>224</v>
      </c>
      <c r="S330" s="14">
        <f t="shared" si="810"/>
        <v>1.6199999999999999</v>
      </c>
      <c r="T330" s="14">
        <f t="shared" si="811"/>
        <v>0.40601027145261881</v>
      </c>
      <c r="U330" s="14">
        <f t="shared" si="812"/>
        <v>1.670103092783505</v>
      </c>
      <c r="V330" s="14">
        <f t="shared" si="727"/>
        <v>17.892704217494927</v>
      </c>
      <c r="W330" s="14">
        <f t="shared" si="728"/>
        <v>4.4826313086813228</v>
      </c>
      <c r="X330" s="14">
        <f t="shared" si="796"/>
        <v>18.446086822159721</v>
      </c>
      <c r="Y330" s="19">
        <f t="shared" si="779"/>
        <v>26.628840105945407</v>
      </c>
      <c r="Z330" s="21">
        <f t="shared" si="729"/>
        <v>3.5000000000000003E-2</v>
      </c>
      <c r="AA330" s="14">
        <f t="shared" si="859"/>
        <v>17.901936636027479</v>
      </c>
      <c r="AB330" s="14">
        <f t="shared" si="813"/>
        <v>4.4880665228174221</v>
      </c>
      <c r="AC330" s="14">
        <f t="shared" si="761"/>
        <v>18.45594962156045</v>
      </c>
      <c r="AD330" s="19">
        <f t="shared" si="762"/>
        <v>26.646821457559355</v>
      </c>
      <c r="AE330" s="19">
        <f t="shared" si="780"/>
        <v>229.18352580657623</v>
      </c>
      <c r="AF330" s="14">
        <f t="shared" si="814"/>
        <v>5.614957571745996E-2</v>
      </c>
      <c r="AG330" s="19">
        <f t="shared" si="815"/>
        <v>229.05484022922153</v>
      </c>
      <c r="AH330" t="s">
        <v>224</v>
      </c>
      <c r="AI330" s="14">
        <f t="shared" si="816"/>
        <v>1.6199999999999999</v>
      </c>
      <c r="AJ330" s="14">
        <f t="shared" si="817"/>
        <v>0.40601027145261881</v>
      </c>
      <c r="AK330" s="14">
        <f t="shared" si="818"/>
        <v>1.670103092783505</v>
      </c>
      <c r="AL330" s="14">
        <f t="shared" si="731"/>
        <v>17.892704217494927</v>
      </c>
      <c r="AM330" s="14">
        <f t="shared" si="732"/>
        <v>4.4826313086813228</v>
      </c>
      <c r="AN330" s="14">
        <f t="shared" si="797"/>
        <v>18.446086822159721</v>
      </c>
      <c r="AO330" s="19">
        <f t="shared" si="781"/>
        <v>26.628840105945407</v>
      </c>
      <c r="AP330" s="21">
        <f t="shared" si="733"/>
        <v>3.5000000000000003E-2</v>
      </c>
      <c r="AQ330" s="14">
        <f t="shared" si="860"/>
        <v>17.901936636027479</v>
      </c>
      <c r="AR330" s="14">
        <f t="shared" si="819"/>
        <v>4.4880665228174221</v>
      </c>
      <c r="AS330" s="14">
        <f t="shared" si="763"/>
        <v>18.45594962156045</v>
      </c>
      <c r="AT330" s="19">
        <f t="shared" si="764"/>
        <v>26.65009850823051</v>
      </c>
      <c r="AU330" s="19">
        <f t="shared" si="782"/>
        <v>229.15501825381915</v>
      </c>
      <c r="AV330" s="14">
        <f t="shared" si="820"/>
        <v>5.6160015146766433E-2</v>
      </c>
      <c r="AW330" s="19">
        <f t="shared" si="821"/>
        <v>229.02632476085822</v>
      </c>
      <c r="AX330" t="s">
        <v>224</v>
      </c>
      <c r="AY330" s="14">
        <f t="shared" si="822"/>
        <v>1.6199999999999999</v>
      </c>
      <c r="AZ330" s="14">
        <f t="shared" si="823"/>
        <v>0.40601027145261881</v>
      </c>
      <c r="BA330" s="14">
        <f t="shared" si="824"/>
        <v>1.670103092783505</v>
      </c>
      <c r="BB330" s="14">
        <f t="shared" si="735"/>
        <v>17.892704217494927</v>
      </c>
      <c r="BC330" s="14">
        <f t="shared" si="736"/>
        <v>4.4826313086813228</v>
      </c>
      <c r="BD330" s="14">
        <f t="shared" si="798"/>
        <v>18.446086822159721</v>
      </c>
      <c r="BE330" s="19">
        <f t="shared" si="783"/>
        <v>26.628840105945407</v>
      </c>
      <c r="BF330" s="21">
        <f t="shared" si="737"/>
        <v>3.5000000000000003E-2</v>
      </c>
      <c r="BG330" s="14">
        <f t="shared" si="861"/>
        <v>17.901936636027479</v>
      </c>
      <c r="BH330" s="14">
        <f t="shared" si="825"/>
        <v>4.4880665228174221</v>
      </c>
      <c r="BI330" s="14">
        <f t="shared" si="765"/>
        <v>18.45594962156045</v>
      </c>
      <c r="BJ330" s="19">
        <f t="shared" si="766"/>
        <v>26.651040054357484</v>
      </c>
      <c r="BK330" s="19">
        <f t="shared" si="784"/>
        <v>229.14682889468969</v>
      </c>
      <c r="BL330" s="14">
        <f t="shared" si="826"/>
        <v>5.6163014716307323E-2</v>
      </c>
      <c r="BM330" s="19">
        <f t="shared" si="827"/>
        <v>229.01813312745563</v>
      </c>
      <c r="BN330" t="s">
        <v>224</v>
      </c>
      <c r="BO330" s="14">
        <f t="shared" si="828"/>
        <v>1.6199999999999999</v>
      </c>
      <c r="BP330" s="14">
        <f t="shared" si="829"/>
        <v>0.40601027145261881</v>
      </c>
      <c r="BQ330" s="14">
        <f t="shared" si="830"/>
        <v>1.670103092783505</v>
      </c>
      <c r="BR330" s="14">
        <f t="shared" si="739"/>
        <v>17.892704217494927</v>
      </c>
      <c r="BS330" s="14">
        <f t="shared" si="740"/>
        <v>4.4826313086813228</v>
      </c>
      <c r="BT330" s="14">
        <f t="shared" si="799"/>
        <v>18.446086822159721</v>
      </c>
      <c r="BU330" s="19">
        <f t="shared" si="785"/>
        <v>26.628840105945407</v>
      </c>
      <c r="BV330" s="21">
        <f t="shared" si="741"/>
        <v>3.5000000000000003E-2</v>
      </c>
      <c r="BW330" s="14">
        <f t="shared" si="862"/>
        <v>17.901936636027479</v>
      </c>
      <c r="BX330" s="14">
        <f t="shared" si="831"/>
        <v>4.4880665228174221</v>
      </c>
      <c r="BY330" s="14">
        <f t="shared" si="767"/>
        <v>18.45594962156045</v>
      </c>
      <c r="BZ330" s="19">
        <f t="shared" si="768"/>
        <v>26.65151445753671</v>
      </c>
      <c r="CA330" s="19">
        <f t="shared" si="786"/>
        <v>229.14270285949513</v>
      </c>
      <c r="CB330" s="14">
        <f t="shared" si="832"/>
        <v>5.6164526093589379E-2</v>
      </c>
      <c r="CC330" s="19">
        <f t="shared" si="833"/>
        <v>229.01400594635604</v>
      </c>
      <c r="CD330" t="s">
        <v>224</v>
      </c>
      <c r="CE330" s="14">
        <f t="shared" si="834"/>
        <v>1.6199999999999999</v>
      </c>
      <c r="CF330" s="14">
        <f t="shared" si="835"/>
        <v>0.40601027145261881</v>
      </c>
      <c r="CG330" s="14">
        <f t="shared" si="836"/>
        <v>1.670103092783505</v>
      </c>
      <c r="CH330" s="14">
        <f t="shared" si="743"/>
        <v>17.892704217494927</v>
      </c>
      <c r="CI330" s="14">
        <f t="shared" si="744"/>
        <v>4.4826313086813228</v>
      </c>
      <c r="CJ330" s="14">
        <f t="shared" si="800"/>
        <v>18.446086822159721</v>
      </c>
      <c r="CK330" s="19">
        <f t="shared" si="787"/>
        <v>26.628840105945407</v>
      </c>
      <c r="CL330" s="21">
        <f t="shared" si="745"/>
        <v>3.5000000000000003E-2</v>
      </c>
      <c r="CM330" s="14">
        <f t="shared" si="863"/>
        <v>17.901936636027479</v>
      </c>
      <c r="CN330" s="14">
        <f t="shared" si="837"/>
        <v>4.4880665228174221</v>
      </c>
      <c r="CO330" s="14">
        <f t="shared" si="769"/>
        <v>18.45594962156045</v>
      </c>
      <c r="CP330" s="19">
        <f t="shared" si="770"/>
        <v>26.651974516691755</v>
      </c>
      <c r="CQ330" s="19">
        <f t="shared" si="788"/>
        <v>229.13870171854569</v>
      </c>
      <c r="CR330" s="14">
        <f t="shared" si="838"/>
        <v>5.6165991790705638E-2</v>
      </c>
      <c r="CS330" s="19">
        <f t="shared" si="839"/>
        <v>229.01000369414913</v>
      </c>
      <c r="CT330" t="s">
        <v>224</v>
      </c>
      <c r="CU330" s="14">
        <f t="shared" si="840"/>
        <v>1.6199999999999999</v>
      </c>
      <c r="CV330" s="14">
        <f t="shared" si="841"/>
        <v>0.40601027145261881</v>
      </c>
      <c r="CW330" s="14">
        <f t="shared" si="842"/>
        <v>1.670103092783505</v>
      </c>
      <c r="CX330" s="14">
        <f t="shared" si="747"/>
        <v>17.892704217494927</v>
      </c>
      <c r="CY330" s="14">
        <f t="shared" si="748"/>
        <v>4.4826313086813228</v>
      </c>
      <c r="CZ330" s="14">
        <f t="shared" si="801"/>
        <v>18.446086822159721</v>
      </c>
      <c r="DA330" s="19">
        <f t="shared" si="789"/>
        <v>26.628840105945407</v>
      </c>
      <c r="DB330" s="21">
        <f t="shared" si="749"/>
        <v>3.5000000000000003E-2</v>
      </c>
      <c r="DC330" s="14">
        <f t="shared" si="864"/>
        <v>17.901936636027479</v>
      </c>
      <c r="DD330" s="14">
        <f t="shared" si="843"/>
        <v>4.4880665228174221</v>
      </c>
      <c r="DE330" s="14">
        <f t="shared" si="771"/>
        <v>18.45594962156045</v>
      </c>
      <c r="DF330" s="19">
        <f t="shared" si="772"/>
        <v>26.65338347301762</v>
      </c>
      <c r="DG330" s="19">
        <f t="shared" si="790"/>
        <v>229.12644886124011</v>
      </c>
      <c r="DH330" s="14">
        <f t="shared" si="844"/>
        <v>5.6170480676963175E-2</v>
      </c>
      <c r="DI330" s="19">
        <f t="shared" si="845"/>
        <v>228.9977474335567</v>
      </c>
      <c r="DJ330" t="s">
        <v>224</v>
      </c>
      <c r="DK330" s="14">
        <f t="shared" si="846"/>
        <v>1.6199999999999999</v>
      </c>
      <c r="DL330" s="14">
        <f t="shared" si="847"/>
        <v>0.40601027145261881</v>
      </c>
      <c r="DM330" s="14">
        <f t="shared" si="848"/>
        <v>1.670103092783505</v>
      </c>
      <c r="DN330" s="14">
        <f t="shared" si="751"/>
        <v>17.892704217494927</v>
      </c>
      <c r="DO330" s="14">
        <f t="shared" si="752"/>
        <v>4.4826313086813228</v>
      </c>
      <c r="DP330" s="14">
        <f t="shared" si="802"/>
        <v>18.446086822159721</v>
      </c>
      <c r="DQ330" s="19">
        <f t="shared" si="791"/>
        <v>26.628840105945407</v>
      </c>
      <c r="DR330" s="21">
        <f t="shared" si="753"/>
        <v>3.5000000000000003E-2</v>
      </c>
      <c r="DS330" s="14">
        <f t="shared" si="865"/>
        <v>17.901936636027479</v>
      </c>
      <c r="DT330" s="14">
        <f t="shared" si="849"/>
        <v>4.4880665228174221</v>
      </c>
      <c r="DU330" s="14">
        <f t="shared" si="773"/>
        <v>18.45594962156045</v>
      </c>
      <c r="DV330" s="19">
        <f t="shared" si="774"/>
        <v>26.654325253168572</v>
      </c>
      <c r="DW330" s="19">
        <f t="shared" si="792"/>
        <v>229.11825947729039</v>
      </c>
      <c r="DX330" s="14">
        <f t="shared" si="850"/>
        <v>5.6173481247401208E-2</v>
      </c>
      <c r="DY330" s="19">
        <f t="shared" si="851"/>
        <v>228.98955577476855</v>
      </c>
      <c r="DZ330" t="s">
        <v>224</v>
      </c>
      <c r="EA330" s="14">
        <f t="shared" si="852"/>
        <v>1.6199999999999999</v>
      </c>
      <c r="EB330" s="14">
        <f t="shared" si="853"/>
        <v>0.40601027145261881</v>
      </c>
      <c r="EC330" s="14">
        <f t="shared" si="854"/>
        <v>1.670103092783505</v>
      </c>
      <c r="ED330" s="14">
        <f t="shared" si="755"/>
        <v>17.892704217494927</v>
      </c>
      <c r="EE330" s="14">
        <f t="shared" si="756"/>
        <v>4.4826313086813228</v>
      </c>
      <c r="EF330" s="14">
        <f t="shared" si="803"/>
        <v>18.446086822159721</v>
      </c>
      <c r="EG330" s="19">
        <f t="shared" si="793"/>
        <v>26.628840105945407</v>
      </c>
      <c r="EH330" s="21">
        <f t="shared" si="757"/>
        <v>3.5000000000000003E-2</v>
      </c>
      <c r="EI330" s="14">
        <f t="shared" si="866"/>
        <v>17.901936636027479</v>
      </c>
      <c r="EJ330" s="14">
        <f t="shared" si="855"/>
        <v>4.4880665228174221</v>
      </c>
      <c r="EK330" s="14">
        <f t="shared" si="775"/>
        <v>18.45594962156045</v>
      </c>
      <c r="EL330" s="19">
        <f t="shared" si="776"/>
        <v>26.65479977426482</v>
      </c>
      <c r="EM330" s="19">
        <f t="shared" si="794"/>
        <v>229.11413342959369</v>
      </c>
      <c r="EN330" s="14">
        <f t="shared" si="856"/>
        <v>5.6174993129013626E-2</v>
      </c>
      <c r="EO330" s="19">
        <f t="shared" si="857"/>
        <v>228.98542858088203</v>
      </c>
    </row>
    <row r="331" spans="2:145" outlineLevel="1">
      <c r="B331" t="s">
        <v>225</v>
      </c>
      <c r="C331" s="14">
        <f t="shared" si="804"/>
        <v>1.6199999999999999</v>
      </c>
      <c r="D331" s="14">
        <f t="shared" si="805"/>
        <v>0.40601027145261881</v>
      </c>
      <c r="E331" s="14">
        <f t="shared" si="806"/>
        <v>1.670103092783505</v>
      </c>
      <c r="F331" s="14">
        <f t="shared" si="723"/>
        <v>16.253774593079243</v>
      </c>
      <c r="G331" s="14">
        <f t="shared" si="724"/>
        <v>4.072320246222219</v>
      </c>
      <c r="H331" s="14">
        <f t="shared" si="795"/>
        <v>16.756468652659013</v>
      </c>
      <c r="I331" s="19">
        <f t="shared" si="777"/>
        <v>24.189700980692898</v>
      </c>
      <c r="J331" s="21">
        <f t="shared" si="725"/>
        <v>3.5000000000000003E-2</v>
      </c>
      <c r="K331" s="14">
        <f>(3*J331*$K$72*I331^2)/1000+F331</f>
        <v>16.272704217494926</v>
      </c>
      <c r="L331" s="14">
        <f>(3*J331*$L$72*I331^2)/1000+G331</f>
        <v>4.0766210372287039</v>
      </c>
      <c r="M331" s="14">
        <f t="shared" si="759"/>
        <v>16.775569785591571</v>
      </c>
      <c r="N331" s="19">
        <f t="shared" si="760"/>
        <v>24.217275447820121</v>
      </c>
      <c r="O331" s="19">
        <f t="shared" si="778"/>
        <v>229.08742201492913</v>
      </c>
      <c r="P331" s="14">
        <f>($K$72*$L$43+$L$72*$L$44)*100*SQRT(3)*(I331+N331)/2*J331/(O331*SQRT(3))</f>
        <v>0.1168043759899238</v>
      </c>
      <c r="Q331" s="19">
        <f t="shared" si="809"/>
        <v>228.81983788117319</v>
      </c>
      <c r="R331" t="s">
        <v>225</v>
      </c>
      <c r="S331" s="14">
        <f t="shared" si="810"/>
        <v>1.6199999999999999</v>
      </c>
      <c r="T331" s="14">
        <f t="shared" si="811"/>
        <v>0.40601027145261881</v>
      </c>
      <c r="U331" s="14">
        <f t="shared" si="812"/>
        <v>1.670103092783505</v>
      </c>
      <c r="V331" s="14">
        <f t="shared" si="727"/>
        <v>16.253774593079243</v>
      </c>
      <c r="W331" s="14">
        <f t="shared" si="728"/>
        <v>4.072320246222219</v>
      </c>
      <c r="X331" s="14">
        <f t="shared" si="796"/>
        <v>16.756468652659013</v>
      </c>
      <c r="Y331" s="19">
        <f t="shared" si="779"/>
        <v>24.189700980692898</v>
      </c>
      <c r="Z331" s="21">
        <f t="shared" si="729"/>
        <v>3.5000000000000003E-2</v>
      </c>
      <c r="AA331" s="14">
        <f>(3*Z331*$K$72*Y331^2)/1000+V331</f>
        <v>16.272704217494926</v>
      </c>
      <c r="AB331" s="14">
        <f>(3*Z331*$L$72*Y331^2)/1000+W331</f>
        <v>4.0766210372287039</v>
      </c>
      <c r="AC331" s="14">
        <f t="shared" si="761"/>
        <v>16.775569785591571</v>
      </c>
      <c r="AD331" s="19">
        <f t="shared" si="762"/>
        <v>24.220677997694427</v>
      </c>
      <c r="AE331" s="19">
        <f t="shared" si="780"/>
        <v>229.05484022922153</v>
      </c>
      <c r="AF331" s="14">
        <f>($K$72*$L$43+$L$72*$L$44)*100*SQRT(3)*(Y331+AD331)/2*Z331/(AE331*SQRT(3))</f>
        <v>0.11682920217132936</v>
      </c>
      <c r="AG331" s="19">
        <f t="shared" si="815"/>
        <v>228.7872372868469</v>
      </c>
      <c r="AH331" t="s">
        <v>225</v>
      </c>
      <c r="AI331" s="14">
        <f t="shared" si="816"/>
        <v>1.6199999999999999</v>
      </c>
      <c r="AJ331" s="14">
        <f t="shared" si="817"/>
        <v>0.40601027145261881</v>
      </c>
      <c r="AK331" s="14">
        <f t="shared" si="818"/>
        <v>1.670103092783505</v>
      </c>
      <c r="AL331" s="14">
        <f t="shared" si="731"/>
        <v>16.253774593079243</v>
      </c>
      <c r="AM331" s="14">
        <f t="shared" si="732"/>
        <v>4.072320246222219</v>
      </c>
      <c r="AN331" s="14">
        <f t="shared" si="797"/>
        <v>16.756468652659013</v>
      </c>
      <c r="AO331" s="19">
        <f t="shared" si="781"/>
        <v>24.189700980692898</v>
      </c>
      <c r="AP331" s="21">
        <f t="shared" si="733"/>
        <v>3.5000000000000003E-2</v>
      </c>
      <c r="AQ331" s="14">
        <f>(3*AP331*$K$72*AO331^2)/1000+AL331</f>
        <v>16.272704217494926</v>
      </c>
      <c r="AR331" s="14">
        <f>(3*AP331*$L$72*AO331^2)/1000+AM331</f>
        <v>4.0766210372287039</v>
      </c>
      <c r="AS331" s="14">
        <f t="shared" si="763"/>
        <v>16.775569785591571</v>
      </c>
      <c r="AT331" s="19">
        <f t="shared" si="764"/>
        <v>24.223656679005988</v>
      </c>
      <c r="AU331" s="19">
        <f t="shared" si="782"/>
        <v>229.02632476085822</v>
      </c>
      <c r="AV331" s="14">
        <f>($K$72*$L$43+$L$72*$L$44)*100*SQRT(3)*(AO331+AT331)/2*AP331/(AU331*SQRT(3))</f>
        <v>0.11685093764293221</v>
      </c>
      <c r="AW331" s="19">
        <f t="shared" si="821"/>
        <v>228.758705352926</v>
      </c>
      <c r="AX331" t="s">
        <v>225</v>
      </c>
      <c r="AY331" s="14">
        <f t="shared" si="822"/>
        <v>1.6199999999999999</v>
      </c>
      <c r="AZ331" s="14">
        <f t="shared" si="823"/>
        <v>0.40601027145261881</v>
      </c>
      <c r="BA331" s="14">
        <f t="shared" si="824"/>
        <v>1.670103092783505</v>
      </c>
      <c r="BB331" s="14">
        <f t="shared" si="735"/>
        <v>16.253774593079243</v>
      </c>
      <c r="BC331" s="14">
        <f t="shared" si="736"/>
        <v>4.072320246222219</v>
      </c>
      <c r="BD331" s="14">
        <f t="shared" si="798"/>
        <v>16.756468652659013</v>
      </c>
      <c r="BE331" s="19">
        <f t="shared" si="783"/>
        <v>24.189700980692898</v>
      </c>
      <c r="BF331" s="21">
        <f t="shared" si="737"/>
        <v>3.5000000000000003E-2</v>
      </c>
      <c r="BG331" s="14">
        <f>(3*BF331*$K$72*BE331^2)/1000+BB331</f>
        <v>16.272704217494926</v>
      </c>
      <c r="BH331" s="14">
        <f>(3*BF331*$L$72*BE331^2)/1000+BC331</f>
        <v>4.0766210372287039</v>
      </c>
      <c r="BI331" s="14">
        <f t="shared" si="765"/>
        <v>16.775569785591571</v>
      </c>
      <c r="BJ331" s="19">
        <f t="shared" si="766"/>
        <v>24.224512499111878</v>
      </c>
      <c r="BK331" s="19">
        <f t="shared" si="784"/>
        <v>229.01813312745563</v>
      </c>
      <c r="BL331" s="14">
        <f>($K$72*$L$43+$L$72*$L$44)*100*SQRT(3)*(BE331+BJ331)/2*BF331/(BK331*SQRT(3))</f>
        <v>0.11685718291421249</v>
      </c>
      <c r="BM331" s="19">
        <f t="shared" si="827"/>
        <v>228.75050898872016</v>
      </c>
      <c r="BN331" t="s">
        <v>225</v>
      </c>
      <c r="BO331" s="14">
        <f t="shared" si="828"/>
        <v>1.6199999999999999</v>
      </c>
      <c r="BP331" s="14">
        <f t="shared" si="829"/>
        <v>0.40601027145261881</v>
      </c>
      <c r="BQ331" s="14">
        <f t="shared" si="830"/>
        <v>1.670103092783505</v>
      </c>
      <c r="BR331" s="14">
        <f t="shared" si="739"/>
        <v>16.253774593079243</v>
      </c>
      <c r="BS331" s="14">
        <f t="shared" si="740"/>
        <v>4.072320246222219</v>
      </c>
      <c r="BT331" s="14">
        <f t="shared" si="799"/>
        <v>16.756468652659013</v>
      </c>
      <c r="BU331" s="19">
        <f t="shared" si="785"/>
        <v>24.189700980692898</v>
      </c>
      <c r="BV331" s="21">
        <f t="shared" si="741"/>
        <v>3.5000000000000003E-2</v>
      </c>
      <c r="BW331" s="14">
        <f>(3*BV331*$K$72*BU331^2)/1000+BR331</f>
        <v>16.272704217494926</v>
      </c>
      <c r="BX331" s="14">
        <f>(3*BV331*$L$72*BU331^2)/1000+BS331</f>
        <v>4.0766210372287039</v>
      </c>
      <c r="BY331" s="14">
        <f t="shared" si="767"/>
        <v>16.775569785591571</v>
      </c>
      <c r="BZ331" s="19">
        <f t="shared" si="768"/>
        <v>24.224943708765281</v>
      </c>
      <c r="CA331" s="19">
        <f t="shared" si="786"/>
        <v>229.01400594635604</v>
      </c>
      <c r="CB331" s="14">
        <f>($K$72*$L$43+$L$72*$L$44)*100*SQRT(3)*(BU331+BZ331)/2*BV331/(CA331*SQRT(3))</f>
        <v>0.11686032968626234</v>
      </c>
      <c r="CC331" s="19">
        <f t="shared" si="833"/>
        <v>228.74637942397939</v>
      </c>
      <c r="CD331" t="s">
        <v>225</v>
      </c>
      <c r="CE331" s="14">
        <f t="shared" si="834"/>
        <v>1.6199999999999999</v>
      </c>
      <c r="CF331" s="14">
        <f t="shared" si="835"/>
        <v>0.40601027145261881</v>
      </c>
      <c r="CG331" s="14">
        <f t="shared" si="836"/>
        <v>1.670103092783505</v>
      </c>
      <c r="CH331" s="14">
        <f t="shared" si="743"/>
        <v>16.253774593079243</v>
      </c>
      <c r="CI331" s="14">
        <f t="shared" si="744"/>
        <v>4.072320246222219</v>
      </c>
      <c r="CJ331" s="14">
        <f t="shared" si="800"/>
        <v>16.756468652659013</v>
      </c>
      <c r="CK331" s="19">
        <f t="shared" si="787"/>
        <v>24.189700980692898</v>
      </c>
      <c r="CL331" s="21">
        <f t="shared" si="745"/>
        <v>3.5000000000000003E-2</v>
      </c>
      <c r="CM331" s="14">
        <f>(3*CL331*$K$72*CK331^2)/1000+CH331</f>
        <v>16.272704217494926</v>
      </c>
      <c r="CN331" s="14">
        <f>(3*CL331*$L$72*CK331^2)/1000+CI331</f>
        <v>4.0766210372287039</v>
      </c>
      <c r="CO331" s="14">
        <f t="shared" si="769"/>
        <v>16.775569785591571</v>
      </c>
      <c r="CP331" s="19">
        <f t="shared" si="770"/>
        <v>24.225361880391191</v>
      </c>
      <c r="CQ331" s="19">
        <f t="shared" si="788"/>
        <v>229.01000369414913</v>
      </c>
      <c r="CR331" s="14">
        <f>($K$72*$L$43+$L$72*$L$44)*100*SQRT(3)*(CK331+CP331)/2*CL331/(CQ331*SQRT(3))</f>
        <v>0.11686338134974958</v>
      </c>
      <c r="CS331" s="19">
        <f t="shared" si="839"/>
        <v>228.74237486020297</v>
      </c>
      <c r="CT331" t="s">
        <v>225</v>
      </c>
      <c r="CU331" s="14">
        <f t="shared" si="840"/>
        <v>1.6199999999999999</v>
      </c>
      <c r="CV331" s="14">
        <f t="shared" si="841"/>
        <v>0.40601027145261881</v>
      </c>
      <c r="CW331" s="14">
        <f t="shared" si="842"/>
        <v>1.670103092783505</v>
      </c>
      <c r="CX331" s="14">
        <f t="shared" si="747"/>
        <v>16.253774593079243</v>
      </c>
      <c r="CY331" s="14">
        <f t="shared" si="748"/>
        <v>4.072320246222219</v>
      </c>
      <c r="CZ331" s="14">
        <f t="shared" si="801"/>
        <v>16.756468652659013</v>
      </c>
      <c r="DA331" s="19">
        <f t="shared" si="789"/>
        <v>24.189700980692898</v>
      </c>
      <c r="DB331" s="21">
        <f t="shared" si="749"/>
        <v>3.5000000000000003E-2</v>
      </c>
      <c r="DC331" s="14">
        <f>(3*DB331*$K$72*DA331^2)/1000+CX331</f>
        <v>16.272704217494926</v>
      </c>
      <c r="DD331" s="14">
        <f>(3*DB331*$L$72*DA331^2)/1000+CY331</f>
        <v>4.0766210372287039</v>
      </c>
      <c r="DE331" s="14">
        <f t="shared" si="771"/>
        <v>16.775569785591571</v>
      </c>
      <c r="DF331" s="19">
        <f t="shared" si="772"/>
        <v>24.226642553867986</v>
      </c>
      <c r="DG331" s="19">
        <f t="shared" si="790"/>
        <v>228.9977474335567</v>
      </c>
      <c r="DH331" s="14">
        <f>($K$72*$L$43+$L$72*$L$44)*100*SQRT(3)*(DA331+DF331)/2*DB331/(DG331*SQRT(3))</f>
        <v>0.11687272746295312</v>
      </c>
      <c r="DI331" s="19">
        <f t="shared" si="845"/>
        <v>228.73011152030236</v>
      </c>
      <c r="DJ331" t="s">
        <v>225</v>
      </c>
      <c r="DK331" s="14">
        <f t="shared" si="846"/>
        <v>1.6199999999999999</v>
      </c>
      <c r="DL331" s="14">
        <f t="shared" si="847"/>
        <v>0.40601027145261881</v>
      </c>
      <c r="DM331" s="14">
        <f t="shared" si="848"/>
        <v>1.670103092783505</v>
      </c>
      <c r="DN331" s="14">
        <f t="shared" si="751"/>
        <v>16.253774593079243</v>
      </c>
      <c r="DO331" s="14">
        <f t="shared" si="752"/>
        <v>4.072320246222219</v>
      </c>
      <c r="DP331" s="14">
        <f t="shared" si="802"/>
        <v>16.756468652659013</v>
      </c>
      <c r="DQ331" s="19">
        <f t="shared" si="791"/>
        <v>24.189700980692898</v>
      </c>
      <c r="DR331" s="21">
        <f t="shared" si="753"/>
        <v>3.5000000000000003E-2</v>
      </c>
      <c r="DS331" s="14">
        <f>(3*DR331*$K$72*DQ331^2)/1000+DN331</f>
        <v>16.272704217494926</v>
      </c>
      <c r="DT331" s="14">
        <f>(3*DR331*$L$72*DQ331^2)/1000+DO331</f>
        <v>4.0766210372287039</v>
      </c>
      <c r="DU331" s="14">
        <f t="shared" si="773"/>
        <v>16.775569785591571</v>
      </c>
      <c r="DV331" s="19">
        <f t="shared" si="774"/>
        <v>24.227498586690409</v>
      </c>
      <c r="DW331" s="19">
        <f t="shared" si="792"/>
        <v>228.98955577476855</v>
      </c>
      <c r="DX331" s="14">
        <f>($K$72*$L$43+$L$72*$L$44)*100*SQRT(3)*(DQ331+DV331)/2*DR331/(DW331*SQRT(3))</f>
        <v>0.1168789748195682</v>
      </c>
      <c r="DY331" s="19">
        <f t="shared" si="851"/>
        <v>228.72191512953512</v>
      </c>
      <c r="DZ331" t="s">
        <v>225</v>
      </c>
      <c r="EA331" s="14">
        <f t="shared" si="852"/>
        <v>1.6199999999999999</v>
      </c>
      <c r="EB331" s="14">
        <f t="shared" si="853"/>
        <v>0.40601027145261881</v>
      </c>
      <c r="EC331" s="14">
        <f t="shared" si="854"/>
        <v>1.670103092783505</v>
      </c>
      <c r="ED331" s="14">
        <f t="shared" si="755"/>
        <v>16.253774593079243</v>
      </c>
      <c r="EE331" s="14">
        <f t="shared" si="756"/>
        <v>4.072320246222219</v>
      </c>
      <c r="EF331" s="14">
        <f t="shared" si="803"/>
        <v>16.756468652659013</v>
      </c>
      <c r="EG331" s="19">
        <f t="shared" si="793"/>
        <v>24.189700980692898</v>
      </c>
      <c r="EH331" s="21">
        <f t="shared" si="757"/>
        <v>3.5000000000000003E-2</v>
      </c>
      <c r="EI331" s="14">
        <f>(3*EH331*$K$72*EG331^2)/1000+ED331</f>
        <v>16.272704217494926</v>
      </c>
      <c r="EJ331" s="14">
        <f>(3*EH331*$L$72*EG331^2)/1000+EE331</f>
        <v>4.0766210372287039</v>
      </c>
      <c r="EK331" s="14">
        <f t="shared" si="775"/>
        <v>16.775569785591571</v>
      </c>
      <c r="EL331" s="19">
        <f t="shared" si="776"/>
        <v>24.227929903524711</v>
      </c>
      <c r="EM331" s="19">
        <f t="shared" si="794"/>
        <v>228.98542858088203</v>
      </c>
      <c r="EN331" s="14">
        <f>($K$72*$L$43+$L$72*$L$44)*100*SQRT(3)*(EG331+EL331)/2*EH331/(EM331*SQRT(3))</f>
        <v>0.11688212264237305</v>
      </c>
      <c r="EO331" s="19">
        <f t="shared" si="857"/>
        <v>228.71778555141498</v>
      </c>
    </row>
    <row r="332" spans="2:145" outlineLevel="1">
      <c r="B332" t="s">
        <v>226</v>
      </c>
      <c r="C332" s="14">
        <f t="shared" si="804"/>
        <v>1.6199999999999999</v>
      </c>
      <c r="D332" s="14">
        <f t="shared" si="805"/>
        <v>0.40601027145261881</v>
      </c>
      <c r="E332" s="14">
        <f t="shared" si="806"/>
        <v>1.670103092783505</v>
      </c>
      <c r="F332" s="14">
        <f t="shared" si="723"/>
        <v>14.618462416705665</v>
      </c>
      <c r="G332" s="14">
        <f t="shared" si="724"/>
        <v>3.6628310642011148</v>
      </c>
      <c r="H332" s="14">
        <f t="shared" si="795"/>
        <v>15.070579811036769</v>
      </c>
      <c r="I332" s="19">
        <f t="shared" si="777"/>
        <v>21.75594552715004</v>
      </c>
      <c r="J332" s="21">
        <f t="shared" si="725"/>
        <v>3.5000000000000003E-2</v>
      </c>
      <c r="K332" s="14">
        <f t="shared" ref="K332:K340" si="867">(3*J332*$K$72*I332^2)/1000+F332</f>
        <v>14.633774593079242</v>
      </c>
      <c r="L332" s="14">
        <f t="shared" ref="L332:L340" si="868">(3*J332*$L$72*I332^2)/1000+G332</f>
        <v>3.6663099747696002</v>
      </c>
      <c r="M332" s="14">
        <f t="shared" si="759"/>
        <v>15.086059381831513</v>
      </c>
      <c r="N332" s="19">
        <f t="shared" si="760"/>
        <v>21.778291893594911</v>
      </c>
      <c r="O332" s="19">
        <f t="shared" si="778"/>
        <v>228.81983788117319</v>
      </c>
      <c r="P332" s="14">
        <f t="shared" ref="P332:P340" si="869">($K$72*$L$43+$L$72*$L$44)*100*SQRT(3)*(I332+N332)/2*J332/(O332*SQRT(3))</f>
        <v>0.10516946621367468</v>
      </c>
      <c r="Q332" s="19">
        <f t="shared" si="809"/>
        <v>228.57918927908256</v>
      </c>
      <c r="R332" t="s">
        <v>226</v>
      </c>
      <c r="S332" s="14">
        <f t="shared" si="810"/>
        <v>1.6199999999999999</v>
      </c>
      <c r="T332" s="14">
        <f t="shared" si="811"/>
        <v>0.40601027145261881</v>
      </c>
      <c r="U332" s="14">
        <f t="shared" si="812"/>
        <v>1.670103092783505</v>
      </c>
      <c r="V332" s="14">
        <f t="shared" si="727"/>
        <v>14.618462416705665</v>
      </c>
      <c r="W332" s="14">
        <f t="shared" si="728"/>
        <v>3.6628310642011148</v>
      </c>
      <c r="X332" s="14">
        <f t="shared" si="796"/>
        <v>15.070579811036769</v>
      </c>
      <c r="Y332" s="19">
        <f t="shared" si="779"/>
        <v>21.75594552715004</v>
      </c>
      <c r="Z332" s="21">
        <f t="shared" si="729"/>
        <v>3.5000000000000003E-2</v>
      </c>
      <c r="AA332" s="14">
        <f t="shared" ref="AA332:AA340" si="870">(3*Z332*$K$72*Y332^2)/1000+V332</f>
        <v>14.633774593079242</v>
      </c>
      <c r="AB332" s="14">
        <f t="shared" ref="AB332:AB340" si="871">(3*Z332*$L$72*Y332^2)/1000+W332</f>
        <v>3.6663099747696002</v>
      </c>
      <c r="AC332" s="14">
        <f t="shared" si="761"/>
        <v>15.086059381831513</v>
      </c>
      <c r="AD332" s="19">
        <f t="shared" si="762"/>
        <v>21.781351763996302</v>
      </c>
      <c r="AE332" s="19">
        <f t="shared" si="780"/>
        <v>228.7872372868469</v>
      </c>
      <c r="AF332" s="14">
        <f t="shared" ref="AF332:AF340" si="872">($K$72*$L$43+$L$72*$L$44)*100*SQRT(3)*(Y332+AD332)/2*Z332/(AE332*SQRT(3))</f>
        <v>0.10519184518304968</v>
      </c>
      <c r="AG332" s="19">
        <f t="shared" si="815"/>
        <v>228.54657177040156</v>
      </c>
      <c r="AH332" t="s">
        <v>226</v>
      </c>
      <c r="AI332" s="14">
        <f t="shared" si="816"/>
        <v>1.6199999999999999</v>
      </c>
      <c r="AJ332" s="14">
        <f t="shared" si="817"/>
        <v>0.40601027145261881</v>
      </c>
      <c r="AK332" s="14">
        <f t="shared" si="818"/>
        <v>1.670103092783505</v>
      </c>
      <c r="AL332" s="14">
        <f t="shared" si="731"/>
        <v>14.618462416705665</v>
      </c>
      <c r="AM332" s="14">
        <f t="shared" si="732"/>
        <v>3.6628310642011148</v>
      </c>
      <c r="AN332" s="14">
        <f t="shared" si="797"/>
        <v>15.070579811036769</v>
      </c>
      <c r="AO332" s="19">
        <f t="shared" si="781"/>
        <v>21.75594552715004</v>
      </c>
      <c r="AP332" s="21">
        <f t="shared" si="733"/>
        <v>3.5000000000000003E-2</v>
      </c>
      <c r="AQ332" s="14">
        <f t="shared" ref="AQ332:AQ340" si="873">(3*AP332*$K$72*AO332^2)/1000+AL332</f>
        <v>14.633774593079242</v>
      </c>
      <c r="AR332" s="14">
        <f t="shared" ref="AR332:AR340" si="874">(3*AP332*$L$72*AO332^2)/1000+AM332</f>
        <v>3.6663099747696002</v>
      </c>
      <c r="AS332" s="14">
        <f t="shared" si="763"/>
        <v>15.086059381831513</v>
      </c>
      <c r="AT332" s="19">
        <f t="shared" si="764"/>
        <v>21.784030454718589</v>
      </c>
      <c r="AU332" s="19">
        <f t="shared" si="782"/>
        <v>228.758705352926</v>
      </c>
      <c r="AV332" s="14">
        <f t="shared" ref="AV332:AV340" si="875">($K$72*$L$43+$L$72*$L$44)*100*SQRT(3)*(AO332+AT332)/2*AP332/(AU332*SQRT(3))</f>
        <v>0.10521143811482464</v>
      </c>
      <c r="AW332" s="19">
        <f t="shared" si="821"/>
        <v>228.51802502921132</v>
      </c>
      <c r="AX332" t="s">
        <v>226</v>
      </c>
      <c r="AY332" s="14">
        <f t="shared" si="822"/>
        <v>1.6199999999999999</v>
      </c>
      <c r="AZ332" s="14">
        <f t="shared" si="823"/>
        <v>0.40601027145261881</v>
      </c>
      <c r="BA332" s="14">
        <f t="shared" si="824"/>
        <v>1.670103092783505</v>
      </c>
      <c r="BB332" s="14">
        <f t="shared" si="735"/>
        <v>14.618462416705665</v>
      </c>
      <c r="BC332" s="14">
        <f t="shared" si="736"/>
        <v>3.6628310642011148</v>
      </c>
      <c r="BD332" s="14">
        <f t="shared" si="798"/>
        <v>15.070579811036769</v>
      </c>
      <c r="BE332" s="19">
        <f t="shared" si="783"/>
        <v>21.75594552715004</v>
      </c>
      <c r="BF332" s="21">
        <f t="shared" si="737"/>
        <v>3.5000000000000003E-2</v>
      </c>
      <c r="BG332" s="14">
        <f t="shared" ref="BG332:BG340" si="876">(3*BF332*$K$72*BE332^2)/1000+BB332</f>
        <v>14.633774593079242</v>
      </c>
      <c r="BH332" s="14">
        <f t="shared" ref="BH332:BH340" si="877">(3*BF332*$L$72*BE332^2)/1000+BC332</f>
        <v>3.6663099747696002</v>
      </c>
      <c r="BI332" s="14">
        <f t="shared" si="765"/>
        <v>15.086059381831513</v>
      </c>
      <c r="BJ332" s="19">
        <f t="shared" si="766"/>
        <v>21.784800082999634</v>
      </c>
      <c r="BK332" s="19">
        <f t="shared" si="784"/>
        <v>228.75050898872016</v>
      </c>
      <c r="BL332" s="14">
        <f t="shared" ref="BL332:BL340" si="878">($K$72*$L$43+$L$72*$L$44)*100*SQRT(3)*(BE332+BJ332)/2*BF332/(BK332*SQRT(3))</f>
        <v>0.10521706776990573</v>
      </c>
      <c r="BM332" s="19">
        <f t="shared" si="827"/>
        <v>228.50982441065349</v>
      </c>
      <c r="BN332" t="s">
        <v>226</v>
      </c>
      <c r="BO332" s="14">
        <f t="shared" si="828"/>
        <v>1.6199999999999999</v>
      </c>
      <c r="BP332" s="14">
        <f t="shared" si="829"/>
        <v>0.40601027145261881</v>
      </c>
      <c r="BQ332" s="14">
        <f t="shared" si="830"/>
        <v>1.670103092783505</v>
      </c>
      <c r="BR332" s="14">
        <f t="shared" si="739"/>
        <v>14.618462416705665</v>
      </c>
      <c r="BS332" s="14">
        <f t="shared" si="740"/>
        <v>3.6628310642011148</v>
      </c>
      <c r="BT332" s="14">
        <f t="shared" si="799"/>
        <v>15.070579811036769</v>
      </c>
      <c r="BU332" s="19">
        <f t="shared" si="785"/>
        <v>21.75594552715004</v>
      </c>
      <c r="BV332" s="21">
        <f t="shared" si="741"/>
        <v>3.5000000000000003E-2</v>
      </c>
      <c r="BW332" s="14">
        <f t="shared" ref="BW332:BW340" si="879">(3*BV332*$K$72*BU332^2)/1000+BR332</f>
        <v>14.633774593079242</v>
      </c>
      <c r="BX332" s="14">
        <f t="shared" ref="BX332:BX340" si="880">(3*BV332*$L$72*BU332^2)/1000+BS332</f>
        <v>3.6663099747696002</v>
      </c>
      <c r="BY332" s="14">
        <f t="shared" si="767"/>
        <v>15.086059381831513</v>
      </c>
      <c r="BZ332" s="19">
        <f t="shared" si="768"/>
        <v>21.785187864429442</v>
      </c>
      <c r="CA332" s="19">
        <f t="shared" si="786"/>
        <v>228.74637942397939</v>
      </c>
      <c r="CB332" s="14">
        <f t="shared" ref="CB332:CB340" si="881">($K$72*$L$43+$L$72*$L$44)*100*SQRT(3)*(BU332+BZ332)/2*BV332/(CA332*SQRT(3))</f>
        <v>0.1052199043549184</v>
      </c>
      <c r="CC332" s="19">
        <f t="shared" si="833"/>
        <v>228.50569270233416</v>
      </c>
      <c r="CD332" t="s">
        <v>226</v>
      </c>
      <c r="CE332" s="14">
        <f t="shared" si="834"/>
        <v>1.6199999999999999</v>
      </c>
      <c r="CF332" s="14">
        <f t="shared" si="835"/>
        <v>0.40601027145261881</v>
      </c>
      <c r="CG332" s="14">
        <f t="shared" si="836"/>
        <v>1.670103092783505</v>
      </c>
      <c r="CH332" s="14">
        <f t="shared" si="743"/>
        <v>14.618462416705665</v>
      </c>
      <c r="CI332" s="14">
        <f t="shared" si="744"/>
        <v>3.6628310642011148</v>
      </c>
      <c r="CJ332" s="14">
        <f t="shared" si="800"/>
        <v>15.070579811036769</v>
      </c>
      <c r="CK332" s="19">
        <f t="shared" si="787"/>
        <v>21.75594552715004</v>
      </c>
      <c r="CL332" s="21">
        <f t="shared" si="745"/>
        <v>3.5000000000000003E-2</v>
      </c>
      <c r="CM332" s="14">
        <f t="shared" ref="CM332:CM340" si="882">(3*CL332*$K$72*CK332^2)/1000+CH332</f>
        <v>14.633774593079242</v>
      </c>
      <c r="CN332" s="14">
        <f t="shared" ref="CN332:CN340" si="883">(3*CL332*$L$72*CK332^2)/1000+CI332</f>
        <v>3.6663099747696002</v>
      </c>
      <c r="CO332" s="14">
        <f t="shared" si="769"/>
        <v>15.086059381831513</v>
      </c>
      <c r="CP332" s="19">
        <f t="shared" si="770"/>
        <v>21.785563920924744</v>
      </c>
      <c r="CQ332" s="19">
        <f t="shared" si="788"/>
        <v>228.74237486020297</v>
      </c>
      <c r="CR332" s="14">
        <f t="shared" ref="CR332:CR340" si="884">($K$72*$L$43+$L$72*$L$44)*100*SQRT(3)*(CK332+CP332)/2*CL332/(CQ332*SQRT(3))</f>
        <v>0.10522265520668261</v>
      </c>
      <c r="CS332" s="19">
        <f t="shared" si="839"/>
        <v>228.50168605979223</v>
      </c>
      <c r="CT332" t="s">
        <v>226</v>
      </c>
      <c r="CU332" s="14">
        <f t="shared" si="840"/>
        <v>1.6199999999999999</v>
      </c>
      <c r="CV332" s="14">
        <f t="shared" si="841"/>
        <v>0.40601027145261881</v>
      </c>
      <c r="CW332" s="14">
        <f t="shared" si="842"/>
        <v>1.670103092783505</v>
      </c>
      <c r="CX332" s="14">
        <f t="shared" si="747"/>
        <v>14.618462416705665</v>
      </c>
      <c r="CY332" s="14">
        <f t="shared" si="748"/>
        <v>3.6628310642011148</v>
      </c>
      <c r="CZ332" s="14">
        <f t="shared" si="801"/>
        <v>15.070579811036769</v>
      </c>
      <c r="DA332" s="19">
        <f t="shared" si="789"/>
        <v>21.75594552715004</v>
      </c>
      <c r="DB332" s="21">
        <f t="shared" si="749"/>
        <v>3.5000000000000003E-2</v>
      </c>
      <c r="DC332" s="14">
        <f t="shared" ref="DC332:DC340" si="885">(3*DB332*$K$72*DA332^2)/1000+CX332</f>
        <v>14.633774593079242</v>
      </c>
      <c r="DD332" s="14">
        <f t="shared" ref="DD332:DD340" si="886">(3*DB332*$L$72*DA332^2)/1000+CY332</f>
        <v>3.6663099747696002</v>
      </c>
      <c r="DE332" s="14">
        <f t="shared" si="771"/>
        <v>15.086059381831513</v>
      </c>
      <c r="DF332" s="19">
        <f t="shared" si="772"/>
        <v>21.786715614510513</v>
      </c>
      <c r="DG332" s="19">
        <f t="shared" si="790"/>
        <v>228.73011152030236</v>
      </c>
      <c r="DH332" s="14">
        <f t="shared" ref="DH332:DH340" si="887">($K$72*$L$43+$L$72*$L$44)*100*SQRT(3)*(DA332+DF332)/2*DB332/(DG332*SQRT(3))</f>
        <v>0.10523108004620739</v>
      </c>
      <c r="DI332" s="19">
        <f t="shared" si="845"/>
        <v>228.48941635355865</v>
      </c>
      <c r="DJ332" t="s">
        <v>226</v>
      </c>
      <c r="DK332" s="14">
        <f t="shared" si="846"/>
        <v>1.6199999999999999</v>
      </c>
      <c r="DL332" s="14">
        <f t="shared" si="847"/>
        <v>0.40601027145261881</v>
      </c>
      <c r="DM332" s="14">
        <f t="shared" si="848"/>
        <v>1.670103092783505</v>
      </c>
      <c r="DN332" s="14">
        <f t="shared" si="751"/>
        <v>14.618462416705665</v>
      </c>
      <c r="DO332" s="14">
        <f t="shared" si="752"/>
        <v>3.6628310642011148</v>
      </c>
      <c r="DP332" s="14">
        <f t="shared" si="802"/>
        <v>15.070579811036769</v>
      </c>
      <c r="DQ332" s="19">
        <f t="shared" si="791"/>
        <v>21.75594552715004</v>
      </c>
      <c r="DR332" s="21">
        <f t="shared" si="753"/>
        <v>3.5000000000000003E-2</v>
      </c>
      <c r="DS332" s="14">
        <f t="shared" ref="DS332:DS340" si="888">(3*DR332*$K$72*DQ332^2)/1000+DN332</f>
        <v>14.633774593079242</v>
      </c>
      <c r="DT332" s="14">
        <f t="shared" ref="DT332:DT340" si="889">(3*DR332*$L$72*DQ332^2)/1000+DO332</f>
        <v>3.6663099747696002</v>
      </c>
      <c r="DU332" s="14">
        <f t="shared" si="773"/>
        <v>15.086059381831513</v>
      </c>
      <c r="DV332" s="19">
        <f t="shared" si="774"/>
        <v>21.787485434084864</v>
      </c>
      <c r="DW332" s="19">
        <f t="shared" si="792"/>
        <v>228.72191512953512</v>
      </c>
      <c r="DX332" s="14">
        <f t="shared" ref="DX332:DX340" si="890">($K$72*$L$43+$L$72*$L$44)*100*SQRT(3)*(DQ332+DV332)/2*DR332/(DW332*SQRT(3))</f>
        <v>0.10523671158350519</v>
      </c>
      <c r="DY332" s="19">
        <f t="shared" si="851"/>
        <v>228.48121570738198</v>
      </c>
      <c r="DZ332" t="s">
        <v>226</v>
      </c>
      <c r="EA332" s="14">
        <f t="shared" si="852"/>
        <v>1.6199999999999999</v>
      </c>
      <c r="EB332" s="14">
        <f t="shared" si="853"/>
        <v>0.40601027145261881</v>
      </c>
      <c r="EC332" s="14">
        <f t="shared" si="854"/>
        <v>1.670103092783505</v>
      </c>
      <c r="ED332" s="14">
        <f t="shared" si="755"/>
        <v>14.618462416705665</v>
      </c>
      <c r="EE332" s="14">
        <f t="shared" si="756"/>
        <v>3.6628310642011148</v>
      </c>
      <c r="EF332" s="14">
        <f t="shared" si="803"/>
        <v>15.070579811036769</v>
      </c>
      <c r="EG332" s="19">
        <f t="shared" si="793"/>
        <v>21.75594552715004</v>
      </c>
      <c r="EH332" s="21">
        <f t="shared" si="757"/>
        <v>3.5000000000000003E-2</v>
      </c>
      <c r="EI332" s="14">
        <f t="shared" ref="EI332:EI340" si="891">(3*EH332*$K$72*EG332^2)/1000+ED332</f>
        <v>14.633774593079242</v>
      </c>
      <c r="EJ332" s="14">
        <f t="shared" ref="EJ332:EJ340" si="892">(3*EH332*$L$72*EG332^2)/1000+EE332</f>
        <v>3.6663099747696002</v>
      </c>
      <c r="EK332" s="14">
        <f t="shared" si="775"/>
        <v>15.086059381831513</v>
      </c>
      <c r="EL332" s="19">
        <f t="shared" si="776"/>
        <v>21.787873311901109</v>
      </c>
      <c r="EM332" s="19">
        <f t="shared" si="794"/>
        <v>228.71778555141498</v>
      </c>
      <c r="EN332" s="14">
        <f t="shared" ref="EN332:EN340" si="893">($K$72*$L$43+$L$72*$L$44)*100*SQRT(3)*(EG332+EL332)/2*EH332/(EM332*SQRT(3))</f>
        <v>0.10523954911692622</v>
      </c>
      <c r="EO332" s="19">
        <f t="shared" si="857"/>
        <v>228.47708398515044</v>
      </c>
    </row>
    <row r="333" spans="2:145" outlineLevel="1">
      <c r="B333" t="s">
        <v>227</v>
      </c>
      <c r="C333" s="14">
        <f t="shared" si="804"/>
        <v>1.6199999999999999</v>
      </c>
      <c r="D333" s="14">
        <f t="shared" si="805"/>
        <v>0.40601027145261881</v>
      </c>
      <c r="E333" s="14">
        <f t="shared" si="806"/>
        <v>1.670103092783505</v>
      </c>
      <c r="F333" s="14">
        <f t="shared" si="723"/>
        <v>12.986378446618973</v>
      </c>
      <c r="G333" s="14">
        <f t="shared" si="724"/>
        <v>3.254075327295499</v>
      </c>
      <c r="H333" s="14">
        <f t="shared" si="795"/>
        <v>13.388019017132962</v>
      </c>
      <c r="I333" s="19">
        <f t="shared" si="777"/>
        <v>19.326994455773093</v>
      </c>
      <c r="J333" s="21">
        <f t="shared" si="725"/>
        <v>3.5000000000000003E-2</v>
      </c>
      <c r="K333" s="14">
        <f t="shared" si="867"/>
        <v>12.998462416705665</v>
      </c>
      <c r="L333" s="14">
        <f t="shared" si="868"/>
        <v>3.256820792748496</v>
      </c>
      <c r="M333" s="14">
        <f t="shared" si="759"/>
        <v>13.400257716722789</v>
      </c>
      <c r="N333" s="19">
        <f t="shared" si="760"/>
        <v>19.34466228839387</v>
      </c>
      <c r="O333" s="19">
        <f t="shared" si="778"/>
        <v>228.57918927908256</v>
      </c>
      <c r="P333" s="14">
        <f t="shared" si="869"/>
        <v>9.3520860028005498E-2</v>
      </c>
      <c r="Q333" s="19">
        <f t="shared" si="809"/>
        <v>228.3654200554237</v>
      </c>
      <c r="R333" t="s">
        <v>227</v>
      </c>
      <c r="S333" s="14">
        <f t="shared" si="810"/>
        <v>1.6199999999999999</v>
      </c>
      <c r="T333" s="14">
        <f t="shared" si="811"/>
        <v>0.40601027145261881</v>
      </c>
      <c r="U333" s="14">
        <f t="shared" si="812"/>
        <v>1.670103092783505</v>
      </c>
      <c r="V333" s="14">
        <f t="shared" si="727"/>
        <v>12.986378446618973</v>
      </c>
      <c r="W333" s="14">
        <f t="shared" si="728"/>
        <v>3.254075327295499</v>
      </c>
      <c r="X333" s="14">
        <f t="shared" si="796"/>
        <v>13.388019017132962</v>
      </c>
      <c r="Y333" s="19">
        <f t="shared" si="779"/>
        <v>19.326994455773093</v>
      </c>
      <c r="Z333" s="21">
        <f t="shared" si="729"/>
        <v>3.5000000000000003E-2</v>
      </c>
      <c r="AA333" s="14">
        <f t="shared" si="870"/>
        <v>12.998462416705665</v>
      </c>
      <c r="AB333" s="14">
        <f t="shared" si="871"/>
        <v>3.256820792748496</v>
      </c>
      <c r="AC333" s="14">
        <f t="shared" si="761"/>
        <v>13.400257716722789</v>
      </c>
      <c r="AD333" s="19">
        <f t="shared" si="762"/>
        <v>19.347380231557199</v>
      </c>
      <c r="AE333" s="19">
        <f t="shared" si="780"/>
        <v>228.54657177040156</v>
      </c>
      <c r="AF333" s="14">
        <f t="shared" si="872"/>
        <v>9.3540780879707852E-2</v>
      </c>
      <c r="AG333" s="19">
        <f t="shared" si="815"/>
        <v>228.33278752249373</v>
      </c>
      <c r="AH333" t="s">
        <v>227</v>
      </c>
      <c r="AI333" s="14">
        <f t="shared" si="816"/>
        <v>1.6199999999999999</v>
      </c>
      <c r="AJ333" s="14">
        <f t="shared" si="817"/>
        <v>0.40601027145261881</v>
      </c>
      <c r="AK333" s="14">
        <f t="shared" si="818"/>
        <v>1.670103092783505</v>
      </c>
      <c r="AL333" s="14">
        <f t="shared" si="731"/>
        <v>12.986378446618973</v>
      </c>
      <c r="AM333" s="14">
        <f t="shared" si="732"/>
        <v>3.254075327295499</v>
      </c>
      <c r="AN333" s="14">
        <f t="shared" si="797"/>
        <v>13.388019017132962</v>
      </c>
      <c r="AO333" s="19">
        <f t="shared" si="781"/>
        <v>19.326994455773093</v>
      </c>
      <c r="AP333" s="21">
        <f t="shared" si="733"/>
        <v>3.5000000000000003E-2</v>
      </c>
      <c r="AQ333" s="14">
        <f t="shared" si="873"/>
        <v>12.998462416705665</v>
      </c>
      <c r="AR333" s="14">
        <f t="shared" si="874"/>
        <v>3.256820792748496</v>
      </c>
      <c r="AS333" s="14">
        <f t="shared" si="763"/>
        <v>13.400257716722789</v>
      </c>
      <c r="AT333" s="19">
        <f t="shared" si="764"/>
        <v>19.349759590216312</v>
      </c>
      <c r="AU333" s="19">
        <f t="shared" si="782"/>
        <v>228.51802502921132</v>
      </c>
      <c r="AV333" s="14">
        <f t="shared" si="875"/>
        <v>9.3558221720904805E-2</v>
      </c>
      <c r="AW333" s="19">
        <f t="shared" si="821"/>
        <v>228.30422762868227</v>
      </c>
      <c r="AX333" t="s">
        <v>227</v>
      </c>
      <c r="AY333" s="14">
        <f t="shared" si="822"/>
        <v>1.6199999999999999</v>
      </c>
      <c r="AZ333" s="14">
        <f t="shared" si="823"/>
        <v>0.40601027145261881</v>
      </c>
      <c r="BA333" s="14">
        <f t="shared" si="824"/>
        <v>1.670103092783505</v>
      </c>
      <c r="BB333" s="14">
        <f t="shared" si="735"/>
        <v>12.986378446618973</v>
      </c>
      <c r="BC333" s="14">
        <f t="shared" si="736"/>
        <v>3.254075327295499</v>
      </c>
      <c r="BD333" s="14">
        <f t="shared" si="798"/>
        <v>13.388019017132962</v>
      </c>
      <c r="BE333" s="19">
        <f t="shared" si="783"/>
        <v>19.326994455773093</v>
      </c>
      <c r="BF333" s="21">
        <f t="shared" si="737"/>
        <v>3.5000000000000003E-2</v>
      </c>
      <c r="BG333" s="14">
        <f t="shared" si="876"/>
        <v>12.998462416705665</v>
      </c>
      <c r="BH333" s="14">
        <f t="shared" si="877"/>
        <v>3.256820792748496</v>
      </c>
      <c r="BI333" s="14">
        <f t="shared" si="765"/>
        <v>13.400257716722789</v>
      </c>
      <c r="BJ333" s="19">
        <f t="shared" si="766"/>
        <v>19.350443215877</v>
      </c>
      <c r="BK333" s="19">
        <f t="shared" si="784"/>
        <v>228.50982441065349</v>
      </c>
      <c r="BL333" s="14">
        <f t="shared" si="878"/>
        <v>9.35632330150791E-2</v>
      </c>
      <c r="BM333" s="19">
        <f t="shared" si="827"/>
        <v>228.2960232311778</v>
      </c>
      <c r="BN333" t="s">
        <v>227</v>
      </c>
      <c r="BO333" s="14">
        <f t="shared" si="828"/>
        <v>1.6199999999999999</v>
      </c>
      <c r="BP333" s="14">
        <f t="shared" si="829"/>
        <v>0.40601027145261881</v>
      </c>
      <c r="BQ333" s="14">
        <f t="shared" si="830"/>
        <v>1.670103092783505</v>
      </c>
      <c r="BR333" s="14">
        <f t="shared" si="739"/>
        <v>12.986378446618973</v>
      </c>
      <c r="BS333" s="14">
        <f t="shared" si="740"/>
        <v>3.254075327295499</v>
      </c>
      <c r="BT333" s="14">
        <f t="shared" si="799"/>
        <v>13.388019017132962</v>
      </c>
      <c r="BU333" s="19">
        <f t="shared" si="785"/>
        <v>19.326994455773093</v>
      </c>
      <c r="BV333" s="21">
        <f t="shared" si="741"/>
        <v>3.5000000000000003E-2</v>
      </c>
      <c r="BW333" s="14">
        <f t="shared" si="879"/>
        <v>12.998462416705665</v>
      </c>
      <c r="BX333" s="14">
        <f t="shared" si="880"/>
        <v>3.256820792748496</v>
      </c>
      <c r="BY333" s="14">
        <f t="shared" si="767"/>
        <v>13.400257716722789</v>
      </c>
      <c r="BZ333" s="19">
        <f t="shared" si="768"/>
        <v>19.350787664414927</v>
      </c>
      <c r="CA333" s="19">
        <f t="shared" si="786"/>
        <v>228.50569270233416</v>
      </c>
      <c r="CB333" s="14">
        <f t="shared" si="881"/>
        <v>9.3565758030011506E-2</v>
      </c>
      <c r="CC333" s="19">
        <f t="shared" si="833"/>
        <v>228.2918896188155</v>
      </c>
      <c r="CD333" t="s">
        <v>227</v>
      </c>
      <c r="CE333" s="14">
        <f t="shared" si="834"/>
        <v>1.6199999999999999</v>
      </c>
      <c r="CF333" s="14">
        <f t="shared" si="835"/>
        <v>0.40601027145261881</v>
      </c>
      <c r="CG333" s="14">
        <f t="shared" si="836"/>
        <v>1.670103092783505</v>
      </c>
      <c r="CH333" s="14">
        <f t="shared" si="743"/>
        <v>12.986378446618973</v>
      </c>
      <c r="CI333" s="14">
        <f t="shared" si="744"/>
        <v>3.254075327295499</v>
      </c>
      <c r="CJ333" s="14">
        <f t="shared" si="800"/>
        <v>13.388019017132962</v>
      </c>
      <c r="CK333" s="19">
        <f t="shared" si="787"/>
        <v>19.326994455773093</v>
      </c>
      <c r="CL333" s="21">
        <f t="shared" si="745"/>
        <v>3.5000000000000003E-2</v>
      </c>
      <c r="CM333" s="14">
        <f t="shared" si="882"/>
        <v>12.998462416705665</v>
      </c>
      <c r="CN333" s="14">
        <f t="shared" si="883"/>
        <v>3.256820792748496</v>
      </c>
      <c r="CO333" s="14">
        <f t="shared" si="769"/>
        <v>13.400257716722789</v>
      </c>
      <c r="CP333" s="19">
        <f t="shared" si="770"/>
        <v>19.351121698228901</v>
      </c>
      <c r="CQ333" s="19">
        <f t="shared" si="788"/>
        <v>228.50168605979223</v>
      </c>
      <c r="CR333" s="14">
        <f t="shared" si="884"/>
        <v>9.356820672875879E-2</v>
      </c>
      <c r="CS333" s="19">
        <f t="shared" si="839"/>
        <v>228.28788112980112</v>
      </c>
      <c r="CT333" t="s">
        <v>227</v>
      </c>
      <c r="CU333" s="14">
        <f t="shared" si="840"/>
        <v>1.6199999999999999</v>
      </c>
      <c r="CV333" s="14">
        <f t="shared" si="841"/>
        <v>0.40601027145261881</v>
      </c>
      <c r="CW333" s="14">
        <f t="shared" si="842"/>
        <v>1.670103092783505</v>
      </c>
      <c r="CX333" s="14">
        <f t="shared" si="747"/>
        <v>12.986378446618973</v>
      </c>
      <c r="CY333" s="14">
        <f t="shared" si="748"/>
        <v>3.254075327295499</v>
      </c>
      <c r="CZ333" s="14">
        <f t="shared" si="801"/>
        <v>13.388019017132962</v>
      </c>
      <c r="DA333" s="19">
        <f t="shared" si="789"/>
        <v>19.326994455773093</v>
      </c>
      <c r="DB333" s="21">
        <f t="shared" si="749"/>
        <v>3.5000000000000003E-2</v>
      </c>
      <c r="DC333" s="14">
        <f t="shared" si="885"/>
        <v>12.998462416705665</v>
      </c>
      <c r="DD333" s="14">
        <f t="shared" si="886"/>
        <v>3.256820792748496</v>
      </c>
      <c r="DE333" s="14">
        <f t="shared" si="771"/>
        <v>13.400257716722789</v>
      </c>
      <c r="DF333" s="19">
        <f t="shared" si="772"/>
        <v>19.352144695054605</v>
      </c>
      <c r="DG333" s="19">
        <f t="shared" si="790"/>
        <v>228.48941635355865</v>
      </c>
      <c r="DH333" s="14">
        <f t="shared" si="887"/>
        <v>9.357570618639903E-2</v>
      </c>
      <c r="DI333" s="19">
        <f t="shared" si="845"/>
        <v>228.27560576864462</v>
      </c>
      <c r="DJ333" t="s">
        <v>227</v>
      </c>
      <c r="DK333" s="14">
        <f t="shared" si="846"/>
        <v>1.6199999999999999</v>
      </c>
      <c r="DL333" s="14">
        <f t="shared" si="847"/>
        <v>0.40601027145261881</v>
      </c>
      <c r="DM333" s="14">
        <f t="shared" si="848"/>
        <v>1.670103092783505</v>
      </c>
      <c r="DN333" s="14">
        <f t="shared" si="751"/>
        <v>12.986378446618973</v>
      </c>
      <c r="DO333" s="14">
        <f t="shared" si="752"/>
        <v>3.254075327295499</v>
      </c>
      <c r="DP333" s="14">
        <f t="shared" si="802"/>
        <v>13.388019017132962</v>
      </c>
      <c r="DQ333" s="19">
        <f t="shared" si="791"/>
        <v>19.326994455773093</v>
      </c>
      <c r="DR333" s="21">
        <f t="shared" si="753"/>
        <v>3.5000000000000003E-2</v>
      </c>
      <c r="DS333" s="14">
        <f t="shared" si="888"/>
        <v>12.998462416705665</v>
      </c>
      <c r="DT333" s="14">
        <f t="shared" si="889"/>
        <v>3.256820792748496</v>
      </c>
      <c r="DU333" s="14">
        <f t="shared" si="773"/>
        <v>13.400257716722789</v>
      </c>
      <c r="DV333" s="19">
        <f t="shared" si="774"/>
        <v>19.352828490632401</v>
      </c>
      <c r="DW333" s="19">
        <f t="shared" si="792"/>
        <v>228.48121570738198</v>
      </c>
      <c r="DX333" s="14">
        <f t="shared" si="890"/>
        <v>9.3580719158003617E-2</v>
      </c>
      <c r="DY333" s="19">
        <f t="shared" si="851"/>
        <v>228.26740134258205</v>
      </c>
      <c r="DZ333" t="s">
        <v>227</v>
      </c>
      <c r="EA333" s="14">
        <f t="shared" si="852"/>
        <v>1.6199999999999999</v>
      </c>
      <c r="EB333" s="14">
        <f t="shared" si="853"/>
        <v>0.40601027145261881</v>
      </c>
      <c r="EC333" s="14">
        <f t="shared" si="854"/>
        <v>1.670103092783505</v>
      </c>
      <c r="ED333" s="14">
        <f t="shared" si="755"/>
        <v>12.986378446618973</v>
      </c>
      <c r="EE333" s="14">
        <f t="shared" si="756"/>
        <v>3.254075327295499</v>
      </c>
      <c r="EF333" s="14">
        <f t="shared" si="803"/>
        <v>13.388019017132962</v>
      </c>
      <c r="EG333" s="19">
        <f t="shared" si="793"/>
        <v>19.326994455773093</v>
      </c>
      <c r="EH333" s="21">
        <f t="shared" si="757"/>
        <v>3.5000000000000003E-2</v>
      </c>
      <c r="EI333" s="14">
        <f t="shared" si="891"/>
        <v>12.998462416705665</v>
      </c>
      <c r="EJ333" s="14">
        <f t="shared" si="892"/>
        <v>3.256820792748496</v>
      </c>
      <c r="EK333" s="14">
        <f t="shared" si="775"/>
        <v>13.400257716722789</v>
      </c>
      <c r="EL333" s="19">
        <f t="shared" si="776"/>
        <v>19.353173024785999</v>
      </c>
      <c r="EM333" s="19">
        <f t="shared" si="794"/>
        <v>228.47708398515044</v>
      </c>
      <c r="EN333" s="14">
        <f t="shared" si="893"/>
        <v>9.3583245018157069E-2</v>
      </c>
      <c r="EO333" s="19">
        <f t="shared" si="857"/>
        <v>228.26326771583427</v>
      </c>
    </row>
    <row r="334" spans="2:145" outlineLevel="1">
      <c r="B334" t="s">
        <v>228</v>
      </c>
      <c r="C334" s="14">
        <f t="shared" si="804"/>
        <v>1.6199999999999999</v>
      </c>
      <c r="D334" s="14">
        <f t="shared" si="805"/>
        <v>0.40601027145261881</v>
      </c>
      <c r="E334" s="14">
        <f t="shared" si="806"/>
        <v>1.670103092783505</v>
      </c>
      <c r="F334" s="14">
        <f t="shared" si="723"/>
        <v>11.357136334978367</v>
      </c>
      <c r="G334" s="14">
        <f t="shared" si="724"/>
        <v>2.8459652576772116</v>
      </c>
      <c r="H334" s="14">
        <f t="shared" si="795"/>
        <v>11.708387974204502</v>
      </c>
      <c r="I334" s="19">
        <f t="shared" si="777"/>
        <v>16.902272783890194</v>
      </c>
      <c r="J334" s="21">
        <f t="shared" si="725"/>
        <v>3.5000000000000003E-2</v>
      </c>
      <c r="K334" s="14">
        <f t="shared" si="867"/>
        <v>11.366378446618974</v>
      </c>
      <c r="L334" s="14">
        <f t="shared" si="868"/>
        <v>2.8480650558428802</v>
      </c>
      <c r="M334" s="14">
        <f t="shared" si="759"/>
        <v>11.717765723638514</v>
      </c>
      <c r="N334" s="19">
        <f t="shared" si="760"/>
        <v>16.91581053813799</v>
      </c>
      <c r="O334" s="19">
        <f t="shared" si="778"/>
        <v>228.3654200554237</v>
      </c>
      <c r="P334" s="14">
        <f t="shared" si="869"/>
        <v>8.1859869805146937E-2</v>
      </c>
      <c r="Q334" s="19">
        <f t="shared" si="809"/>
        <v>228.17848041988634</v>
      </c>
      <c r="R334" t="s">
        <v>228</v>
      </c>
      <c r="S334" s="14">
        <f t="shared" si="810"/>
        <v>1.6199999999999999</v>
      </c>
      <c r="T334" s="14">
        <f t="shared" si="811"/>
        <v>0.40601027145261881</v>
      </c>
      <c r="U334" s="14">
        <f t="shared" si="812"/>
        <v>1.670103092783505</v>
      </c>
      <c r="V334" s="14">
        <f t="shared" si="727"/>
        <v>11.357136334978367</v>
      </c>
      <c r="W334" s="14">
        <f t="shared" si="728"/>
        <v>2.8459652576772116</v>
      </c>
      <c r="X334" s="14">
        <f t="shared" si="796"/>
        <v>11.708387974204502</v>
      </c>
      <c r="Y334" s="19">
        <f t="shared" si="779"/>
        <v>16.902272783890194</v>
      </c>
      <c r="Z334" s="21">
        <f t="shared" si="729"/>
        <v>3.5000000000000003E-2</v>
      </c>
      <c r="AA334" s="14">
        <f t="shared" si="870"/>
        <v>11.366378446618974</v>
      </c>
      <c r="AB334" s="14">
        <f t="shared" si="871"/>
        <v>2.8480650558428802</v>
      </c>
      <c r="AC334" s="14">
        <f t="shared" si="761"/>
        <v>11.717765723638514</v>
      </c>
      <c r="AD334" s="19">
        <f t="shared" si="762"/>
        <v>16.918187225356348</v>
      </c>
      <c r="AE334" s="19">
        <f t="shared" si="780"/>
        <v>228.33278752249373</v>
      </c>
      <c r="AF334" s="14">
        <f t="shared" si="872"/>
        <v>8.1877322753291945E-2</v>
      </c>
      <c r="AG334" s="19">
        <f t="shared" si="815"/>
        <v>228.14583474910236</v>
      </c>
      <c r="AH334" t="s">
        <v>228</v>
      </c>
      <c r="AI334" s="14">
        <f t="shared" si="816"/>
        <v>1.6199999999999999</v>
      </c>
      <c r="AJ334" s="14">
        <f t="shared" si="817"/>
        <v>0.40601027145261881</v>
      </c>
      <c r="AK334" s="14">
        <f t="shared" si="818"/>
        <v>1.670103092783505</v>
      </c>
      <c r="AL334" s="14">
        <f t="shared" si="731"/>
        <v>11.357136334978367</v>
      </c>
      <c r="AM334" s="14">
        <f t="shared" si="732"/>
        <v>2.8459652576772116</v>
      </c>
      <c r="AN334" s="14">
        <f t="shared" si="797"/>
        <v>11.708387974204502</v>
      </c>
      <c r="AO334" s="19">
        <f t="shared" si="781"/>
        <v>16.902272783890194</v>
      </c>
      <c r="AP334" s="21">
        <f t="shared" si="733"/>
        <v>3.5000000000000003E-2</v>
      </c>
      <c r="AQ334" s="14">
        <f t="shared" si="873"/>
        <v>11.366378446618974</v>
      </c>
      <c r="AR334" s="14">
        <f t="shared" si="874"/>
        <v>2.8480650558428802</v>
      </c>
      <c r="AS334" s="14">
        <f t="shared" si="763"/>
        <v>11.717765723638514</v>
      </c>
      <c r="AT334" s="19">
        <f t="shared" si="764"/>
        <v>16.92026783961985</v>
      </c>
      <c r="AU334" s="19">
        <f t="shared" si="782"/>
        <v>228.30422762868227</v>
      </c>
      <c r="AV334" s="14">
        <f t="shared" si="875"/>
        <v>8.1892602933798325E-2</v>
      </c>
      <c r="AW334" s="19">
        <f t="shared" si="821"/>
        <v>228.11726335406925</v>
      </c>
      <c r="AX334" t="s">
        <v>228</v>
      </c>
      <c r="AY334" s="14">
        <f t="shared" si="822"/>
        <v>1.6199999999999999</v>
      </c>
      <c r="AZ334" s="14">
        <f t="shared" si="823"/>
        <v>0.40601027145261881</v>
      </c>
      <c r="BA334" s="14">
        <f t="shared" si="824"/>
        <v>1.670103092783505</v>
      </c>
      <c r="BB334" s="14">
        <f t="shared" si="735"/>
        <v>11.357136334978367</v>
      </c>
      <c r="BC334" s="14">
        <f t="shared" si="736"/>
        <v>2.8459652576772116</v>
      </c>
      <c r="BD334" s="14">
        <f t="shared" si="798"/>
        <v>11.708387974204502</v>
      </c>
      <c r="BE334" s="19">
        <f t="shared" si="783"/>
        <v>16.902272783890194</v>
      </c>
      <c r="BF334" s="21">
        <f t="shared" si="737"/>
        <v>3.5000000000000003E-2</v>
      </c>
      <c r="BG334" s="14">
        <f t="shared" si="876"/>
        <v>11.366378446618974</v>
      </c>
      <c r="BH334" s="14">
        <f t="shared" si="877"/>
        <v>2.8480650558428802</v>
      </c>
      <c r="BI334" s="14">
        <f t="shared" si="765"/>
        <v>11.717765723638514</v>
      </c>
      <c r="BJ334" s="19">
        <f t="shared" si="766"/>
        <v>16.920865631505944</v>
      </c>
      <c r="BK334" s="19">
        <f t="shared" si="784"/>
        <v>228.2960232311778</v>
      </c>
      <c r="BL334" s="14">
        <f t="shared" si="878"/>
        <v>8.1896993404174584E-2</v>
      </c>
      <c r="BM334" s="19">
        <f t="shared" si="827"/>
        <v>228.10905565209018</v>
      </c>
      <c r="BN334" t="s">
        <v>228</v>
      </c>
      <c r="BO334" s="14">
        <f t="shared" si="828"/>
        <v>1.6199999999999999</v>
      </c>
      <c r="BP334" s="14">
        <f t="shared" si="829"/>
        <v>0.40601027145261881</v>
      </c>
      <c r="BQ334" s="14">
        <f t="shared" si="830"/>
        <v>1.670103092783505</v>
      </c>
      <c r="BR334" s="14">
        <f t="shared" si="739"/>
        <v>11.357136334978367</v>
      </c>
      <c r="BS334" s="14">
        <f t="shared" si="740"/>
        <v>2.8459652576772116</v>
      </c>
      <c r="BT334" s="14">
        <f t="shared" si="799"/>
        <v>11.708387974204502</v>
      </c>
      <c r="BU334" s="19">
        <f t="shared" si="785"/>
        <v>16.902272783890194</v>
      </c>
      <c r="BV334" s="21">
        <f t="shared" si="741"/>
        <v>3.5000000000000003E-2</v>
      </c>
      <c r="BW334" s="14">
        <f t="shared" si="879"/>
        <v>11.366378446618974</v>
      </c>
      <c r="BX334" s="14">
        <f t="shared" si="880"/>
        <v>2.8480650558428802</v>
      </c>
      <c r="BY334" s="14">
        <f t="shared" si="767"/>
        <v>11.717765723638514</v>
      </c>
      <c r="BZ334" s="19">
        <f t="shared" si="768"/>
        <v>16.921166832225854</v>
      </c>
      <c r="CA334" s="19">
        <f t="shared" si="786"/>
        <v>228.2918896188155</v>
      </c>
      <c r="CB334" s="14">
        <f t="shared" si="881"/>
        <v>8.1899205607989356E-2</v>
      </c>
      <c r="CC334" s="19">
        <f t="shared" si="833"/>
        <v>228.10492037475021</v>
      </c>
      <c r="CD334" t="s">
        <v>228</v>
      </c>
      <c r="CE334" s="14">
        <f t="shared" si="834"/>
        <v>1.6199999999999999</v>
      </c>
      <c r="CF334" s="14">
        <f t="shared" si="835"/>
        <v>0.40601027145261881</v>
      </c>
      <c r="CG334" s="14">
        <f t="shared" si="836"/>
        <v>1.670103092783505</v>
      </c>
      <c r="CH334" s="14">
        <f t="shared" si="743"/>
        <v>11.357136334978367</v>
      </c>
      <c r="CI334" s="14">
        <f t="shared" si="744"/>
        <v>2.8459652576772116</v>
      </c>
      <c r="CJ334" s="14">
        <f t="shared" si="800"/>
        <v>11.708387974204502</v>
      </c>
      <c r="CK334" s="19">
        <f t="shared" si="787"/>
        <v>16.902272783890194</v>
      </c>
      <c r="CL334" s="21">
        <f t="shared" si="745"/>
        <v>3.5000000000000003E-2</v>
      </c>
      <c r="CM334" s="14">
        <f t="shared" si="882"/>
        <v>11.366378446618974</v>
      </c>
      <c r="CN334" s="14">
        <f t="shared" si="883"/>
        <v>2.8480650558428802</v>
      </c>
      <c r="CO334" s="14">
        <f t="shared" si="769"/>
        <v>11.717765723638514</v>
      </c>
      <c r="CP334" s="19">
        <f t="shared" si="770"/>
        <v>16.921458925860069</v>
      </c>
      <c r="CQ334" s="19">
        <f t="shared" si="788"/>
        <v>228.28788112980112</v>
      </c>
      <c r="CR334" s="14">
        <f t="shared" si="884"/>
        <v>8.1901350950144641E-2</v>
      </c>
      <c r="CS334" s="19">
        <f t="shared" si="839"/>
        <v>228.10091027110036</v>
      </c>
      <c r="CT334" t="s">
        <v>228</v>
      </c>
      <c r="CU334" s="14">
        <f t="shared" si="840"/>
        <v>1.6199999999999999</v>
      </c>
      <c r="CV334" s="14">
        <f t="shared" si="841"/>
        <v>0.40601027145261881</v>
      </c>
      <c r="CW334" s="14">
        <f t="shared" si="842"/>
        <v>1.670103092783505</v>
      </c>
      <c r="CX334" s="14">
        <f t="shared" si="747"/>
        <v>11.357136334978367</v>
      </c>
      <c r="CY334" s="14">
        <f t="shared" si="748"/>
        <v>2.8459652576772116</v>
      </c>
      <c r="CZ334" s="14">
        <f t="shared" si="801"/>
        <v>11.708387974204502</v>
      </c>
      <c r="DA334" s="19">
        <f t="shared" si="789"/>
        <v>16.902272783890194</v>
      </c>
      <c r="DB334" s="21">
        <f t="shared" si="749"/>
        <v>3.5000000000000003E-2</v>
      </c>
      <c r="DC334" s="14">
        <f t="shared" si="885"/>
        <v>11.366378446618974</v>
      </c>
      <c r="DD334" s="14">
        <f t="shared" si="886"/>
        <v>2.8480650558428802</v>
      </c>
      <c r="DE334" s="14">
        <f t="shared" si="771"/>
        <v>11.717765723638514</v>
      </c>
      <c r="DF334" s="19">
        <f t="shared" si="772"/>
        <v>16.922353478591294</v>
      </c>
      <c r="DG334" s="19">
        <f t="shared" si="790"/>
        <v>228.27560576864462</v>
      </c>
      <c r="DH334" s="14">
        <f t="shared" si="887"/>
        <v>8.1907921339508943E-2</v>
      </c>
      <c r="DI334" s="19">
        <f t="shared" si="845"/>
        <v>228.08862996503436</v>
      </c>
      <c r="DJ334" t="s">
        <v>228</v>
      </c>
      <c r="DK334" s="14">
        <f t="shared" si="846"/>
        <v>1.6199999999999999</v>
      </c>
      <c r="DL334" s="14">
        <f t="shared" si="847"/>
        <v>0.40601027145261881</v>
      </c>
      <c r="DM334" s="14">
        <f t="shared" si="848"/>
        <v>1.670103092783505</v>
      </c>
      <c r="DN334" s="14">
        <f t="shared" si="751"/>
        <v>11.357136334978367</v>
      </c>
      <c r="DO334" s="14">
        <f t="shared" si="752"/>
        <v>2.8459652576772116</v>
      </c>
      <c r="DP334" s="14">
        <f t="shared" si="802"/>
        <v>11.708387974204502</v>
      </c>
      <c r="DQ334" s="19">
        <f t="shared" si="791"/>
        <v>16.902272783890194</v>
      </c>
      <c r="DR334" s="21">
        <f t="shared" si="753"/>
        <v>3.5000000000000003E-2</v>
      </c>
      <c r="DS334" s="14">
        <f t="shared" si="888"/>
        <v>11.366378446618974</v>
      </c>
      <c r="DT334" s="14">
        <f t="shared" si="889"/>
        <v>2.8480650558428802</v>
      </c>
      <c r="DU334" s="14">
        <f t="shared" si="773"/>
        <v>11.717765723638514</v>
      </c>
      <c r="DV334" s="19">
        <f t="shared" si="774"/>
        <v>16.922951419060269</v>
      </c>
      <c r="DW334" s="19">
        <f t="shared" si="792"/>
        <v>228.26740134258205</v>
      </c>
      <c r="DX334" s="14">
        <f t="shared" si="890"/>
        <v>8.1912313281031046E-2</v>
      </c>
      <c r="DY334" s="19">
        <f t="shared" si="851"/>
        <v>228.08042223367585</v>
      </c>
      <c r="DZ334" t="s">
        <v>228</v>
      </c>
      <c r="EA334" s="14">
        <f t="shared" si="852"/>
        <v>1.6199999999999999</v>
      </c>
      <c r="EB334" s="14">
        <f t="shared" si="853"/>
        <v>0.40601027145261881</v>
      </c>
      <c r="EC334" s="14">
        <f t="shared" si="854"/>
        <v>1.670103092783505</v>
      </c>
      <c r="ED334" s="14">
        <f t="shared" si="755"/>
        <v>11.357136334978367</v>
      </c>
      <c r="EE334" s="14">
        <f t="shared" si="756"/>
        <v>2.8459652576772116</v>
      </c>
      <c r="EF334" s="14">
        <f t="shared" si="803"/>
        <v>11.708387974204502</v>
      </c>
      <c r="EG334" s="19">
        <f t="shared" si="793"/>
        <v>16.902272783890194</v>
      </c>
      <c r="EH334" s="21">
        <f t="shared" si="757"/>
        <v>3.5000000000000003E-2</v>
      </c>
      <c r="EI334" s="14">
        <f t="shared" si="891"/>
        <v>11.366378446618974</v>
      </c>
      <c r="EJ334" s="14">
        <f t="shared" si="892"/>
        <v>2.8480650558428802</v>
      </c>
      <c r="EK334" s="14">
        <f t="shared" si="775"/>
        <v>11.717765723638514</v>
      </c>
      <c r="EL334" s="19">
        <f t="shared" si="776"/>
        <v>16.92325269464623</v>
      </c>
      <c r="EM334" s="19">
        <f t="shared" si="794"/>
        <v>228.26326771583427</v>
      </c>
      <c r="EN334" s="14">
        <f t="shared" si="893"/>
        <v>8.1914526226124607E-2</v>
      </c>
      <c r="EO334" s="19">
        <f t="shared" si="857"/>
        <v>228.07628694153658</v>
      </c>
    </row>
    <row r="335" spans="2:145" outlineLevel="1">
      <c r="B335" t="s">
        <v>229</v>
      </c>
      <c r="C335" s="14">
        <f t="shared" si="804"/>
        <v>1.6199999999999999</v>
      </c>
      <c r="D335" s="14">
        <f t="shared" si="805"/>
        <v>0.40601027145261881</v>
      </c>
      <c r="E335" s="14">
        <f t="shared" si="806"/>
        <v>1.670103092783505</v>
      </c>
      <c r="F335" s="14">
        <f t="shared" si="723"/>
        <v>9.7303522597098127</v>
      </c>
      <c r="G335" s="14">
        <f t="shared" si="724"/>
        <v>2.4384136513696792</v>
      </c>
      <c r="H335" s="14">
        <f t="shared" si="795"/>
        <v>10.031290989391559</v>
      </c>
      <c r="I335" s="19">
        <f t="shared" si="777"/>
        <v>14.481209287805108</v>
      </c>
      <c r="J335" s="21">
        <f t="shared" si="725"/>
        <v>3.5000000000000003E-2</v>
      </c>
      <c r="K335" s="14">
        <f t="shared" si="867"/>
        <v>9.7371363349783682</v>
      </c>
      <c r="L335" s="14">
        <f t="shared" si="868"/>
        <v>2.4399549862245928</v>
      </c>
      <c r="M335" s="14">
        <f t="shared" si="759"/>
        <v>10.038187303530364</v>
      </c>
      <c r="N335" s="19">
        <f t="shared" si="760"/>
        <v>14.49116483275581</v>
      </c>
      <c r="O335" s="19">
        <f t="shared" si="778"/>
        <v>228.17848041988634</v>
      </c>
      <c r="P335" s="14">
        <f t="shared" si="869"/>
        <v>7.0187827953015619E-2</v>
      </c>
      <c r="Q335" s="19">
        <f t="shared" si="809"/>
        <v>228.01832690062344</v>
      </c>
      <c r="R335" t="s">
        <v>229</v>
      </c>
      <c r="S335" s="14">
        <f t="shared" si="810"/>
        <v>1.6199999999999999</v>
      </c>
      <c r="T335" s="14">
        <f t="shared" si="811"/>
        <v>0.40601027145261881</v>
      </c>
      <c r="U335" s="14">
        <f t="shared" si="812"/>
        <v>1.670103092783505</v>
      </c>
      <c r="V335" s="14">
        <f t="shared" si="727"/>
        <v>9.7303522597098127</v>
      </c>
      <c r="W335" s="14">
        <f t="shared" si="728"/>
        <v>2.4384136513696792</v>
      </c>
      <c r="X335" s="14">
        <f t="shared" si="796"/>
        <v>10.031290989391559</v>
      </c>
      <c r="Y335" s="19">
        <f t="shared" si="779"/>
        <v>14.481209287805108</v>
      </c>
      <c r="Z335" s="21">
        <f t="shared" si="729"/>
        <v>3.5000000000000003E-2</v>
      </c>
      <c r="AA335" s="14">
        <f t="shared" si="870"/>
        <v>9.7371363349783682</v>
      </c>
      <c r="AB335" s="14">
        <f t="shared" si="871"/>
        <v>2.4399549862245928</v>
      </c>
      <c r="AC335" s="14">
        <f t="shared" si="761"/>
        <v>10.038187303530364</v>
      </c>
      <c r="AD335" s="19">
        <f t="shared" si="762"/>
        <v>14.493200854982442</v>
      </c>
      <c r="AE335" s="19">
        <f t="shared" si="780"/>
        <v>228.14583474910236</v>
      </c>
      <c r="AF335" s="14">
        <f t="shared" si="872"/>
        <v>7.0202804344333916E-2</v>
      </c>
      <c r="AG335" s="19">
        <f t="shared" si="815"/>
        <v>227.98566997511369</v>
      </c>
      <c r="AH335" t="s">
        <v>229</v>
      </c>
      <c r="AI335" s="14">
        <f t="shared" si="816"/>
        <v>1.6199999999999999</v>
      </c>
      <c r="AJ335" s="14">
        <f t="shared" si="817"/>
        <v>0.40601027145261881</v>
      </c>
      <c r="AK335" s="14">
        <f t="shared" si="818"/>
        <v>1.670103092783505</v>
      </c>
      <c r="AL335" s="14">
        <f t="shared" si="731"/>
        <v>9.7303522597098127</v>
      </c>
      <c r="AM335" s="14">
        <f t="shared" si="732"/>
        <v>2.4384136513696792</v>
      </c>
      <c r="AN335" s="14">
        <f t="shared" si="797"/>
        <v>10.031290989391559</v>
      </c>
      <c r="AO335" s="19">
        <f t="shared" si="781"/>
        <v>14.481209287805108</v>
      </c>
      <c r="AP335" s="21">
        <f t="shared" si="733"/>
        <v>3.5000000000000003E-2</v>
      </c>
      <c r="AQ335" s="14">
        <f t="shared" si="873"/>
        <v>9.7371363349783682</v>
      </c>
      <c r="AR335" s="14">
        <f t="shared" si="874"/>
        <v>2.4399549862245928</v>
      </c>
      <c r="AS335" s="14">
        <f t="shared" si="763"/>
        <v>10.038187303530364</v>
      </c>
      <c r="AT335" s="19">
        <f t="shared" si="764"/>
        <v>14.494983242186283</v>
      </c>
      <c r="AU335" s="19">
        <f t="shared" si="782"/>
        <v>228.11726335406925</v>
      </c>
      <c r="AV335" s="14">
        <f t="shared" si="875"/>
        <v>7.0215916285938026E-2</v>
      </c>
      <c r="AW335" s="19">
        <f t="shared" si="821"/>
        <v>227.95708872739877</v>
      </c>
      <c r="AX335" t="s">
        <v>229</v>
      </c>
      <c r="AY335" s="14">
        <f t="shared" si="822"/>
        <v>1.6199999999999999</v>
      </c>
      <c r="AZ335" s="14">
        <f t="shared" si="823"/>
        <v>0.40601027145261881</v>
      </c>
      <c r="BA335" s="14">
        <f t="shared" si="824"/>
        <v>1.670103092783505</v>
      </c>
      <c r="BB335" s="14">
        <f t="shared" si="735"/>
        <v>9.7303522597098127</v>
      </c>
      <c r="BC335" s="14">
        <f t="shared" si="736"/>
        <v>2.4384136513696792</v>
      </c>
      <c r="BD335" s="14">
        <f t="shared" si="798"/>
        <v>10.031290989391559</v>
      </c>
      <c r="BE335" s="19">
        <f t="shared" si="783"/>
        <v>14.481209287805108</v>
      </c>
      <c r="BF335" s="21">
        <f t="shared" si="737"/>
        <v>3.5000000000000003E-2</v>
      </c>
      <c r="BG335" s="14">
        <f t="shared" si="876"/>
        <v>9.7371363349783682</v>
      </c>
      <c r="BH335" s="14">
        <f t="shared" si="877"/>
        <v>2.4399549862245928</v>
      </c>
      <c r="BI335" s="14">
        <f t="shared" si="765"/>
        <v>10.038187303530364</v>
      </c>
      <c r="BJ335" s="19">
        <f t="shared" si="766"/>
        <v>14.49549534893621</v>
      </c>
      <c r="BK335" s="19">
        <f t="shared" si="784"/>
        <v>228.10905565209018</v>
      </c>
      <c r="BL335" s="14">
        <f t="shared" si="878"/>
        <v>7.0219683754678575E-2</v>
      </c>
      <c r="BM335" s="19">
        <f t="shared" si="827"/>
        <v>227.94887819459549</v>
      </c>
      <c r="BN335" t="s">
        <v>229</v>
      </c>
      <c r="BO335" s="14">
        <f t="shared" si="828"/>
        <v>1.6199999999999999</v>
      </c>
      <c r="BP335" s="14">
        <f t="shared" si="829"/>
        <v>0.40601027145261881</v>
      </c>
      <c r="BQ335" s="14">
        <f t="shared" si="830"/>
        <v>1.670103092783505</v>
      </c>
      <c r="BR335" s="14">
        <f t="shared" si="739"/>
        <v>9.7303522597098127</v>
      </c>
      <c r="BS335" s="14">
        <f t="shared" si="740"/>
        <v>2.4384136513696792</v>
      </c>
      <c r="BT335" s="14">
        <f t="shared" si="799"/>
        <v>10.031290989391559</v>
      </c>
      <c r="BU335" s="19">
        <f t="shared" si="785"/>
        <v>14.481209287805108</v>
      </c>
      <c r="BV335" s="21">
        <f t="shared" si="741"/>
        <v>3.5000000000000003E-2</v>
      </c>
      <c r="BW335" s="14">
        <f t="shared" si="879"/>
        <v>9.7371363349783682</v>
      </c>
      <c r="BX335" s="14">
        <f t="shared" si="880"/>
        <v>2.4399549862245928</v>
      </c>
      <c r="BY335" s="14">
        <f t="shared" si="767"/>
        <v>10.038187303530364</v>
      </c>
      <c r="BZ335" s="19">
        <f t="shared" si="768"/>
        <v>14.495753376730393</v>
      </c>
      <c r="CA335" s="19">
        <f t="shared" si="786"/>
        <v>228.10492037475021</v>
      </c>
      <c r="CB335" s="14">
        <f t="shared" si="881"/>
        <v>7.0221582049975195E-2</v>
      </c>
      <c r="CC335" s="19">
        <f t="shared" si="833"/>
        <v>227.9447414909292</v>
      </c>
      <c r="CD335" t="s">
        <v>229</v>
      </c>
      <c r="CE335" s="14">
        <f t="shared" si="834"/>
        <v>1.6199999999999999</v>
      </c>
      <c r="CF335" s="14">
        <f t="shared" si="835"/>
        <v>0.40601027145261881</v>
      </c>
      <c r="CG335" s="14">
        <f t="shared" si="836"/>
        <v>1.670103092783505</v>
      </c>
      <c r="CH335" s="14">
        <f t="shared" si="743"/>
        <v>9.7303522597098127</v>
      </c>
      <c r="CI335" s="14">
        <f t="shared" si="744"/>
        <v>2.4384136513696792</v>
      </c>
      <c r="CJ335" s="14">
        <f t="shared" si="800"/>
        <v>10.031290989391559</v>
      </c>
      <c r="CK335" s="19">
        <f t="shared" si="787"/>
        <v>14.481209287805108</v>
      </c>
      <c r="CL335" s="21">
        <f t="shared" si="745"/>
        <v>3.5000000000000003E-2</v>
      </c>
      <c r="CM335" s="14">
        <f t="shared" si="882"/>
        <v>9.7371363349783682</v>
      </c>
      <c r="CN335" s="14">
        <f t="shared" si="883"/>
        <v>2.4399549862245928</v>
      </c>
      <c r="CO335" s="14">
        <f t="shared" si="769"/>
        <v>10.038187303530364</v>
      </c>
      <c r="CP335" s="19">
        <f t="shared" si="770"/>
        <v>14.496003602812701</v>
      </c>
      <c r="CQ335" s="19">
        <f t="shared" si="788"/>
        <v>228.10091027110036</v>
      </c>
      <c r="CR335" s="14">
        <f t="shared" si="884"/>
        <v>7.0223422971264438E-2</v>
      </c>
      <c r="CS335" s="19">
        <f t="shared" si="839"/>
        <v>227.9407300040794</v>
      </c>
      <c r="CT335" t="s">
        <v>229</v>
      </c>
      <c r="CU335" s="14">
        <f t="shared" si="840"/>
        <v>1.6199999999999999</v>
      </c>
      <c r="CV335" s="14">
        <f t="shared" si="841"/>
        <v>0.40601027145261881</v>
      </c>
      <c r="CW335" s="14">
        <f t="shared" si="842"/>
        <v>1.670103092783505</v>
      </c>
      <c r="CX335" s="14">
        <f t="shared" si="747"/>
        <v>9.7303522597098127</v>
      </c>
      <c r="CY335" s="14">
        <f t="shared" si="748"/>
        <v>2.4384136513696792</v>
      </c>
      <c r="CZ335" s="14">
        <f t="shared" si="801"/>
        <v>10.031290989391559</v>
      </c>
      <c r="DA335" s="19">
        <f t="shared" si="789"/>
        <v>14.481209287805108</v>
      </c>
      <c r="DB335" s="21">
        <f t="shared" si="749"/>
        <v>3.5000000000000003E-2</v>
      </c>
      <c r="DC335" s="14">
        <f t="shared" si="885"/>
        <v>9.7371363349783682</v>
      </c>
      <c r="DD335" s="14">
        <f t="shared" si="886"/>
        <v>2.4399549862245928</v>
      </c>
      <c r="DE335" s="14">
        <f t="shared" si="771"/>
        <v>10.038187303530364</v>
      </c>
      <c r="DF335" s="19">
        <f t="shared" si="772"/>
        <v>14.496769933876207</v>
      </c>
      <c r="DG335" s="19">
        <f t="shared" si="790"/>
        <v>228.08862996503436</v>
      </c>
      <c r="DH335" s="14">
        <f t="shared" si="887"/>
        <v>7.0229061032621845E-2</v>
      </c>
      <c r="DI335" s="19">
        <f t="shared" si="845"/>
        <v>227.92844546188775</v>
      </c>
      <c r="DJ335" t="s">
        <v>229</v>
      </c>
      <c r="DK335" s="14">
        <f t="shared" si="846"/>
        <v>1.6199999999999999</v>
      </c>
      <c r="DL335" s="14">
        <f t="shared" si="847"/>
        <v>0.40601027145261881</v>
      </c>
      <c r="DM335" s="14">
        <f t="shared" si="848"/>
        <v>1.670103092783505</v>
      </c>
      <c r="DN335" s="14">
        <f t="shared" si="751"/>
        <v>9.7303522597098127</v>
      </c>
      <c r="DO335" s="14">
        <f t="shared" si="752"/>
        <v>2.4384136513696792</v>
      </c>
      <c r="DP335" s="14">
        <f t="shared" si="802"/>
        <v>10.031290989391559</v>
      </c>
      <c r="DQ335" s="19">
        <f t="shared" si="791"/>
        <v>14.481209287805108</v>
      </c>
      <c r="DR335" s="21">
        <f t="shared" si="753"/>
        <v>3.5000000000000003E-2</v>
      </c>
      <c r="DS335" s="14">
        <f t="shared" si="888"/>
        <v>9.7371363349783682</v>
      </c>
      <c r="DT335" s="14">
        <f t="shared" si="889"/>
        <v>2.4399549862245928</v>
      </c>
      <c r="DU335" s="14">
        <f t="shared" si="773"/>
        <v>10.038187303530364</v>
      </c>
      <c r="DV335" s="19">
        <f t="shared" si="774"/>
        <v>14.497282167911729</v>
      </c>
      <c r="DW335" s="19">
        <f t="shared" si="792"/>
        <v>228.08042223367585</v>
      </c>
      <c r="DX335" s="14">
        <f t="shared" si="890"/>
        <v>7.0232829764898752E-2</v>
      </c>
      <c r="DY335" s="19">
        <f t="shared" si="851"/>
        <v>227.92023489900143</v>
      </c>
      <c r="DZ335" t="s">
        <v>229</v>
      </c>
      <c r="EA335" s="14">
        <f t="shared" si="852"/>
        <v>1.6199999999999999</v>
      </c>
      <c r="EB335" s="14">
        <f t="shared" si="853"/>
        <v>0.40601027145261881</v>
      </c>
      <c r="EC335" s="14">
        <f t="shared" si="854"/>
        <v>1.670103092783505</v>
      </c>
      <c r="ED335" s="14">
        <f t="shared" si="755"/>
        <v>9.7303522597098127</v>
      </c>
      <c r="EE335" s="14">
        <f t="shared" si="756"/>
        <v>2.4384136513696792</v>
      </c>
      <c r="EF335" s="14">
        <f t="shared" si="803"/>
        <v>10.031290989391559</v>
      </c>
      <c r="EG335" s="19">
        <f t="shared" si="793"/>
        <v>14.481209287805108</v>
      </c>
      <c r="EH335" s="21">
        <f t="shared" si="757"/>
        <v>3.5000000000000003E-2</v>
      </c>
      <c r="EI335" s="14">
        <f t="shared" si="891"/>
        <v>9.7371363349783682</v>
      </c>
      <c r="EJ335" s="14">
        <f t="shared" si="892"/>
        <v>2.4399549862245928</v>
      </c>
      <c r="EK335" s="14">
        <f t="shared" si="775"/>
        <v>10.038187303530364</v>
      </c>
      <c r="EL335" s="19">
        <f t="shared" si="776"/>
        <v>14.497540259840958</v>
      </c>
      <c r="EM335" s="19">
        <f t="shared" si="794"/>
        <v>228.07628694153658</v>
      </c>
      <c r="EN335" s="14">
        <f t="shared" si="893"/>
        <v>7.0234728696864299E-2</v>
      </c>
      <c r="EO335" s="19">
        <f t="shared" si="857"/>
        <v>227.91609818018131</v>
      </c>
    </row>
    <row r="336" spans="2:145" outlineLevel="1">
      <c r="B336" t="s">
        <v>230</v>
      </c>
      <c r="C336" s="14">
        <f t="shared" si="804"/>
        <v>1.6199999999999999</v>
      </c>
      <c r="D336" s="14">
        <f t="shared" si="805"/>
        <v>0.40601027145261881</v>
      </c>
      <c r="E336" s="14">
        <f t="shared" si="806"/>
        <v>1.670103092783505</v>
      </c>
      <c r="F336" s="14">
        <f t="shared" si="723"/>
        <v>8.1056445611872618</v>
      </c>
      <c r="G336" s="14">
        <f t="shared" si="724"/>
        <v>2.0313337957022646</v>
      </c>
      <c r="H336" s="14">
        <f t="shared" si="795"/>
        <v>8.3563345991621265</v>
      </c>
      <c r="I336" s="19">
        <f t="shared" si="777"/>
        <v>12.063235962087619</v>
      </c>
      <c r="J336" s="21">
        <f t="shared" si="725"/>
        <v>3.5000000000000003E-2</v>
      </c>
      <c r="K336" s="14">
        <f t="shared" si="867"/>
        <v>8.1103522597098134</v>
      </c>
      <c r="L336" s="14">
        <f t="shared" si="868"/>
        <v>2.0324033799170604</v>
      </c>
      <c r="M336" s="14">
        <f t="shared" si="759"/>
        <v>8.3611289474136434</v>
      </c>
      <c r="N336" s="19">
        <f t="shared" si="760"/>
        <v>12.070157101201444</v>
      </c>
      <c r="O336" s="19">
        <f t="shared" si="778"/>
        <v>228.01832690062344</v>
      </c>
      <c r="P336" s="14">
        <f t="shared" si="869"/>
        <v>5.8506084420566012E-2</v>
      </c>
      <c r="Q336" s="19">
        <f t="shared" si="809"/>
        <v>227.8849223057926</v>
      </c>
      <c r="R336" t="s">
        <v>230</v>
      </c>
      <c r="S336" s="14">
        <f t="shared" si="810"/>
        <v>1.6199999999999999</v>
      </c>
      <c r="T336" s="14">
        <f t="shared" si="811"/>
        <v>0.40601027145261881</v>
      </c>
      <c r="U336" s="14">
        <f t="shared" si="812"/>
        <v>1.670103092783505</v>
      </c>
      <c r="V336" s="14">
        <f t="shared" si="727"/>
        <v>8.1056445611872618</v>
      </c>
      <c r="W336" s="14">
        <f t="shared" si="728"/>
        <v>2.0313337957022646</v>
      </c>
      <c r="X336" s="14">
        <f t="shared" si="796"/>
        <v>8.3563345991621265</v>
      </c>
      <c r="Y336" s="19">
        <f t="shared" si="779"/>
        <v>12.063235962087619</v>
      </c>
      <c r="Z336" s="21">
        <f t="shared" si="729"/>
        <v>3.5000000000000003E-2</v>
      </c>
      <c r="AA336" s="14">
        <f t="shared" si="870"/>
        <v>8.1103522597098134</v>
      </c>
      <c r="AB336" s="14">
        <f t="shared" si="871"/>
        <v>2.0324033799170604</v>
      </c>
      <c r="AC336" s="14">
        <f t="shared" si="761"/>
        <v>8.3611289474136434</v>
      </c>
      <c r="AD336" s="19">
        <f t="shared" si="762"/>
        <v>12.071852969575078</v>
      </c>
      <c r="AE336" s="19">
        <f t="shared" si="780"/>
        <v>227.98566997511369</v>
      </c>
      <c r="AF336" s="14">
        <f t="shared" si="872"/>
        <v>5.8518576745780718E-2</v>
      </c>
      <c r="AG336" s="19">
        <f t="shared" si="815"/>
        <v>227.85225600585991</v>
      </c>
      <c r="AH336" t="s">
        <v>230</v>
      </c>
      <c r="AI336" s="14">
        <f t="shared" si="816"/>
        <v>1.6199999999999999</v>
      </c>
      <c r="AJ336" s="14">
        <f t="shared" si="817"/>
        <v>0.40601027145261881</v>
      </c>
      <c r="AK336" s="14">
        <f t="shared" si="818"/>
        <v>1.670103092783505</v>
      </c>
      <c r="AL336" s="14">
        <f t="shared" si="731"/>
        <v>8.1056445611872618</v>
      </c>
      <c r="AM336" s="14">
        <f t="shared" si="732"/>
        <v>2.0313337957022646</v>
      </c>
      <c r="AN336" s="14">
        <f t="shared" si="797"/>
        <v>8.3563345991621265</v>
      </c>
      <c r="AO336" s="19">
        <f t="shared" si="781"/>
        <v>12.063235962087619</v>
      </c>
      <c r="AP336" s="21">
        <f t="shared" si="733"/>
        <v>3.5000000000000003E-2</v>
      </c>
      <c r="AQ336" s="14">
        <f t="shared" si="873"/>
        <v>8.1103522597098134</v>
      </c>
      <c r="AR336" s="14">
        <f t="shared" si="874"/>
        <v>2.0324033799170604</v>
      </c>
      <c r="AS336" s="14">
        <f t="shared" si="763"/>
        <v>8.3611289474136434</v>
      </c>
      <c r="AT336" s="19">
        <f t="shared" si="764"/>
        <v>12.073337577183494</v>
      </c>
      <c r="AU336" s="19">
        <f t="shared" si="782"/>
        <v>227.95708872739877</v>
      </c>
      <c r="AV336" s="14">
        <f t="shared" si="875"/>
        <v>5.8529513872137555E-2</v>
      </c>
      <c r="AW336" s="19">
        <f t="shared" si="821"/>
        <v>227.82366655152953</v>
      </c>
      <c r="AX336" t="s">
        <v>230</v>
      </c>
      <c r="AY336" s="14">
        <f t="shared" si="822"/>
        <v>1.6199999999999999</v>
      </c>
      <c r="AZ336" s="14">
        <f t="shared" si="823"/>
        <v>0.40601027145261881</v>
      </c>
      <c r="BA336" s="14">
        <f t="shared" si="824"/>
        <v>1.670103092783505</v>
      </c>
      <c r="BB336" s="14">
        <f t="shared" si="735"/>
        <v>8.1056445611872618</v>
      </c>
      <c r="BC336" s="14">
        <f t="shared" si="736"/>
        <v>2.0313337957022646</v>
      </c>
      <c r="BD336" s="14">
        <f t="shared" si="798"/>
        <v>8.3563345991621265</v>
      </c>
      <c r="BE336" s="19">
        <f t="shared" si="783"/>
        <v>12.063235962087619</v>
      </c>
      <c r="BF336" s="21">
        <f t="shared" si="737"/>
        <v>3.5000000000000003E-2</v>
      </c>
      <c r="BG336" s="14">
        <f t="shared" si="876"/>
        <v>8.1103522597098134</v>
      </c>
      <c r="BH336" s="14">
        <f t="shared" si="877"/>
        <v>2.0324033799170604</v>
      </c>
      <c r="BI336" s="14">
        <f t="shared" si="765"/>
        <v>8.3611289474136434</v>
      </c>
      <c r="BJ336" s="19">
        <f t="shared" si="766"/>
        <v>12.073764127360484</v>
      </c>
      <c r="BK336" s="19">
        <f t="shared" si="784"/>
        <v>227.94887819459549</v>
      </c>
      <c r="BL336" s="14">
        <f t="shared" si="878"/>
        <v>5.8532656449322824E-2</v>
      </c>
      <c r="BM336" s="19">
        <f t="shared" si="827"/>
        <v>227.81545366084174</v>
      </c>
      <c r="BN336" t="s">
        <v>230</v>
      </c>
      <c r="BO336" s="14">
        <f t="shared" si="828"/>
        <v>1.6199999999999999</v>
      </c>
      <c r="BP336" s="14">
        <f t="shared" si="829"/>
        <v>0.40601027145261881</v>
      </c>
      <c r="BQ336" s="14">
        <f t="shared" si="830"/>
        <v>1.670103092783505</v>
      </c>
      <c r="BR336" s="14">
        <f t="shared" si="739"/>
        <v>8.1056445611872618</v>
      </c>
      <c r="BS336" s="14">
        <f t="shared" si="740"/>
        <v>2.0313337957022646</v>
      </c>
      <c r="BT336" s="14">
        <f t="shared" si="799"/>
        <v>8.3563345991621265</v>
      </c>
      <c r="BU336" s="19">
        <f t="shared" si="785"/>
        <v>12.063235962087619</v>
      </c>
      <c r="BV336" s="21">
        <f t="shared" si="741"/>
        <v>3.5000000000000003E-2</v>
      </c>
      <c r="BW336" s="14">
        <f t="shared" si="879"/>
        <v>8.1103522597098134</v>
      </c>
      <c r="BX336" s="14">
        <f t="shared" si="880"/>
        <v>2.0324033799170604</v>
      </c>
      <c r="BY336" s="14">
        <f t="shared" si="767"/>
        <v>8.3611289474136434</v>
      </c>
      <c r="BZ336" s="19">
        <f t="shared" si="768"/>
        <v>12.073979047006228</v>
      </c>
      <c r="CA336" s="19">
        <f t="shared" si="786"/>
        <v>227.9447414909292</v>
      </c>
      <c r="CB336" s="14">
        <f t="shared" si="881"/>
        <v>5.8534239883781126E-2</v>
      </c>
      <c r="CC336" s="19">
        <f t="shared" si="833"/>
        <v>227.81131576914245</v>
      </c>
      <c r="CD336" t="s">
        <v>230</v>
      </c>
      <c r="CE336" s="14">
        <f t="shared" si="834"/>
        <v>1.6199999999999999</v>
      </c>
      <c r="CF336" s="14">
        <f t="shared" si="835"/>
        <v>0.40601027145261881</v>
      </c>
      <c r="CG336" s="14">
        <f t="shared" si="836"/>
        <v>1.670103092783505</v>
      </c>
      <c r="CH336" s="14">
        <f t="shared" si="743"/>
        <v>8.1056445611872618</v>
      </c>
      <c r="CI336" s="14">
        <f t="shared" si="744"/>
        <v>2.0313337957022646</v>
      </c>
      <c r="CJ336" s="14">
        <f t="shared" si="800"/>
        <v>8.3563345991621265</v>
      </c>
      <c r="CK336" s="19">
        <f t="shared" si="787"/>
        <v>12.063235962087619</v>
      </c>
      <c r="CL336" s="21">
        <f t="shared" si="745"/>
        <v>3.5000000000000003E-2</v>
      </c>
      <c r="CM336" s="14">
        <f t="shared" si="882"/>
        <v>8.1103522597098134</v>
      </c>
      <c r="CN336" s="14">
        <f t="shared" si="883"/>
        <v>2.0324033799170604</v>
      </c>
      <c r="CO336" s="14">
        <f t="shared" si="769"/>
        <v>8.3611289474136434</v>
      </c>
      <c r="CP336" s="19">
        <f t="shared" si="770"/>
        <v>12.074187468355314</v>
      </c>
      <c r="CQ336" s="19">
        <f t="shared" si="788"/>
        <v>227.9407300040794</v>
      </c>
      <c r="CR336" s="14">
        <f t="shared" si="884"/>
        <v>5.8535775460631261E-2</v>
      </c>
      <c r="CS336" s="19">
        <f t="shared" si="839"/>
        <v>227.80730313018088</v>
      </c>
      <c r="CT336" t="s">
        <v>230</v>
      </c>
      <c r="CU336" s="14">
        <f t="shared" si="840"/>
        <v>1.6199999999999999</v>
      </c>
      <c r="CV336" s="14">
        <f t="shared" si="841"/>
        <v>0.40601027145261881</v>
      </c>
      <c r="CW336" s="14">
        <f t="shared" si="842"/>
        <v>1.670103092783505</v>
      </c>
      <c r="CX336" s="14">
        <f t="shared" si="747"/>
        <v>8.1056445611872618</v>
      </c>
      <c r="CY336" s="14">
        <f t="shared" si="748"/>
        <v>2.0313337957022646</v>
      </c>
      <c r="CZ336" s="14">
        <f t="shared" si="801"/>
        <v>8.3563345991621265</v>
      </c>
      <c r="DA336" s="19">
        <f t="shared" si="789"/>
        <v>12.063235962087619</v>
      </c>
      <c r="DB336" s="21">
        <f t="shared" si="749"/>
        <v>3.5000000000000003E-2</v>
      </c>
      <c r="DC336" s="14">
        <f t="shared" si="885"/>
        <v>8.1103522597098134</v>
      </c>
      <c r="DD336" s="14">
        <f t="shared" si="886"/>
        <v>2.0324033799170604</v>
      </c>
      <c r="DE336" s="14">
        <f t="shared" si="771"/>
        <v>8.3611289474136434</v>
      </c>
      <c r="DF336" s="19">
        <f t="shared" si="772"/>
        <v>12.074825770136766</v>
      </c>
      <c r="DG336" s="19">
        <f t="shared" si="790"/>
        <v>227.92844546188775</v>
      </c>
      <c r="DH336" s="14">
        <f t="shared" si="887"/>
        <v>5.8540478365199225E-2</v>
      </c>
      <c r="DI336" s="19">
        <f t="shared" si="845"/>
        <v>227.79501505958399</v>
      </c>
      <c r="DJ336" t="s">
        <v>230</v>
      </c>
      <c r="DK336" s="14">
        <f t="shared" si="846"/>
        <v>1.6199999999999999</v>
      </c>
      <c r="DL336" s="14">
        <f t="shared" si="847"/>
        <v>0.40601027145261881</v>
      </c>
      <c r="DM336" s="14">
        <f t="shared" si="848"/>
        <v>1.670103092783505</v>
      </c>
      <c r="DN336" s="14">
        <f t="shared" si="751"/>
        <v>8.1056445611872618</v>
      </c>
      <c r="DO336" s="14">
        <f t="shared" si="752"/>
        <v>2.0313337957022646</v>
      </c>
      <c r="DP336" s="14">
        <f t="shared" si="802"/>
        <v>8.3563345991621265</v>
      </c>
      <c r="DQ336" s="19">
        <f t="shared" si="791"/>
        <v>12.063235962087619</v>
      </c>
      <c r="DR336" s="21">
        <f t="shared" si="753"/>
        <v>3.5000000000000003E-2</v>
      </c>
      <c r="DS336" s="14">
        <f t="shared" si="888"/>
        <v>8.1103522597098134</v>
      </c>
      <c r="DT336" s="14">
        <f t="shared" si="889"/>
        <v>2.0324033799170604</v>
      </c>
      <c r="DU336" s="14">
        <f t="shared" si="773"/>
        <v>8.3611289474136434</v>
      </c>
      <c r="DV336" s="19">
        <f t="shared" si="774"/>
        <v>12.07525242633402</v>
      </c>
      <c r="DW336" s="19">
        <f t="shared" si="792"/>
        <v>227.92023489900143</v>
      </c>
      <c r="DX336" s="14">
        <f t="shared" si="890"/>
        <v>5.8543621997161677E-2</v>
      </c>
      <c r="DY336" s="19">
        <f t="shared" si="851"/>
        <v>227.7868021382271</v>
      </c>
      <c r="DZ336" t="s">
        <v>230</v>
      </c>
      <c r="EA336" s="14">
        <f t="shared" si="852"/>
        <v>1.6199999999999999</v>
      </c>
      <c r="EB336" s="14">
        <f t="shared" si="853"/>
        <v>0.40601027145261881</v>
      </c>
      <c r="EC336" s="14">
        <f t="shared" si="854"/>
        <v>1.670103092783505</v>
      </c>
      <c r="ED336" s="14">
        <f t="shared" si="755"/>
        <v>8.1056445611872618</v>
      </c>
      <c r="EE336" s="14">
        <f t="shared" si="756"/>
        <v>2.0313337957022646</v>
      </c>
      <c r="EF336" s="14">
        <f t="shared" si="803"/>
        <v>8.3563345991621265</v>
      </c>
      <c r="EG336" s="19">
        <f t="shared" si="793"/>
        <v>12.063235962087619</v>
      </c>
      <c r="EH336" s="21">
        <f t="shared" si="757"/>
        <v>3.5000000000000003E-2</v>
      </c>
      <c r="EI336" s="14">
        <f t="shared" si="891"/>
        <v>8.1103522597098134</v>
      </c>
      <c r="EJ336" s="14">
        <f t="shared" si="892"/>
        <v>2.0324033799170604</v>
      </c>
      <c r="EK336" s="14">
        <f t="shared" si="775"/>
        <v>8.3611289474136434</v>
      </c>
      <c r="EL336" s="19">
        <f t="shared" si="776"/>
        <v>12.075467399399905</v>
      </c>
      <c r="EM336" s="19">
        <f t="shared" si="794"/>
        <v>227.91609818018131</v>
      </c>
      <c r="EN336" s="14">
        <f t="shared" si="893"/>
        <v>5.8545205963099659E-2</v>
      </c>
      <c r="EO336" s="19">
        <f t="shared" si="857"/>
        <v>227.78266423107866</v>
      </c>
    </row>
    <row r="337" spans="2:145" outlineLevel="1">
      <c r="B337" t="s">
        <v>231</v>
      </c>
      <c r="C337" s="14">
        <f t="shared" si="804"/>
        <v>1.6199999999999999</v>
      </c>
      <c r="D337" s="14">
        <f t="shared" si="805"/>
        <v>0.40601027145261881</v>
      </c>
      <c r="E337" s="14">
        <f t="shared" si="806"/>
        <v>1.670103092783505</v>
      </c>
      <c r="F337" s="14">
        <f t="shared" si="723"/>
        <v>6.4826333830088299</v>
      </c>
      <c r="G337" s="14">
        <f t="shared" si="724"/>
        <v>1.6246393876949872</v>
      </c>
      <c r="H337" s="14">
        <f t="shared" si="795"/>
        <v>6.6831271989781751</v>
      </c>
      <c r="I337" s="19">
        <f t="shared" si="777"/>
        <v>9.6477874849581831</v>
      </c>
      <c r="J337" s="21">
        <f t="shared" si="725"/>
        <v>3.5000000000000003E-2</v>
      </c>
      <c r="K337" s="14">
        <f t="shared" si="867"/>
        <v>6.4856445611872626</v>
      </c>
      <c r="L337" s="14">
        <f t="shared" si="868"/>
        <v>1.6253235242496458</v>
      </c>
      <c r="M337" s="14">
        <f t="shared" si="759"/>
        <v>6.686199363804314</v>
      </c>
      <c r="N337" s="19">
        <f t="shared" si="760"/>
        <v>9.6522224736212578</v>
      </c>
      <c r="O337" s="19">
        <f t="shared" si="778"/>
        <v>227.8849223057926</v>
      </c>
      <c r="P337" s="14">
        <f t="shared" si="869"/>
        <v>4.6816004186314403E-2</v>
      </c>
      <c r="Q337" s="19">
        <f t="shared" si="809"/>
        <v>227.77823569102594</v>
      </c>
      <c r="R337" t="s">
        <v>231</v>
      </c>
      <c r="S337" s="14">
        <f t="shared" si="810"/>
        <v>1.6199999999999999</v>
      </c>
      <c r="T337" s="14">
        <f t="shared" si="811"/>
        <v>0.40601027145261881</v>
      </c>
      <c r="U337" s="14">
        <f t="shared" si="812"/>
        <v>1.670103092783505</v>
      </c>
      <c r="V337" s="14">
        <f t="shared" si="727"/>
        <v>6.4826333830088299</v>
      </c>
      <c r="W337" s="14">
        <f t="shared" si="728"/>
        <v>1.6246393876949872</v>
      </c>
      <c r="X337" s="14">
        <f t="shared" si="796"/>
        <v>6.6831271989781751</v>
      </c>
      <c r="Y337" s="19">
        <f t="shared" si="779"/>
        <v>9.6477874849581831</v>
      </c>
      <c r="Z337" s="21">
        <f t="shared" si="729"/>
        <v>3.5000000000000003E-2</v>
      </c>
      <c r="AA337" s="14">
        <f t="shared" si="870"/>
        <v>6.4856445611872626</v>
      </c>
      <c r="AB337" s="14">
        <f t="shared" si="871"/>
        <v>1.6253235242496458</v>
      </c>
      <c r="AC337" s="14">
        <f t="shared" si="761"/>
        <v>6.686199363804314</v>
      </c>
      <c r="AD337" s="19">
        <f t="shared" si="762"/>
        <v>9.65357861991588</v>
      </c>
      <c r="AE337" s="19">
        <f t="shared" si="780"/>
        <v>227.85225600585991</v>
      </c>
      <c r="AF337" s="14">
        <f t="shared" si="872"/>
        <v>4.68260060900113E-2</v>
      </c>
      <c r="AG337" s="19">
        <f t="shared" si="815"/>
        <v>227.74556189458639</v>
      </c>
      <c r="AH337" t="s">
        <v>231</v>
      </c>
      <c r="AI337" s="14">
        <f t="shared" si="816"/>
        <v>1.6199999999999999</v>
      </c>
      <c r="AJ337" s="14">
        <f t="shared" si="817"/>
        <v>0.40601027145261881</v>
      </c>
      <c r="AK337" s="14">
        <f t="shared" si="818"/>
        <v>1.670103092783505</v>
      </c>
      <c r="AL337" s="14">
        <f t="shared" si="731"/>
        <v>6.4826333830088299</v>
      </c>
      <c r="AM337" s="14">
        <f t="shared" si="732"/>
        <v>1.6246393876949872</v>
      </c>
      <c r="AN337" s="14">
        <f t="shared" si="797"/>
        <v>6.6831271989781751</v>
      </c>
      <c r="AO337" s="19">
        <f t="shared" si="781"/>
        <v>9.6477874849581831</v>
      </c>
      <c r="AP337" s="21">
        <f t="shared" si="733"/>
        <v>3.5000000000000003E-2</v>
      </c>
      <c r="AQ337" s="14">
        <f t="shared" si="873"/>
        <v>6.4856445611872626</v>
      </c>
      <c r="AR337" s="14">
        <f t="shared" si="874"/>
        <v>1.6253235242496458</v>
      </c>
      <c r="AS337" s="14">
        <f t="shared" si="763"/>
        <v>6.686199363804314</v>
      </c>
      <c r="AT337" s="19">
        <f t="shared" si="764"/>
        <v>9.654765825915133</v>
      </c>
      <c r="AU337" s="19">
        <f t="shared" si="782"/>
        <v>227.82366655152953</v>
      </c>
      <c r="AV337" s="14">
        <f t="shared" si="875"/>
        <v>4.6834762835288625E-2</v>
      </c>
      <c r="AW337" s="19">
        <f t="shared" si="821"/>
        <v>227.71696587761747</v>
      </c>
      <c r="AX337" t="s">
        <v>231</v>
      </c>
      <c r="AY337" s="14">
        <f t="shared" si="822"/>
        <v>1.6199999999999999</v>
      </c>
      <c r="AZ337" s="14">
        <f t="shared" si="823"/>
        <v>0.40601027145261881</v>
      </c>
      <c r="BA337" s="14">
        <f t="shared" si="824"/>
        <v>1.670103092783505</v>
      </c>
      <c r="BB337" s="14">
        <f t="shared" si="735"/>
        <v>6.4826333830088299</v>
      </c>
      <c r="BC337" s="14">
        <f t="shared" si="736"/>
        <v>1.6246393876949872</v>
      </c>
      <c r="BD337" s="14">
        <f t="shared" si="798"/>
        <v>6.6831271989781751</v>
      </c>
      <c r="BE337" s="19">
        <f t="shared" si="783"/>
        <v>9.6477874849581831</v>
      </c>
      <c r="BF337" s="21">
        <f t="shared" si="737"/>
        <v>3.5000000000000003E-2</v>
      </c>
      <c r="BG337" s="14">
        <f t="shared" si="876"/>
        <v>6.4856445611872626</v>
      </c>
      <c r="BH337" s="14">
        <f t="shared" si="877"/>
        <v>1.6253235242496458</v>
      </c>
      <c r="BI337" s="14">
        <f t="shared" si="765"/>
        <v>6.686199363804314</v>
      </c>
      <c r="BJ337" s="19">
        <f t="shared" si="766"/>
        <v>9.6551069281203432</v>
      </c>
      <c r="BK337" s="19">
        <f t="shared" si="784"/>
        <v>227.81545366084174</v>
      </c>
      <c r="BL337" s="14">
        <f t="shared" si="878"/>
        <v>4.6837278921402152E-2</v>
      </c>
      <c r="BM337" s="19">
        <f t="shared" si="827"/>
        <v>227.70875110138456</v>
      </c>
      <c r="BN337" t="s">
        <v>231</v>
      </c>
      <c r="BO337" s="14">
        <f t="shared" si="828"/>
        <v>1.6199999999999999</v>
      </c>
      <c r="BP337" s="14">
        <f t="shared" si="829"/>
        <v>0.40601027145261881</v>
      </c>
      <c r="BQ337" s="14">
        <f t="shared" si="830"/>
        <v>1.670103092783505</v>
      </c>
      <c r="BR337" s="14">
        <f t="shared" si="739"/>
        <v>6.4826333830088299</v>
      </c>
      <c r="BS337" s="14">
        <f t="shared" si="740"/>
        <v>1.6246393876949872</v>
      </c>
      <c r="BT337" s="14">
        <f t="shared" si="799"/>
        <v>6.6831271989781751</v>
      </c>
      <c r="BU337" s="19">
        <f t="shared" si="785"/>
        <v>9.6477874849581831</v>
      </c>
      <c r="BV337" s="21">
        <f t="shared" si="741"/>
        <v>3.5000000000000003E-2</v>
      </c>
      <c r="BW337" s="14">
        <f t="shared" si="879"/>
        <v>6.4856445611872626</v>
      </c>
      <c r="BX337" s="14">
        <f t="shared" si="880"/>
        <v>1.6253235242496458</v>
      </c>
      <c r="BY337" s="14">
        <f t="shared" si="767"/>
        <v>6.686199363804314</v>
      </c>
      <c r="BZ337" s="19">
        <f t="shared" si="768"/>
        <v>9.6552787943369367</v>
      </c>
      <c r="CA337" s="19">
        <f t="shared" si="786"/>
        <v>227.81131576914245</v>
      </c>
      <c r="CB337" s="14">
        <f t="shared" si="881"/>
        <v>4.6838546689034574E-2</v>
      </c>
      <c r="CC337" s="19">
        <f t="shared" si="833"/>
        <v>227.70461225964303</v>
      </c>
      <c r="CD337" t="s">
        <v>231</v>
      </c>
      <c r="CE337" s="14">
        <f t="shared" si="834"/>
        <v>1.6199999999999999</v>
      </c>
      <c r="CF337" s="14">
        <f t="shared" si="835"/>
        <v>0.40601027145261881</v>
      </c>
      <c r="CG337" s="14">
        <f t="shared" si="836"/>
        <v>1.670103092783505</v>
      </c>
      <c r="CH337" s="14">
        <f t="shared" si="743"/>
        <v>6.4826333830088299</v>
      </c>
      <c r="CI337" s="14">
        <f t="shared" si="744"/>
        <v>1.6246393876949872</v>
      </c>
      <c r="CJ337" s="14">
        <f t="shared" si="800"/>
        <v>6.6831271989781751</v>
      </c>
      <c r="CK337" s="19">
        <f t="shared" si="787"/>
        <v>9.6477874849581831</v>
      </c>
      <c r="CL337" s="21">
        <f t="shared" si="745"/>
        <v>3.5000000000000003E-2</v>
      </c>
      <c r="CM337" s="14">
        <f t="shared" si="882"/>
        <v>6.4856445611872626</v>
      </c>
      <c r="CN337" s="14">
        <f t="shared" si="883"/>
        <v>1.6253235242496458</v>
      </c>
      <c r="CO337" s="14">
        <f t="shared" si="769"/>
        <v>6.686199363804314</v>
      </c>
      <c r="CP337" s="19">
        <f t="shared" si="770"/>
        <v>9.6554454640176015</v>
      </c>
      <c r="CQ337" s="19">
        <f t="shared" si="788"/>
        <v>227.80730313018088</v>
      </c>
      <c r="CR337" s="14">
        <f t="shared" si="884"/>
        <v>4.6839776139787924E-2</v>
      </c>
      <c r="CS337" s="19">
        <f t="shared" si="839"/>
        <v>227.70059869936463</v>
      </c>
      <c r="CT337" t="s">
        <v>231</v>
      </c>
      <c r="CU337" s="14">
        <f t="shared" si="840"/>
        <v>1.6199999999999999</v>
      </c>
      <c r="CV337" s="14">
        <f t="shared" si="841"/>
        <v>0.40601027145261881</v>
      </c>
      <c r="CW337" s="14">
        <f t="shared" si="842"/>
        <v>1.670103092783505</v>
      </c>
      <c r="CX337" s="14">
        <f t="shared" si="747"/>
        <v>6.4826333830088299</v>
      </c>
      <c r="CY337" s="14">
        <f t="shared" si="748"/>
        <v>1.6246393876949872</v>
      </c>
      <c r="CZ337" s="14">
        <f t="shared" si="801"/>
        <v>6.6831271989781751</v>
      </c>
      <c r="DA337" s="19">
        <f t="shared" si="789"/>
        <v>9.6477874849581831</v>
      </c>
      <c r="DB337" s="21">
        <f t="shared" si="749"/>
        <v>3.5000000000000003E-2</v>
      </c>
      <c r="DC337" s="14">
        <f t="shared" si="885"/>
        <v>6.4856445611872626</v>
      </c>
      <c r="DD337" s="14">
        <f t="shared" si="886"/>
        <v>1.6253235242496458</v>
      </c>
      <c r="DE337" s="14">
        <f t="shared" si="771"/>
        <v>6.686199363804314</v>
      </c>
      <c r="DF337" s="19">
        <f t="shared" si="772"/>
        <v>9.6559558990308521</v>
      </c>
      <c r="DG337" s="19">
        <f t="shared" si="790"/>
        <v>227.79501505958399</v>
      </c>
      <c r="DH337" s="14">
        <f t="shared" si="887"/>
        <v>4.6843541493452483E-2</v>
      </c>
      <c r="DI337" s="19">
        <f t="shared" si="845"/>
        <v>227.68830780718451</v>
      </c>
      <c r="DJ337" t="s">
        <v>231</v>
      </c>
      <c r="DK337" s="14">
        <f t="shared" si="846"/>
        <v>1.6199999999999999</v>
      </c>
      <c r="DL337" s="14">
        <f t="shared" si="847"/>
        <v>0.40601027145261881</v>
      </c>
      <c r="DM337" s="14">
        <f t="shared" si="848"/>
        <v>1.670103092783505</v>
      </c>
      <c r="DN337" s="14">
        <f t="shared" si="751"/>
        <v>6.4826333830088299</v>
      </c>
      <c r="DO337" s="14">
        <f t="shared" si="752"/>
        <v>1.6246393876949872</v>
      </c>
      <c r="DP337" s="14">
        <f t="shared" si="802"/>
        <v>6.6831271989781751</v>
      </c>
      <c r="DQ337" s="19">
        <f t="shared" si="791"/>
        <v>9.6477874849581831</v>
      </c>
      <c r="DR337" s="21">
        <f t="shared" si="753"/>
        <v>3.5000000000000003E-2</v>
      </c>
      <c r="DS337" s="14">
        <f t="shared" si="888"/>
        <v>6.4856445611872626</v>
      </c>
      <c r="DT337" s="14">
        <f t="shared" si="889"/>
        <v>1.6253235242496458</v>
      </c>
      <c r="DU337" s="14">
        <f t="shared" si="773"/>
        <v>6.686199363804314</v>
      </c>
      <c r="DV337" s="19">
        <f t="shared" si="774"/>
        <v>9.6562970860179895</v>
      </c>
      <c r="DW337" s="19">
        <f t="shared" si="792"/>
        <v>227.7868021382271</v>
      </c>
      <c r="DX337" s="14">
        <f t="shared" si="890"/>
        <v>4.6846058424611745E-2</v>
      </c>
      <c r="DY337" s="19">
        <f t="shared" si="851"/>
        <v>227.68009299981387</v>
      </c>
      <c r="DZ337" t="s">
        <v>231</v>
      </c>
      <c r="EA337" s="14">
        <f t="shared" si="852"/>
        <v>1.6199999999999999</v>
      </c>
      <c r="EB337" s="14">
        <f t="shared" si="853"/>
        <v>0.40601027145261881</v>
      </c>
      <c r="EC337" s="14">
        <f t="shared" si="854"/>
        <v>1.670103092783505</v>
      </c>
      <c r="ED337" s="14">
        <f t="shared" si="755"/>
        <v>6.4826333830088299</v>
      </c>
      <c r="EE337" s="14">
        <f t="shared" si="756"/>
        <v>1.6246393876949872</v>
      </c>
      <c r="EF337" s="14">
        <f t="shared" si="803"/>
        <v>6.6831271989781751</v>
      </c>
      <c r="EG337" s="19">
        <f t="shared" si="793"/>
        <v>9.6477874849581831</v>
      </c>
      <c r="EH337" s="21">
        <f t="shared" si="757"/>
        <v>3.5000000000000003E-2</v>
      </c>
      <c r="EI337" s="14">
        <f t="shared" si="891"/>
        <v>6.4856445611872626</v>
      </c>
      <c r="EJ337" s="14">
        <f t="shared" si="892"/>
        <v>1.6253235242496458</v>
      </c>
      <c r="EK337" s="14">
        <f t="shared" si="775"/>
        <v>6.686199363804314</v>
      </c>
      <c r="EL337" s="19">
        <f t="shared" si="776"/>
        <v>9.656468994953423</v>
      </c>
      <c r="EM337" s="19">
        <f t="shared" si="794"/>
        <v>227.78266423107866</v>
      </c>
      <c r="EN337" s="14">
        <f t="shared" si="893"/>
        <v>4.6847326618044721E-2</v>
      </c>
      <c r="EO337" s="19">
        <f t="shared" si="857"/>
        <v>227.67595414238704</v>
      </c>
    </row>
    <row r="338" spans="2:145" outlineLevel="1">
      <c r="B338" t="s">
        <v>232</v>
      </c>
      <c r="C338" s="14">
        <f t="shared" si="804"/>
        <v>1.6199999999999999</v>
      </c>
      <c r="D338" s="14">
        <f t="shared" si="805"/>
        <v>0.40601027145261881</v>
      </c>
      <c r="E338" s="14">
        <f t="shared" si="806"/>
        <v>1.670103092783505</v>
      </c>
      <c r="F338" s="14">
        <f t="shared" si="723"/>
        <v>4.8609403161474747</v>
      </c>
      <c r="G338" s="14">
        <f t="shared" si="724"/>
        <v>1.2182444532099281</v>
      </c>
      <c r="H338" s="14">
        <f t="shared" si="795"/>
        <v>5.0112786764406954</v>
      </c>
      <c r="I338" s="19">
        <f t="shared" si="777"/>
        <v>7.2343006886947387</v>
      </c>
      <c r="J338" s="21">
        <f t="shared" si="725"/>
        <v>3.5000000000000003E-2</v>
      </c>
      <c r="K338" s="14">
        <f t="shared" si="867"/>
        <v>4.8626333830088297</v>
      </c>
      <c r="L338" s="14">
        <f t="shared" si="868"/>
        <v>1.2186291162423684</v>
      </c>
      <c r="M338" s="14">
        <f t="shared" si="759"/>
        <v>5.0130091103553314</v>
      </c>
      <c r="N338" s="19">
        <f t="shared" si="760"/>
        <v>7.2367987495827206</v>
      </c>
      <c r="O338" s="19">
        <f t="shared" si="778"/>
        <v>227.77823569102594</v>
      </c>
      <c r="P338" s="14">
        <f t="shared" si="869"/>
        <v>3.5118964731838495E-2</v>
      </c>
      <c r="Q338" s="19">
        <f t="shared" si="809"/>
        <v>227.6982423327668</v>
      </c>
      <c r="R338" t="s">
        <v>232</v>
      </c>
      <c r="S338" s="14">
        <f t="shared" si="810"/>
        <v>1.6199999999999999</v>
      </c>
      <c r="T338" s="14">
        <f t="shared" si="811"/>
        <v>0.40601027145261881</v>
      </c>
      <c r="U338" s="14">
        <f t="shared" si="812"/>
        <v>1.670103092783505</v>
      </c>
      <c r="V338" s="14">
        <f t="shared" si="727"/>
        <v>4.8609403161474747</v>
      </c>
      <c r="W338" s="14">
        <f t="shared" si="728"/>
        <v>1.2182444532099281</v>
      </c>
      <c r="X338" s="14">
        <f t="shared" si="796"/>
        <v>5.0112786764406954</v>
      </c>
      <c r="Y338" s="19">
        <f t="shared" si="779"/>
        <v>7.2343006886947387</v>
      </c>
      <c r="Z338" s="21">
        <f t="shared" si="729"/>
        <v>3.5000000000000003E-2</v>
      </c>
      <c r="AA338" s="14">
        <f t="shared" si="870"/>
        <v>4.8626333830088297</v>
      </c>
      <c r="AB338" s="14">
        <f t="shared" si="871"/>
        <v>1.2186291162423684</v>
      </c>
      <c r="AC338" s="14">
        <f t="shared" si="761"/>
        <v>5.0130091103553314</v>
      </c>
      <c r="AD338" s="19">
        <f t="shared" si="762"/>
        <v>7.2378155265826276</v>
      </c>
      <c r="AE338" s="19">
        <f t="shared" si="780"/>
        <v>227.74556189458639</v>
      </c>
      <c r="AF338" s="14">
        <f t="shared" si="872"/>
        <v>3.5126471020806245E-2</v>
      </c>
      <c r="AG338" s="19">
        <f t="shared" si="815"/>
        <v>227.6655629157863</v>
      </c>
      <c r="AH338" t="s">
        <v>232</v>
      </c>
      <c r="AI338" s="14">
        <f t="shared" si="816"/>
        <v>1.6199999999999999</v>
      </c>
      <c r="AJ338" s="14">
        <f t="shared" si="817"/>
        <v>0.40601027145261881</v>
      </c>
      <c r="AK338" s="14">
        <f t="shared" si="818"/>
        <v>1.670103092783505</v>
      </c>
      <c r="AL338" s="14">
        <f t="shared" si="731"/>
        <v>4.8609403161474747</v>
      </c>
      <c r="AM338" s="14">
        <f t="shared" si="732"/>
        <v>1.2182444532099281</v>
      </c>
      <c r="AN338" s="14">
        <f t="shared" si="797"/>
        <v>5.0112786764406954</v>
      </c>
      <c r="AO338" s="19">
        <f t="shared" si="781"/>
        <v>7.2343006886947387</v>
      </c>
      <c r="AP338" s="21">
        <f t="shared" si="733"/>
        <v>3.5000000000000003E-2</v>
      </c>
      <c r="AQ338" s="14">
        <f t="shared" si="873"/>
        <v>4.8626333830088297</v>
      </c>
      <c r="AR338" s="14">
        <f t="shared" si="874"/>
        <v>1.2186291162423684</v>
      </c>
      <c r="AS338" s="14">
        <f t="shared" si="763"/>
        <v>5.0130091103553314</v>
      </c>
      <c r="AT338" s="19">
        <f t="shared" si="764"/>
        <v>7.2387056398093348</v>
      </c>
      <c r="AU338" s="19">
        <f t="shared" si="782"/>
        <v>227.71696587761747</v>
      </c>
      <c r="AV338" s="14">
        <f t="shared" si="875"/>
        <v>3.5133042836990418E-2</v>
      </c>
      <c r="AW338" s="19">
        <f t="shared" si="821"/>
        <v>227.6369619784486</v>
      </c>
      <c r="AX338" t="s">
        <v>232</v>
      </c>
      <c r="AY338" s="14">
        <f t="shared" si="822"/>
        <v>1.6199999999999999</v>
      </c>
      <c r="AZ338" s="14">
        <f t="shared" si="823"/>
        <v>0.40601027145261881</v>
      </c>
      <c r="BA338" s="14">
        <f t="shared" si="824"/>
        <v>1.670103092783505</v>
      </c>
      <c r="BB338" s="14">
        <f t="shared" si="735"/>
        <v>4.8609403161474747</v>
      </c>
      <c r="BC338" s="14">
        <f t="shared" si="736"/>
        <v>1.2182444532099281</v>
      </c>
      <c r="BD338" s="14">
        <f t="shared" si="798"/>
        <v>5.0112786764406954</v>
      </c>
      <c r="BE338" s="19">
        <f t="shared" si="783"/>
        <v>7.2343006886947387</v>
      </c>
      <c r="BF338" s="21">
        <f t="shared" si="737"/>
        <v>3.5000000000000003E-2</v>
      </c>
      <c r="BG338" s="14">
        <f t="shared" si="876"/>
        <v>4.8626333830088297</v>
      </c>
      <c r="BH338" s="14">
        <f t="shared" si="877"/>
        <v>1.2186291162423684</v>
      </c>
      <c r="BI338" s="14">
        <f t="shared" si="765"/>
        <v>5.0130091103553314</v>
      </c>
      <c r="BJ338" s="19">
        <f t="shared" si="766"/>
        <v>7.2389613827761901</v>
      </c>
      <c r="BK338" s="19">
        <f t="shared" si="784"/>
        <v>227.70875110138456</v>
      </c>
      <c r="BL338" s="14">
        <f t="shared" si="878"/>
        <v>3.5134931125018663E-2</v>
      </c>
      <c r="BM338" s="19">
        <f t="shared" si="827"/>
        <v>227.62874578851947</v>
      </c>
      <c r="BN338" t="s">
        <v>232</v>
      </c>
      <c r="BO338" s="14">
        <f t="shared" si="828"/>
        <v>1.6199999999999999</v>
      </c>
      <c r="BP338" s="14">
        <f t="shared" si="829"/>
        <v>0.40601027145261881</v>
      </c>
      <c r="BQ338" s="14">
        <f t="shared" si="830"/>
        <v>1.670103092783505</v>
      </c>
      <c r="BR338" s="14">
        <f t="shared" si="739"/>
        <v>4.8609403161474747</v>
      </c>
      <c r="BS338" s="14">
        <f t="shared" si="740"/>
        <v>1.2182444532099281</v>
      </c>
      <c r="BT338" s="14">
        <f t="shared" si="799"/>
        <v>5.0112786764406954</v>
      </c>
      <c r="BU338" s="19">
        <f t="shared" si="785"/>
        <v>7.2343006886947387</v>
      </c>
      <c r="BV338" s="21">
        <f t="shared" si="741"/>
        <v>3.5000000000000003E-2</v>
      </c>
      <c r="BW338" s="14">
        <f t="shared" si="879"/>
        <v>4.8626333830088297</v>
      </c>
      <c r="BX338" s="14">
        <f t="shared" si="880"/>
        <v>1.2186291162423684</v>
      </c>
      <c r="BY338" s="14">
        <f t="shared" si="767"/>
        <v>5.0130091103553314</v>
      </c>
      <c r="BZ338" s="19">
        <f t="shared" si="768"/>
        <v>7.2390902402724553</v>
      </c>
      <c r="CA338" s="19">
        <f t="shared" si="786"/>
        <v>227.70461225964303</v>
      </c>
      <c r="CB338" s="14">
        <f t="shared" si="881"/>
        <v>3.5135882567228494E-2</v>
      </c>
      <c r="CC338" s="19">
        <f t="shared" si="833"/>
        <v>227.62460623447933</v>
      </c>
      <c r="CD338" t="s">
        <v>232</v>
      </c>
      <c r="CE338" s="14">
        <f t="shared" si="834"/>
        <v>1.6199999999999999</v>
      </c>
      <c r="CF338" s="14">
        <f t="shared" si="835"/>
        <v>0.40601027145261881</v>
      </c>
      <c r="CG338" s="14">
        <f t="shared" si="836"/>
        <v>1.670103092783505</v>
      </c>
      <c r="CH338" s="14">
        <f t="shared" si="743"/>
        <v>4.8609403161474747</v>
      </c>
      <c r="CI338" s="14">
        <f t="shared" si="744"/>
        <v>1.2182444532099281</v>
      </c>
      <c r="CJ338" s="14">
        <f t="shared" si="800"/>
        <v>5.0112786764406954</v>
      </c>
      <c r="CK338" s="19">
        <f t="shared" si="787"/>
        <v>7.2343006886947387</v>
      </c>
      <c r="CL338" s="21">
        <f t="shared" si="745"/>
        <v>3.5000000000000003E-2</v>
      </c>
      <c r="CM338" s="14">
        <f t="shared" si="882"/>
        <v>4.8626333830088297</v>
      </c>
      <c r="CN338" s="14">
        <f t="shared" si="883"/>
        <v>1.2186291162423684</v>
      </c>
      <c r="CO338" s="14">
        <f t="shared" si="769"/>
        <v>5.0130091103553314</v>
      </c>
      <c r="CP338" s="19">
        <f t="shared" si="770"/>
        <v>7.2392152016417066</v>
      </c>
      <c r="CQ338" s="19">
        <f t="shared" si="788"/>
        <v>227.70059869936463</v>
      </c>
      <c r="CR338" s="14">
        <f t="shared" si="884"/>
        <v>3.5136805253169062E-2</v>
      </c>
      <c r="CS338" s="19">
        <f t="shared" si="839"/>
        <v>227.62059198343934</v>
      </c>
      <c r="CT338" t="s">
        <v>232</v>
      </c>
      <c r="CU338" s="14">
        <f t="shared" si="840"/>
        <v>1.6199999999999999</v>
      </c>
      <c r="CV338" s="14">
        <f t="shared" si="841"/>
        <v>0.40601027145261881</v>
      </c>
      <c r="CW338" s="14">
        <f t="shared" si="842"/>
        <v>1.670103092783505</v>
      </c>
      <c r="CX338" s="14">
        <f t="shared" si="747"/>
        <v>4.8609403161474747</v>
      </c>
      <c r="CY338" s="14">
        <f t="shared" si="748"/>
        <v>1.2182444532099281</v>
      </c>
      <c r="CZ338" s="14">
        <f t="shared" si="801"/>
        <v>5.0112786764406954</v>
      </c>
      <c r="DA338" s="19">
        <f t="shared" si="789"/>
        <v>7.2343006886947387</v>
      </c>
      <c r="DB338" s="21">
        <f t="shared" si="749"/>
        <v>3.5000000000000003E-2</v>
      </c>
      <c r="DC338" s="14">
        <f t="shared" si="885"/>
        <v>4.8626333830088297</v>
      </c>
      <c r="DD338" s="14">
        <f t="shared" si="886"/>
        <v>1.2186291162423684</v>
      </c>
      <c r="DE338" s="14">
        <f t="shared" si="771"/>
        <v>5.0130091103553314</v>
      </c>
      <c r="DF338" s="19">
        <f t="shared" si="772"/>
        <v>7.2395979026699644</v>
      </c>
      <c r="DG338" s="19">
        <f t="shared" si="790"/>
        <v>227.68830780718451</v>
      </c>
      <c r="DH338" s="14">
        <f t="shared" si="887"/>
        <v>3.5139631099628268E-2</v>
      </c>
      <c r="DI338" s="19">
        <f t="shared" si="845"/>
        <v>227.60829897576409</v>
      </c>
      <c r="DJ338" t="s">
        <v>232</v>
      </c>
      <c r="DK338" s="14">
        <f t="shared" si="846"/>
        <v>1.6199999999999999</v>
      </c>
      <c r="DL338" s="14">
        <f t="shared" si="847"/>
        <v>0.40601027145261881</v>
      </c>
      <c r="DM338" s="14">
        <f t="shared" si="848"/>
        <v>1.670103092783505</v>
      </c>
      <c r="DN338" s="14">
        <f t="shared" si="751"/>
        <v>4.8609403161474747</v>
      </c>
      <c r="DO338" s="14">
        <f t="shared" si="752"/>
        <v>1.2182444532099281</v>
      </c>
      <c r="DP338" s="14">
        <f t="shared" si="802"/>
        <v>5.0112786764406954</v>
      </c>
      <c r="DQ338" s="19">
        <f t="shared" si="791"/>
        <v>7.2343006886947387</v>
      </c>
      <c r="DR338" s="21">
        <f t="shared" si="753"/>
        <v>3.5000000000000003E-2</v>
      </c>
      <c r="DS338" s="14">
        <f t="shared" si="888"/>
        <v>4.8626333830088297</v>
      </c>
      <c r="DT338" s="14">
        <f t="shared" si="889"/>
        <v>1.2186291162423684</v>
      </c>
      <c r="DU338" s="14">
        <f t="shared" si="773"/>
        <v>5.0130091103553314</v>
      </c>
      <c r="DV338" s="19">
        <f t="shared" si="774"/>
        <v>7.2398537092024648</v>
      </c>
      <c r="DW338" s="19">
        <f t="shared" si="792"/>
        <v>227.68009299981387</v>
      </c>
      <c r="DX338" s="14">
        <f t="shared" si="890"/>
        <v>3.514152002217772E-2</v>
      </c>
      <c r="DY338" s="19">
        <f t="shared" si="851"/>
        <v>227.60008275434583</v>
      </c>
      <c r="DZ338" t="s">
        <v>232</v>
      </c>
      <c r="EA338" s="14">
        <f t="shared" si="852"/>
        <v>1.6199999999999999</v>
      </c>
      <c r="EB338" s="14">
        <f t="shared" si="853"/>
        <v>0.40601027145261881</v>
      </c>
      <c r="EC338" s="14">
        <f t="shared" si="854"/>
        <v>1.670103092783505</v>
      </c>
      <c r="ED338" s="14">
        <f t="shared" si="755"/>
        <v>4.8609403161474747</v>
      </c>
      <c r="EE338" s="14">
        <f t="shared" si="756"/>
        <v>1.2182444532099281</v>
      </c>
      <c r="EF338" s="14">
        <f t="shared" si="803"/>
        <v>5.0112786764406954</v>
      </c>
      <c r="EG338" s="19">
        <f t="shared" si="793"/>
        <v>7.2343006886947387</v>
      </c>
      <c r="EH338" s="21">
        <f t="shared" si="757"/>
        <v>3.5000000000000003E-2</v>
      </c>
      <c r="EI338" s="14">
        <f t="shared" si="891"/>
        <v>4.8626333830088297</v>
      </c>
      <c r="EJ338" s="14">
        <f t="shared" si="892"/>
        <v>1.2186291162423684</v>
      </c>
      <c r="EK338" s="14">
        <f t="shared" si="775"/>
        <v>5.0130091103553314</v>
      </c>
      <c r="EL338" s="19">
        <f t="shared" si="776"/>
        <v>7.2399825987273774</v>
      </c>
      <c r="EM338" s="19">
        <f t="shared" si="794"/>
        <v>227.67595414238704</v>
      </c>
      <c r="EN338" s="14">
        <f t="shared" si="893"/>
        <v>3.5142471784109272E-2</v>
      </c>
      <c r="EO338" s="19">
        <f t="shared" si="857"/>
        <v>227.59594318444334</v>
      </c>
    </row>
    <row r="339" spans="2:145" outlineLevel="1">
      <c r="B339" t="s">
        <v>233</v>
      </c>
      <c r="C339" s="14">
        <f t="shared" si="804"/>
        <v>1.6199999999999999</v>
      </c>
      <c r="D339" s="14">
        <f t="shared" si="805"/>
        <v>0.40601027145261881</v>
      </c>
      <c r="E339" s="14">
        <f t="shared" si="806"/>
        <v>1.670103092783505</v>
      </c>
      <c r="F339" s="14">
        <f t="shared" si="723"/>
        <v>3.2401880457666619</v>
      </c>
      <c r="G339" s="14">
        <f t="shared" si="724"/>
        <v>0.81206326670811446</v>
      </c>
      <c r="H339" s="14">
        <f t="shared" si="795"/>
        <v>3.3404000471821256</v>
      </c>
      <c r="I339" s="19">
        <f t="shared" si="777"/>
        <v>4.8222140340056514</v>
      </c>
      <c r="J339" s="21">
        <f t="shared" si="725"/>
        <v>3.5000000000000003E-2</v>
      </c>
      <c r="K339" s="14">
        <f t="shared" si="867"/>
        <v>3.2409403161474746</v>
      </c>
      <c r="L339" s="14">
        <f t="shared" si="868"/>
        <v>0.81223418175730921</v>
      </c>
      <c r="M339" s="14">
        <f t="shared" si="759"/>
        <v>3.341170228953481</v>
      </c>
      <c r="N339" s="19">
        <f t="shared" si="760"/>
        <v>4.823325871298823</v>
      </c>
      <c r="O339" s="19">
        <f t="shared" si="778"/>
        <v>227.6982423327668</v>
      </c>
      <c r="P339" s="14">
        <f t="shared" si="869"/>
        <v>2.3416353502136573E-2</v>
      </c>
      <c r="Q339" s="19">
        <f t="shared" si="809"/>
        <v>227.644923707424</v>
      </c>
      <c r="R339" t="s">
        <v>233</v>
      </c>
      <c r="S339" s="14">
        <f t="shared" si="810"/>
        <v>1.6199999999999999</v>
      </c>
      <c r="T339" s="14">
        <f t="shared" si="811"/>
        <v>0.40601027145261881</v>
      </c>
      <c r="U339" s="14">
        <f t="shared" si="812"/>
        <v>1.670103092783505</v>
      </c>
      <c r="V339" s="14">
        <f t="shared" si="727"/>
        <v>3.2401880457666619</v>
      </c>
      <c r="W339" s="14">
        <f t="shared" si="728"/>
        <v>0.81206326670811446</v>
      </c>
      <c r="X339" s="14">
        <f t="shared" si="796"/>
        <v>3.3404000471821256</v>
      </c>
      <c r="Y339" s="19">
        <f t="shared" si="779"/>
        <v>4.8222140340056514</v>
      </c>
      <c r="Z339" s="21">
        <f t="shared" si="729"/>
        <v>3.5000000000000003E-2</v>
      </c>
      <c r="AA339" s="14">
        <f t="shared" si="870"/>
        <v>3.2409403161474746</v>
      </c>
      <c r="AB339" s="14">
        <f t="shared" si="871"/>
        <v>0.81223418175730921</v>
      </c>
      <c r="AC339" s="14">
        <f t="shared" si="761"/>
        <v>3.341170228953481</v>
      </c>
      <c r="AD339" s="19">
        <f t="shared" si="762"/>
        <v>4.8240035530996712</v>
      </c>
      <c r="AE339" s="19">
        <f t="shared" si="780"/>
        <v>227.6655629157863</v>
      </c>
      <c r="AF339" s="14">
        <f t="shared" si="872"/>
        <v>2.3421360152157632E-2</v>
      </c>
      <c r="AG339" s="19">
        <f t="shared" si="815"/>
        <v>227.61224054435337</v>
      </c>
      <c r="AH339" t="s">
        <v>233</v>
      </c>
      <c r="AI339" s="14">
        <f t="shared" si="816"/>
        <v>1.6199999999999999</v>
      </c>
      <c r="AJ339" s="14">
        <f t="shared" si="817"/>
        <v>0.40601027145261881</v>
      </c>
      <c r="AK339" s="14">
        <f t="shared" si="818"/>
        <v>1.670103092783505</v>
      </c>
      <c r="AL339" s="14">
        <f t="shared" si="731"/>
        <v>3.2401880457666619</v>
      </c>
      <c r="AM339" s="14">
        <f t="shared" si="732"/>
        <v>0.81206326670811446</v>
      </c>
      <c r="AN339" s="14">
        <f t="shared" si="797"/>
        <v>3.3404000471821256</v>
      </c>
      <c r="AO339" s="19">
        <f t="shared" si="781"/>
        <v>4.8222140340056514</v>
      </c>
      <c r="AP339" s="21">
        <f t="shared" si="733"/>
        <v>3.5000000000000003E-2</v>
      </c>
      <c r="AQ339" s="14">
        <f t="shared" si="873"/>
        <v>3.2409403161474746</v>
      </c>
      <c r="AR339" s="14">
        <f t="shared" si="874"/>
        <v>0.81223418175730921</v>
      </c>
      <c r="AS339" s="14">
        <f t="shared" si="763"/>
        <v>3.341170228953481</v>
      </c>
      <c r="AT339" s="19">
        <f t="shared" si="764"/>
        <v>4.8245968135043507</v>
      </c>
      <c r="AU339" s="19">
        <f t="shared" si="782"/>
        <v>227.6369619784486</v>
      </c>
      <c r="AV339" s="14">
        <f t="shared" si="875"/>
        <v>2.3425743515002186E-2</v>
      </c>
      <c r="AW339" s="19">
        <f t="shared" si="821"/>
        <v>227.58363632759017</v>
      </c>
      <c r="AX339" t="s">
        <v>233</v>
      </c>
      <c r="AY339" s="14">
        <f t="shared" si="822"/>
        <v>1.6199999999999999</v>
      </c>
      <c r="AZ339" s="14">
        <f t="shared" si="823"/>
        <v>0.40601027145261881</v>
      </c>
      <c r="BA339" s="14">
        <f t="shared" si="824"/>
        <v>1.670103092783505</v>
      </c>
      <c r="BB339" s="14">
        <f t="shared" si="735"/>
        <v>3.2401880457666619</v>
      </c>
      <c r="BC339" s="14">
        <f t="shared" si="736"/>
        <v>0.81206326670811446</v>
      </c>
      <c r="BD339" s="14">
        <f t="shared" si="798"/>
        <v>3.3404000471821256</v>
      </c>
      <c r="BE339" s="19">
        <f t="shared" si="783"/>
        <v>4.8222140340056514</v>
      </c>
      <c r="BF339" s="21">
        <f t="shared" si="737"/>
        <v>3.5000000000000003E-2</v>
      </c>
      <c r="BG339" s="14">
        <f t="shared" si="876"/>
        <v>3.2409403161474746</v>
      </c>
      <c r="BH339" s="14">
        <f t="shared" si="877"/>
        <v>0.81223418175730921</v>
      </c>
      <c r="BI339" s="14">
        <f t="shared" si="765"/>
        <v>3.341170228953481</v>
      </c>
      <c r="BJ339" s="19">
        <f t="shared" si="766"/>
        <v>4.8247672661742564</v>
      </c>
      <c r="BK339" s="19">
        <f t="shared" si="784"/>
        <v>227.62874578851947</v>
      </c>
      <c r="BL339" s="14">
        <f t="shared" si="878"/>
        <v>2.3427002992144418E-2</v>
      </c>
      <c r="BM339" s="19">
        <f t="shared" si="827"/>
        <v>227.5754191954326</v>
      </c>
      <c r="BN339" t="s">
        <v>233</v>
      </c>
      <c r="BO339" s="14">
        <f t="shared" si="828"/>
        <v>1.6199999999999999</v>
      </c>
      <c r="BP339" s="14">
        <f t="shared" si="829"/>
        <v>0.40601027145261881</v>
      </c>
      <c r="BQ339" s="14">
        <f t="shared" si="830"/>
        <v>1.670103092783505</v>
      </c>
      <c r="BR339" s="14">
        <f t="shared" si="739"/>
        <v>3.2401880457666619</v>
      </c>
      <c r="BS339" s="14">
        <f t="shared" si="740"/>
        <v>0.81206326670811446</v>
      </c>
      <c r="BT339" s="14">
        <f t="shared" si="799"/>
        <v>3.3404000471821256</v>
      </c>
      <c r="BU339" s="19">
        <f t="shared" si="785"/>
        <v>4.8222140340056514</v>
      </c>
      <c r="BV339" s="21">
        <f t="shared" si="741"/>
        <v>3.5000000000000003E-2</v>
      </c>
      <c r="BW339" s="14">
        <f t="shared" si="879"/>
        <v>3.2409403161474746</v>
      </c>
      <c r="BX339" s="14">
        <f t="shared" si="880"/>
        <v>0.81223418175730921</v>
      </c>
      <c r="BY339" s="14">
        <f t="shared" si="767"/>
        <v>3.341170228953481</v>
      </c>
      <c r="BZ339" s="19">
        <f t="shared" si="768"/>
        <v>4.8248531496866978</v>
      </c>
      <c r="CA339" s="19">
        <f t="shared" si="786"/>
        <v>227.62460623447933</v>
      </c>
      <c r="CB339" s="14">
        <f t="shared" si="881"/>
        <v>2.3427637598587264E-2</v>
      </c>
      <c r="CC339" s="19">
        <f t="shared" si="833"/>
        <v>227.57127916664552</v>
      </c>
      <c r="CD339" t="s">
        <v>233</v>
      </c>
      <c r="CE339" s="14">
        <f t="shared" si="834"/>
        <v>1.6199999999999999</v>
      </c>
      <c r="CF339" s="14">
        <f t="shared" si="835"/>
        <v>0.40601027145261881</v>
      </c>
      <c r="CG339" s="14">
        <f t="shared" si="836"/>
        <v>1.670103092783505</v>
      </c>
      <c r="CH339" s="14">
        <f t="shared" si="743"/>
        <v>3.2401880457666619</v>
      </c>
      <c r="CI339" s="14">
        <f t="shared" si="744"/>
        <v>0.81206326670811446</v>
      </c>
      <c r="CJ339" s="14">
        <f t="shared" si="800"/>
        <v>3.3404000471821256</v>
      </c>
      <c r="CK339" s="19">
        <f t="shared" si="787"/>
        <v>4.8222140340056514</v>
      </c>
      <c r="CL339" s="21">
        <f t="shared" si="745"/>
        <v>3.5000000000000003E-2</v>
      </c>
      <c r="CM339" s="14">
        <f t="shared" si="882"/>
        <v>3.2409403161474746</v>
      </c>
      <c r="CN339" s="14">
        <f t="shared" si="883"/>
        <v>0.81223418175730921</v>
      </c>
      <c r="CO339" s="14">
        <f t="shared" si="769"/>
        <v>3.341170228953481</v>
      </c>
      <c r="CP339" s="19">
        <f t="shared" si="770"/>
        <v>4.8249364364307512</v>
      </c>
      <c r="CQ339" s="19">
        <f t="shared" si="788"/>
        <v>227.62059198343934</v>
      </c>
      <c r="CR339" s="14">
        <f t="shared" si="884"/>
        <v>2.3428253024776344E-2</v>
      </c>
      <c r="CS339" s="19">
        <f t="shared" si="839"/>
        <v>227.56726445521298</v>
      </c>
      <c r="CT339" t="s">
        <v>233</v>
      </c>
      <c r="CU339" s="14">
        <f t="shared" si="840"/>
        <v>1.6199999999999999</v>
      </c>
      <c r="CV339" s="14">
        <f t="shared" si="841"/>
        <v>0.40601027145261881</v>
      </c>
      <c r="CW339" s="14">
        <f t="shared" si="842"/>
        <v>1.670103092783505</v>
      </c>
      <c r="CX339" s="14">
        <f t="shared" si="747"/>
        <v>3.2401880457666619</v>
      </c>
      <c r="CY339" s="14">
        <f t="shared" si="748"/>
        <v>0.81206326670811446</v>
      </c>
      <c r="CZ339" s="14">
        <f t="shared" si="801"/>
        <v>3.3404000471821256</v>
      </c>
      <c r="DA339" s="19">
        <f t="shared" si="789"/>
        <v>4.8222140340056514</v>
      </c>
      <c r="DB339" s="21">
        <f t="shared" si="749"/>
        <v>3.5000000000000003E-2</v>
      </c>
      <c r="DC339" s="14">
        <f t="shared" si="885"/>
        <v>3.2409403161474746</v>
      </c>
      <c r="DD339" s="14">
        <f t="shared" si="886"/>
        <v>0.81223418175730921</v>
      </c>
      <c r="DE339" s="14">
        <f t="shared" si="771"/>
        <v>3.341170228953481</v>
      </c>
      <c r="DF339" s="19">
        <f t="shared" si="772"/>
        <v>4.8251915066398929</v>
      </c>
      <c r="DG339" s="19">
        <f t="shared" si="790"/>
        <v>227.60829897576409</v>
      </c>
      <c r="DH339" s="14">
        <f t="shared" si="887"/>
        <v>2.3430137848099792E-2</v>
      </c>
      <c r="DI339" s="19">
        <f t="shared" si="845"/>
        <v>227.55497003756034</v>
      </c>
      <c r="DJ339" t="s">
        <v>233</v>
      </c>
      <c r="DK339" s="14">
        <f t="shared" si="846"/>
        <v>1.6199999999999999</v>
      </c>
      <c r="DL339" s="14">
        <f t="shared" si="847"/>
        <v>0.40601027145261881</v>
      </c>
      <c r="DM339" s="14">
        <f t="shared" si="848"/>
        <v>1.670103092783505</v>
      </c>
      <c r="DN339" s="14">
        <f t="shared" si="751"/>
        <v>3.2401880457666619</v>
      </c>
      <c r="DO339" s="14">
        <f t="shared" si="752"/>
        <v>0.81206326670811446</v>
      </c>
      <c r="DP339" s="14">
        <f t="shared" si="802"/>
        <v>3.3404000471821256</v>
      </c>
      <c r="DQ339" s="19">
        <f t="shared" si="791"/>
        <v>4.8222140340056514</v>
      </c>
      <c r="DR339" s="21">
        <f t="shared" si="753"/>
        <v>3.5000000000000003E-2</v>
      </c>
      <c r="DS339" s="14">
        <f t="shared" si="888"/>
        <v>3.2409403161474746</v>
      </c>
      <c r="DT339" s="14">
        <f t="shared" si="889"/>
        <v>0.81223418175730921</v>
      </c>
      <c r="DU339" s="14">
        <f t="shared" si="773"/>
        <v>3.341170228953481</v>
      </c>
      <c r="DV339" s="19">
        <f t="shared" si="774"/>
        <v>4.8253620016762957</v>
      </c>
      <c r="DW339" s="19">
        <f t="shared" si="792"/>
        <v>227.60008275434583</v>
      </c>
      <c r="DX339" s="14">
        <f t="shared" si="890"/>
        <v>2.343139774862615E-2</v>
      </c>
      <c r="DY339" s="19">
        <f t="shared" si="851"/>
        <v>227.54675287367945</v>
      </c>
      <c r="DZ339" t="s">
        <v>233</v>
      </c>
      <c r="EA339" s="14">
        <f t="shared" si="852"/>
        <v>1.6199999999999999</v>
      </c>
      <c r="EB339" s="14">
        <f t="shared" si="853"/>
        <v>0.40601027145261881</v>
      </c>
      <c r="EC339" s="14">
        <f t="shared" si="854"/>
        <v>1.670103092783505</v>
      </c>
      <c r="ED339" s="14">
        <f t="shared" si="755"/>
        <v>3.2401880457666619</v>
      </c>
      <c r="EE339" s="14">
        <f t="shared" si="756"/>
        <v>0.81206326670811446</v>
      </c>
      <c r="EF339" s="14">
        <f t="shared" si="803"/>
        <v>3.3404000471821256</v>
      </c>
      <c r="EG339" s="19">
        <f t="shared" si="793"/>
        <v>4.8222140340056514</v>
      </c>
      <c r="EH339" s="21">
        <f t="shared" si="757"/>
        <v>3.5000000000000003E-2</v>
      </c>
      <c r="EI339" s="14">
        <f t="shared" si="891"/>
        <v>3.2409403161474746</v>
      </c>
      <c r="EJ339" s="14">
        <f t="shared" si="892"/>
        <v>0.81223418175730921</v>
      </c>
      <c r="EK339" s="14">
        <f t="shared" si="775"/>
        <v>3.341170228953481</v>
      </c>
      <c r="EL339" s="19">
        <f t="shared" si="776"/>
        <v>4.8254479065358291</v>
      </c>
      <c r="EM339" s="19">
        <f t="shared" si="794"/>
        <v>227.59594318444334</v>
      </c>
      <c r="EN339" s="14">
        <f t="shared" si="893"/>
        <v>2.3432032568403253E-2</v>
      </c>
      <c r="EO339" s="19">
        <f t="shared" si="857"/>
        <v>227.54261282891198</v>
      </c>
    </row>
    <row r="340" spans="2:145" outlineLevel="1">
      <c r="B340" t="s">
        <v>234</v>
      </c>
      <c r="C340" s="14">
        <f t="shared" si="804"/>
        <v>1.6199999999999999</v>
      </c>
      <c r="D340" s="14">
        <f t="shared" si="805"/>
        <v>0.40601027145261881</v>
      </c>
      <c r="E340" s="14">
        <f t="shared" si="806"/>
        <v>1.670103092783505</v>
      </c>
      <c r="F340" s="14">
        <f>C340</f>
        <v>1.6199999999999999</v>
      </c>
      <c r="G340" s="14">
        <f>D340</f>
        <v>0.40601027145261881</v>
      </c>
      <c r="H340" s="14">
        <f t="shared" si="795"/>
        <v>1.670103092783505</v>
      </c>
      <c r="I340" s="19">
        <f t="shared" si="777"/>
        <v>2.4109670873255622</v>
      </c>
      <c r="J340" s="21">
        <f t="shared" si="725"/>
        <v>3.5000000000000003E-2</v>
      </c>
      <c r="K340" s="14">
        <f t="shared" si="867"/>
        <v>1.620188045766662</v>
      </c>
      <c r="L340" s="14">
        <f t="shared" si="868"/>
        <v>0.40605299525549565</v>
      </c>
      <c r="M340" s="14">
        <f t="shared" si="759"/>
        <v>1.6702958835491257</v>
      </c>
      <c r="N340" s="19">
        <f t="shared" si="760"/>
        <v>2.4112454007977431</v>
      </c>
      <c r="O340" s="19">
        <f t="shared" si="778"/>
        <v>227.644923707424</v>
      </c>
      <c r="P340" s="14">
        <f t="shared" si="869"/>
        <v>1.1709565354799192E-2</v>
      </c>
      <c r="Q340" s="19">
        <f t="shared" si="809"/>
        <v>227.61826747630559</v>
      </c>
      <c r="R340" t="s">
        <v>234</v>
      </c>
      <c r="S340" s="14">
        <f t="shared" si="810"/>
        <v>1.6199999999999999</v>
      </c>
      <c r="T340" s="14">
        <f t="shared" si="811"/>
        <v>0.40601027145261881</v>
      </c>
      <c r="U340" s="14">
        <f t="shared" si="812"/>
        <v>1.670103092783505</v>
      </c>
      <c r="V340" s="14">
        <f>S340</f>
        <v>1.6199999999999999</v>
      </c>
      <c r="W340" s="14">
        <f>T340</f>
        <v>0.40601027145261881</v>
      </c>
      <c r="X340" s="14">
        <f t="shared" si="796"/>
        <v>1.670103092783505</v>
      </c>
      <c r="Y340" s="19">
        <f t="shared" si="779"/>
        <v>2.4109670873255622</v>
      </c>
      <c r="Z340" s="21">
        <f t="shared" si="729"/>
        <v>3.5000000000000003E-2</v>
      </c>
      <c r="AA340" s="14">
        <f t="shared" si="870"/>
        <v>1.620188045766662</v>
      </c>
      <c r="AB340" s="14">
        <f t="shared" si="871"/>
        <v>0.40605299525549565</v>
      </c>
      <c r="AC340" s="14">
        <f t="shared" si="761"/>
        <v>1.6702958835491257</v>
      </c>
      <c r="AD340" s="19">
        <f t="shared" si="762"/>
        <v>2.4115841830341296</v>
      </c>
      <c r="AE340" s="19">
        <f t="shared" si="780"/>
        <v>227.61224054435337</v>
      </c>
      <c r="AF340" s="14">
        <f t="shared" si="872"/>
        <v>1.1712069515875305E-2</v>
      </c>
      <c r="AG340" s="19">
        <f t="shared" si="815"/>
        <v>227.58558244051417</v>
      </c>
      <c r="AH340" t="s">
        <v>234</v>
      </c>
      <c r="AI340" s="14">
        <f t="shared" si="816"/>
        <v>1.6199999999999999</v>
      </c>
      <c r="AJ340" s="14">
        <f t="shared" si="817"/>
        <v>0.40601027145261881</v>
      </c>
      <c r="AK340" s="14">
        <f t="shared" si="818"/>
        <v>1.670103092783505</v>
      </c>
      <c r="AL340" s="14">
        <f>AI340</f>
        <v>1.6199999999999999</v>
      </c>
      <c r="AM340" s="14">
        <f>AJ340</f>
        <v>0.40601027145261881</v>
      </c>
      <c r="AN340" s="14">
        <f t="shared" si="797"/>
        <v>1.670103092783505</v>
      </c>
      <c r="AO340" s="19">
        <f t="shared" si="781"/>
        <v>2.4109670873255622</v>
      </c>
      <c r="AP340" s="21">
        <f t="shared" si="733"/>
        <v>3.5000000000000003E-2</v>
      </c>
      <c r="AQ340" s="14">
        <f t="shared" si="873"/>
        <v>1.620188045766662</v>
      </c>
      <c r="AR340" s="14">
        <f t="shared" si="874"/>
        <v>0.40605299525549565</v>
      </c>
      <c r="AS340" s="14">
        <f t="shared" si="763"/>
        <v>1.6702958835491257</v>
      </c>
      <c r="AT340" s="19">
        <f t="shared" si="764"/>
        <v>2.4118807618804334</v>
      </c>
      <c r="AU340" s="19">
        <f t="shared" si="782"/>
        <v>227.58363632759017</v>
      </c>
      <c r="AV340" s="14">
        <f t="shared" si="875"/>
        <v>1.1714261929478447E-2</v>
      </c>
      <c r="AW340" s="19">
        <f t="shared" si="821"/>
        <v>227.55697658432214</v>
      </c>
      <c r="AX340" t="s">
        <v>234</v>
      </c>
      <c r="AY340" s="14">
        <f t="shared" si="822"/>
        <v>1.6199999999999999</v>
      </c>
      <c r="AZ340" s="14">
        <f t="shared" si="823"/>
        <v>0.40601027145261881</v>
      </c>
      <c r="BA340" s="14">
        <f t="shared" si="824"/>
        <v>1.670103092783505</v>
      </c>
      <c r="BB340" s="14">
        <f>AY340</f>
        <v>1.6199999999999999</v>
      </c>
      <c r="BC340" s="14">
        <f>AZ340</f>
        <v>0.40601027145261881</v>
      </c>
      <c r="BD340" s="14">
        <f t="shared" si="798"/>
        <v>1.670103092783505</v>
      </c>
      <c r="BE340" s="19">
        <f t="shared" si="783"/>
        <v>2.4109670873255622</v>
      </c>
      <c r="BF340" s="21">
        <f t="shared" si="737"/>
        <v>3.5000000000000003E-2</v>
      </c>
      <c r="BG340" s="14">
        <f t="shared" si="876"/>
        <v>1.620188045766662</v>
      </c>
      <c r="BH340" s="14">
        <f t="shared" si="877"/>
        <v>0.40605299525549565</v>
      </c>
      <c r="BI340" s="14">
        <f t="shared" si="765"/>
        <v>1.6702958835491257</v>
      </c>
      <c r="BJ340" s="19">
        <f t="shared" si="766"/>
        <v>2.4119659734600223</v>
      </c>
      <c r="BK340" s="19">
        <f t="shared" si="784"/>
        <v>227.5754191954326</v>
      </c>
      <c r="BL340" s="14">
        <f t="shared" si="878"/>
        <v>1.1714891878462306E-2</v>
      </c>
      <c r="BM340" s="19">
        <f t="shared" si="827"/>
        <v>227.5487589811319</v>
      </c>
      <c r="BN340" t="s">
        <v>234</v>
      </c>
      <c r="BO340" s="14">
        <f t="shared" si="828"/>
        <v>1.6199999999999999</v>
      </c>
      <c r="BP340" s="14">
        <f t="shared" si="829"/>
        <v>0.40601027145261881</v>
      </c>
      <c r="BQ340" s="14">
        <f t="shared" si="830"/>
        <v>1.670103092783505</v>
      </c>
      <c r="BR340" s="14">
        <f>BO340</f>
        <v>1.6199999999999999</v>
      </c>
      <c r="BS340" s="14">
        <f>BP340</f>
        <v>0.40601027145261881</v>
      </c>
      <c r="BT340" s="14">
        <f t="shared" si="799"/>
        <v>1.670103092783505</v>
      </c>
      <c r="BU340" s="19">
        <f t="shared" si="785"/>
        <v>2.4109670873255622</v>
      </c>
      <c r="BV340" s="21">
        <f t="shared" si="741"/>
        <v>3.5000000000000003E-2</v>
      </c>
      <c r="BW340" s="14">
        <f t="shared" si="879"/>
        <v>1.620188045766662</v>
      </c>
      <c r="BX340" s="14">
        <f t="shared" si="880"/>
        <v>0.40605299525549565</v>
      </c>
      <c r="BY340" s="14">
        <f t="shared" si="767"/>
        <v>1.6702958835491257</v>
      </c>
      <c r="BZ340" s="19">
        <f t="shared" si="768"/>
        <v>2.4120089077816718</v>
      </c>
      <c r="CA340" s="19">
        <f t="shared" si="786"/>
        <v>227.57127916664552</v>
      </c>
      <c r="CB340" s="14">
        <f t="shared" si="881"/>
        <v>1.1715209287709142E-2</v>
      </c>
      <c r="CC340" s="19">
        <f t="shared" si="833"/>
        <v>227.54461871501243</v>
      </c>
      <c r="CD340" t="s">
        <v>234</v>
      </c>
      <c r="CE340" s="14">
        <f t="shared" si="834"/>
        <v>1.6199999999999999</v>
      </c>
      <c r="CF340" s="14">
        <f t="shared" si="835"/>
        <v>0.40601027145261881</v>
      </c>
      <c r="CG340" s="14">
        <f t="shared" si="836"/>
        <v>1.670103092783505</v>
      </c>
      <c r="CH340" s="14">
        <f>CE340</f>
        <v>1.6199999999999999</v>
      </c>
      <c r="CI340" s="14">
        <f>CF340</f>
        <v>0.40601027145261881</v>
      </c>
      <c r="CJ340" s="14">
        <f t="shared" si="800"/>
        <v>1.670103092783505</v>
      </c>
      <c r="CK340" s="19">
        <f t="shared" si="787"/>
        <v>2.4109670873255622</v>
      </c>
      <c r="CL340" s="21">
        <f t="shared" si="745"/>
        <v>3.5000000000000003E-2</v>
      </c>
      <c r="CM340" s="14">
        <f t="shared" si="882"/>
        <v>1.620188045766662</v>
      </c>
      <c r="CN340" s="14">
        <f t="shared" si="883"/>
        <v>0.40605299525549565</v>
      </c>
      <c r="CO340" s="14">
        <f t="shared" si="769"/>
        <v>1.6702958835491257</v>
      </c>
      <c r="CP340" s="19">
        <f t="shared" si="770"/>
        <v>2.4120505439439186</v>
      </c>
      <c r="CQ340" s="19">
        <f t="shared" si="788"/>
        <v>227.56726445521298</v>
      </c>
      <c r="CR340" s="14">
        <f t="shared" si="884"/>
        <v>1.1715517103628321E-2</v>
      </c>
      <c r="CS340" s="19">
        <f t="shared" si="839"/>
        <v>227.54060377342347</v>
      </c>
      <c r="CT340" t="s">
        <v>234</v>
      </c>
      <c r="CU340" s="14">
        <f t="shared" si="840"/>
        <v>1.6199999999999999</v>
      </c>
      <c r="CV340" s="14">
        <f t="shared" si="841"/>
        <v>0.40601027145261881</v>
      </c>
      <c r="CW340" s="14">
        <f t="shared" si="842"/>
        <v>1.670103092783505</v>
      </c>
      <c r="CX340" s="14">
        <f>CU340</f>
        <v>1.6199999999999999</v>
      </c>
      <c r="CY340" s="14">
        <f>CV340</f>
        <v>0.40601027145261881</v>
      </c>
      <c r="CZ340" s="14">
        <f t="shared" si="801"/>
        <v>1.670103092783505</v>
      </c>
      <c r="DA340" s="19">
        <f t="shared" si="789"/>
        <v>2.4109670873255622</v>
      </c>
      <c r="DB340" s="21">
        <f t="shared" si="749"/>
        <v>3.5000000000000003E-2</v>
      </c>
      <c r="DC340" s="14">
        <f t="shared" si="885"/>
        <v>1.620188045766662</v>
      </c>
      <c r="DD340" s="14">
        <f t="shared" si="886"/>
        <v>0.40605299525549565</v>
      </c>
      <c r="DE340" s="14">
        <f t="shared" si="771"/>
        <v>1.6702958835491257</v>
      </c>
      <c r="DF340" s="19">
        <f t="shared" si="772"/>
        <v>2.4121780569681435</v>
      </c>
      <c r="DG340" s="19">
        <f t="shared" si="790"/>
        <v>227.55497003756034</v>
      </c>
      <c r="DH340" s="14">
        <f t="shared" si="887"/>
        <v>1.1716459830226695E-2</v>
      </c>
      <c r="DI340" s="19">
        <f t="shared" si="845"/>
        <v>227.52830865090422</v>
      </c>
      <c r="DJ340" t="s">
        <v>234</v>
      </c>
      <c r="DK340" s="14">
        <f t="shared" si="846"/>
        <v>1.6199999999999999</v>
      </c>
      <c r="DL340" s="14">
        <f t="shared" si="847"/>
        <v>0.40601027145261881</v>
      </c>
      <c r="DM340" s="14">
        <f t="shared" si="848"/>
        <v>1.670103092783505</v>
      </c>
      <c r="DN340" s="14">
        <f>DK340</f>
        <v>1.6199999999999999</v>
      </c>
      <c r="DO340" s="14">
        <f>DL340</f>
        <v>0.40601027145261881</v>
      </c>
      <c r="DP340" s="14">
        <f t="shared" si="802"/>
        <v>1.670103092783505</v>
      </c>
      <c r="DQ340" s="19">
        <f t="shared" si="791"/>
        <v>2.4109670873255622</v>
      </c>
      <c r="DR340" s="21">
        <f t="shared" si="753"/>
        <v>3.5000000000000003E-2</v>
      </c>
      <c r="DS340" s="14">
        <f t="shared" si="888"/>
        <v>1.620188045766662</v>
      </c>
      <c r="DT340" s="14">
        <f t="shared" si="889"/>
        <v>0.40605299525549565</v>
      </c>
      <c r="DU340" s="14">
        <f t="shared" si="773"/>
        <v>1.6702958835491257</v>
      </c>
      <c r="DV340" s="19">
        <f t="shared" si="774"/>
        <v>2.4122632897273135</v>
      </c>
      <c r="DW340" s="19">
        <f t="shared" si="792"/>
        <v>227.54675287367945</v>
      </c>
      <c r="DX340" s="14">
        <f t="shared" si="890"/>
        <v>1.1717089991026794E-2</v>
      </c>
      <c r="DY340" s="19">
        <f t="shared" si="851"/>
        <v>227.52009101587359</v>
      </c>
      <c r="DZ340" t="s">
        <v>234</v>
      </c>
      <c r="EA340" s="14">
        <f t="shared" si="852"/>
        <v>1.6199999999999999</v>
      </c>
      <c r="EB340" s="14">
        <f t="shared" si="853"/>
        <v>0.40601027145261881</v>
      </c>
      <c r="EC340" s="14">
        <f t="shared" si="854"/>
        <v>1.670103092783505</v>
      </c>
      <c r="ED340" s="14">
        <f>EA340</f>
        <v>1.6199999999999999</v>
      </c>
      <c r="EE340" s="14">
        <f>EB340</f>
        <v>0.40601027145261881</v>
      </c>
      <c r="EF340" s="14">
        <f t="shared" si="803"/>
        <v>1.670103092783505</v>
      </c>
      <c r="EG340" s="19">
        <f t="shared" si="793"/>
        <v>2.4109670873255622</v>
      </c>
      <c r="EH340" s="21">
        <f t="shared" si="757"/>
        <v>3.5000000000000003E-2</v>
      </c>
      <c r="EI340" s="14">
        <f t="shared" si="891"/>
        <v>1.620188045766662</v>
      </c>
      <c r="EJ340" s="14">
        <f t="shared" si="892"/>
        <v>0.40605299525549565</v>
      </c>
      <c r="EK340" s="14">
        <f t="shared" si="775"/>
        <v>1.6702958835491257</v>
      </c>
      <c r="EL340" s="19">
        <f t="shared" si="776"/>
        <v>2.4123062347206612</v>
      </c>
      <c r="EM340" s="19">
        <f t="shared" si="794"/>
        <v>227.54261282891198</v>
      </c>
      <c r="EN340" s="14">
        <f t="shared" si="893"/>
        <v>1.1717407507003333E-2</v>
      </c>
      <c r="EO340" s="19">
        <f t="shared" si="857"/>
        <v>227.51595073371473</v>
      </c>
    </row>
    <row r="341" spans="2:145" outlineLevel="1">
      <c r="B341" s="16" t="s">
        <v>94</v>
      </c>
      <c r="C341" s="17">
        <f>SUM(C321:C340)</f>
        <v>32.400000000000006</v>
      </c>
      <c r="D341" s="17">
        <f>SUM(D321:D340)</f>
        <v>8.1202054290523762</v>
      </c>
      <c r="E341" s="17">
        <f>SUM(E321:E340)</f>
        <v>33.402061855670112</v>
      </c>
      <c r="F341" s="17">
        <f>F321</f>
        <v>32.632215418965714</v>
      </c>
      <c r="G341" s="17">
        <f>G321</f>
        <v>8.2306295397175262</v>
      </c>
      <c r="H341" s="17">
        <f>F341/$L$43</f>
        <v>33.641459194810018</v>
      </c>
      <c r="I341" s="20">
        <f>I321</f>
        <v>48.564936642990183</v>
      </c>
      <c r="J341" s="17">
        <f>SUM(J321:J340)</f>
        <v>0.7000000000000004</v>
      </c>
      <c r="K341" s="17">
        <f>K321</f>
        <v>32.662923779951925</v>
      </c>
      <c r="L341" s="17">
        <f>L321</f>
        <v>8.248707849007797</v>
      </c>
      <c r="M341" s="17">
        <f>K341/$L$43</f>
        <v>33.673117298919507</v>
      </c>
      <c r="N341" s="20">
        <f>N321</f>
        <v>48.632689348385981</v>
      </c>
      <c r="O341" s="41">
        <f>O321</f>
        <v>230.90362114622323</v>
      </c>
      <c r="P341" s="17">
        <f>(1-Q341/O341)*100</f>
        <v>1.4228246632118191</v>
      </c>
      <c r="Q341" s="20">
        <f>Q340</f>
        <v>227.61826747630559</v>
      </c>
      <c r="R341" s="16" t="s">
        <v>94</v>
      </c>
      <c r="S341" s="17">
        <f>SUM(S321:S340)</f>
        <v>32.400000000000006</v>
      </c>
      <c r="T341" s="17">
        <f>SUM(T321:T340)</f>
        <v>8.1202054290523762</v>
      </c>
      <c r="U341" s="17">
        <f>SUM(U321:U340)</f>
        <v>33.402061855670112</v>
      </c>
      <c r="V341" s="17">
        <f>V321</f>
        <v>32.632215418965714</v>
      </c>
      <c r="W341" s="17">
        <f>W321</f>
        <v>8.2306295397175262</v>
      </c>
      <c r="X341" s="17">
        <f>V341/$L$43</f>
        <v>33.641459194810018</v>
      </c>
      <c r="Y341" s="20">
        <f>Y321</f>
        <v>48.571760062058374</v>
      </c>
      <c r="Z341" s="17">
        <f>SUM(Z321:Z340)</f>
        <v>0.7000000000000004</v>
      </c>
      <c r="AA341" s="17">
        <f>AA321</f>
        <v>32.662932409665068</v>
      </c>
      <c r="AB341" s="17">
        <f>AB321</f>
        <v>8.2487129294034336</v>
      </c>
      <c r="AC341" s="17">
        <f>AA341/$L$43</f>
        <v>33.673126195530998</v>
      </c>
      <c r="AD341" s="20">
        <f>AD321</f>
        <v>48.639536163164657</v>
      </c>
      <c r="AE341" s="41">
        <f>AE321</f>
        <v>230.87118352877988</v>
      </c>
      <c r="AF341" s="17">
        <f>(1-AG341/AE341)*100</f>
        <v>1.4231317386806497</v>
      </c>
      <c r="AG341" s="20">
        <f>AG340</f>
        <v>227.58558244051417</v>
      </c>
      <c r="AH341" s="16" t="s">
        <v>94</v>
      </c>
      <c r="AI341" s="17">
        <f>SUM(AI321:AI340)</f>
        <v>32.400000000000006</v>
      </c>
      <c r="AJ341" s="17">
        <f>SUM(AJ321:AJ340)</f>
        <v>8.1202054290523762</v>
      </c>
      <c r="AK341" s="17">
        <f>SUM(AK321:AK340)</f>
        <v>33.402061855670112</v>
      </c>
      <c r="AL341" s="17">
        <f>AL321</f>
        <v>32.632215418965714</v>
      </c>
      <c r="AM341" s="17">
        <f>AM321</f>
        <v>8.2306295397175262</v>
      </c>
      <c r="AN341" s="17">
        <f>AL341/$L$43</f>
        <v>33.641459194810018</v>
      </c>
      <c r="AO341" s="20">
        <f>AO321</f>
        <v>48.57773346189385</v>
      </c>
      <c r="AP341" s="17">
        <f>SUM(AP321:AP340)</f>
        <v>0.7000000000000004</v>
      </c>
      <c r="AQ341" s="17">
        <f>AQ321</f>
        <v>32.662939965337316</v>
      </c>
      <c r="AR341" s="17">
        <f>AR321</f>
        <v>8.2487173775008067</v>
      </c>
      <c r="AS341" s="17">
        <f>AQ341/$L$43</f>
        <v>33.673133984883833</v>
      </c>
      <c r="AT341" s="20">
        <f>AT321</f>
        <v>48.645530049019371</v>
      </c>
      <c r="AU341" s="41">
        <f>AU321</f>
        <v>230.84279426910419</v>
      </c>
      <c r="AV341" s="17">
        <f>(1-AW341/AU341)*100</f>
        <v>1.4234005853141829</v>
      </c>
      <c r="AW341" s="20">
        <f>AW340</f>
        <v>227.55697658432214</v>
      </c>
      <c r="AX341" s="16" t="s">
        <v>94</v>
      </c>
      <c r="AY341" s="17">
        <f>SUM(AY321:AY340)</f>
        <v>32.400000000000006</v>
      </c>
      <c r="AZ341" s="17">
        <f>SUM(AZ321:AZ340)</f>
        <v>8.1202054290523762</v>
      </c>
      <c r="BA341" s="17">
        <f>SUM(BA321:BA340)</f>
        <v>33.402061855670112</v>
      </c>
      <c r="BB341" s="17">
        <f>BB321</f>
        <v>32.632215418965714</v>
      </c>
      <c r="BC341" s="17">
        <f>BC321</f>
        <v>8.2306295397175262</v>
      </c>
      <c r="BD341" s="17">
        <f>BB341/$L$43</f>
        <v>33.641459194810018</v>
      </c>
      <c r="BE341" s="20">
        <f>BE321</f>
        <v>48.579449709838833</v>
      </c>
      <c r="BF341" s="17">
        <f>SUM(BF321:BF340)</f>
        <v>0.7000000000000004</v>
      </c>
      <c r="BG341" s="17">
        <f>BG321</f>
        <v>32.662942136367839</v>
      </c>
      <c r="BH341" s="17">
        <f>BH321</f>
        <v>8.248718655607485</v>
      </c>
      <c r="BI341" s="17">
        <f>BG341/$L$43</f>
        <v>33.673136223059629</v>
      </c>
      <c r="BJ341" s="20">
        <f>BJ321</f>
        <v>48.647252183735951</v>
      </c>
      <c r="BK341" s="41">
        <f>BK321</f>
        <v>230.83463889736481</v>
      </c>
      <c r="BL341" s="17">
        <f>(1-BM341/BK341)*100</f>
        <v>1.4234778332786968</v>
      </c>
      <c r="BM341" s="20">
        <f>BM340</f>
        <v>227.5487589811319</v>
      </c>
      <c r="BN341" s="16" t="s">
        <v>94</v>
      </c>
      <c r="BO341" s="17">
        <f>SUM(BO321:BO340)</f>
        <v>32.400000000000006</v>
      </c>
      <c r="BP341" s="17">
        <f>SUM(BP321:BP340)</f>
        <v>8.1202054290523762</v>
      </c>
      <c r="BQ341" s="17">
        <f>SUM(BQ321:BQ340)</f>
        <v>33.402061855670112</v>
      </c>
      <c r="BR341" s="17">
        <f>BR321</f>
        <v>32.632215418965714</v>
      </c>
      <c r="BS341" s="17">
        <f>BS321</f>
        <v>8.2306295397175262</v>
      </c>
      <c r="BT341" s="17">
        <f>BR341/$L$43</f>
        <v>33.641459194810018</v>
      </c>
      <c r="BU341" s="20">
        <f>BU321</f>
        <v>48.58031445077728</v>
      </c>
      <c r="BV341" s="17">
        <f>SUM(BV321:BV340)</f>
        <v>0.7000000000000004</v>
      </c>
      <c r="BW341" s="17">
        <f>BW321</f>
        <v>32.662943230282529</v>
      </c>
      <c r="BX341" s="17">
        <f>BX321</f>
        <v>8.2487192996056518</v>
      </c>
      <c r="BY341" s="17">
        <f>BW341/$L$43</f>
        <v>33.673137350806734</v>
      </c>
      <c r="BZ341" s="20">
        <f>BZ321</f>
        <v>48.648119890896766</v>
      </c>
      <c r="CA341" s="41">
        <f>CA321</f>
        <v>230.83052998690337</v>
      </c>
      <c r="CB341" s="17">
        <f>(1-CC341/CA341)*100</f>
        <v>1.4235167558110162</v>
      </c>
      <c r="CC341" s="20">
        <f>CC340</f>
        <v>227.54461871501243</v>
      </c>
      <c r="CD341" s="16" t="s">
        <v>94</v>
      </c>
      <c r="CE341" s="17">
        <f>SUM(CE321:CE340)</f>
        <v>32.400000000000006</v>
      </c>
      <c r="CF341" s="17">
        <f>SUM(CF321:CF340)</f>
        <v>8.1202054290523762</v>
      </c>
      <c r="CG341" s="17">
        <f>SUM(CG321:CG340)</f>
        <v>33.402061855670112</v>
      </c>
      <c r="CH341" s="17">
        <f>CH321</f>
        <v>32.632215418965714</v>
      </c>
      <c r="CI341" s="17">
        <f>CI321</f>
        <v>8.2306295397175262</v>
      </c>
      <c r="CJ341" s="17">
        <f>CH341/$L$43</f>
        <v>33.641459194810018</v>
      </c>
      <c r="CK341" s="20">
        <f>CK321</f>
        <v>48.581153045464035</v>
      </c>
      <c r="CL341" s="17">
        <f>SUM(CL321:CL340)</f>
        <v>0.7000000000000004</v>
      </c>
      <c r="CM341" s="17">
        <f>CM321</f>
        <v>32.662944291140285</v>
      </c>
      <c r="CN341" s="17">
        <f>CN321</f>
        <v>8.248719924142879</v>
      </c>
      <c r="CO341" s="17">
        <f>CM341/$L$43</f>
        <v>33.673138444474525</v>
      </c>
      <c r="CP341" s="20">
        <f>CP321</f>
        <v>48.648961362209107</v>
      </c>
      <c r="CQ341" s="41">
        <f>CQ321</f>
        <v>230.82654545290504</v>
      </c>
      <c r="CR341" s="17">
        <f>(1-CS341/CQ341)*100</f>
        <v>1.4235545019461338</v>
      </c>
      <c r="CS341" s="20">
        <f>CS340</f>
        <v>227.54060377342347</v>
      </c>
      <c r="CT341" s="16" t="s">
        <v>94</v>
      </c>
      <c r="CU341" s="17">
        <f>SUM(CU321:CU340)</f>
        <v>32.400000000000006</v>
      </c>
      <c r="CV341" s="17">
        <f>SUM(CV321:CV340)</f>
        <v>8.1202054290523762</v>
      </c>
      <c r="CW341" s="17">
        <f>SUM(CW321:CW340)</f>
        <v>33.402061855670112</v>
      </c>
      <c r="CX341" s="17">
        <f>CX321</f>
        <v>32.632215418965714</v>
      </c>
      <c r="CY341" s="17">
        <f>CY321</f>
        <v>8.2306295397175262</v>
      </c>
      <c r="CZ341" s="17">
        <f>CX341/$L$43</f>
        <v>33.641459194810018</v>
      </c>
      <c r="DA341" s="20">
        <f>DA321</f>
        <v>48.583721287560259</v>
      </c>
      <c r="DB341" s="17">
        <f>SUM(DB321:DB340)</f>
        <v>0.7000000000000004</v>
      </c>
      <c r="DC341" s="17">
        <f>DC321</f>
        <v>32.662947540189116</v>
      </c>
      <c r="DD341" s="17">
        <f>DD321</f>
        <v>8.2487218368893647</v>
      </c>
      <c r="DE341" s="17">
        <f>DC341/$L$43</f>
        <v>33.673141794009396</v>
      </c>
      <c r="DF341" s="20">
        <f>DF321</f>
        <v>48.651538414678221</v>
      </c>
      <c r="DG341" s="41">
        <f>DG321</f>
        <v>230.81434345529664</v>
      </c>
      <c r="DH341" s="17">
        <f>(1-DI341/DG341)*100</f>
        <v>1.4236701043793043</v>
      </c>
      <c r="DI341" s="20">
        <f>DI340</f>
        <v>227.52830865090422</v>
      </c>
      <c r="DJ341" s="16" t="s">
        <v>94</v>
      </c>
      <c r="DK341" s="17">
        <f>SUM(DK321:DK340)</f>
        <v>32.400000000000006</v>
      </c>
      <c r="DL341" s="17">
        <f>SUM(DL321:DL340)</f>
        <v>8.1202054290523762</v>
      </c>
      <c r="DM341" s="17">
        <f>SUM(DM321:DM340)</f>
        <v>33.402061855670112</v>
      </c>
      <c r="DN341" s="17">
        <f>DN321</f>
        <v>32.632215418965714</v>
      </c>
      <c r="DO341" s="17">
        <f>DO321</f>
        <v>8.2306295397175262</v>
      </c>
      <c r="DP341" s="17">
        <f>DN341/$L$43</f>
        <v>33.641459194810018</v>
      </c>
      <c r="DQ341" s="20">
        <f>DQ321</f>
        <v>48.585437962083567</v>
      </c>
      <c r="DR341" s="17">
        <f>SUM(DR321:DR340)</f>
        <v>0.7000000000000004</v>
      </c>
      <c r="DS341" s="17">
        <f>DS321</f>
        <v>32.662949712026929</v>
      </c>
      <c r="DT341" s="17">
        <f>DT321</f>
        <v>8.2487231154713072</v>
      </c>
      <c r="DU341" s="17">
        <f>DS341/$L$43</f>
        <v>33.673144033017451</v>
      </c>
      <c r="DV341" s="20">
        <f>DV321</f>
        <v>48.653260978727907</v>
      </c>
      <c r="DW341" s="41">
        <f>DW321</f>
        <v>230.80618806718769</v>
      </c>
      <c r="DX341" s="17">
        <f>(1-DY341/DW341)*100</f>
        <v>1.4237473781931298</v>
      </c>
      <c r="DY341" s="20">
        <f>DY340</f>
        <v>227.52009101587359</v>
      </c>
      <c r="DZ341" s="16" t="s">
        <v>94</v>
      </c>
      <c r="EA341" s="17">
        <f>SUM(EA321:EA340)</f>
        <v>32.400000000000006</v>
      </c>
      <c r="EB341" s="17">
        <f>SUM(EB321:EB340)</f>
        <v>8.1202054290523762</v>
      </c>
      <c r="EC341" s="17">
        <f>SUM(EC321:EC340)</f>
        <v>33.402061855670112</v>
      </c>
      <c r="ED341" s="17">
        <f>ED321</f>
        <v>32.632215418965714</v>
      </c>
      <c r="EE341" s="17">
        <f>EE321</f>
        <v>8.2306295397175262</v>
      </c>
      <c r="EF341" s="17">
        <f>ED341/$L$43</f>
        <v>33.641459194810018</v>
      </c>
      <c r="EG341" s="20">
        <f>EG321</f>
        <v>48.586302917960879</v>
      </c>
      <c r="EH341" s="17">
        <f>SUM(EH321:EH340)</f>
        <v>0.7000000000000004</v>
      </c>
      <c r="EI341" s="17">
        <f>EI321</f>
        <v>32.662950806348405</v>
      </c>
      <c r="EJ341" s="17">
        <f>EJ321</f>
        <v>8.2487237597089482</v>
      </c>
      <c r="EK341" s="17">
        <f>EI341/$L$43</f>
        <v>33.673145161183925</v>
      </c>
      <c r="EL341" s="20">
        <f>EL321</f>
        <v>48.654128902215682</v>
      </c>
      <c r="EM341" s="41">
        <f>EM321</f>
        <v>230.80207914848225</v>
      </c>
      <c r="EN341" s="17">
        <f>(1-EO341/EM341)*100</f>
        <v>1.4237863137504303</v>
      </c>
      <c r="EO341" s="20">
        <f>EO340</f>
        <v>227.51595073371473</v>
      </c>
    </row>
    <row r="342" spans="2:145" outlineLevel="1">
      <c r="C342" s="6"/>
      <c r="D342" s="6"/>
      <c r="E342" s="6"/>
      <c r="S342" s="6"/>
      <c r="T342" s="6"/>
      <c r="U342" s="55"/>
      <c r="V342" s="37"/>
      <c r="W342" s="37"/>
      <c r="X342" s="37"/>
      <c r="AI342" s="6"/>
      <c r="AJ342" s="6"/>
      <c r="AK342" s="6"/>
      <c r="AY342" s="6"/>
      <c r="AZ342" s="6"/>
      <c r="BA342" s="6"/>
      <c r="BO342" s="6"/>
      <c r="BP342" s="6"/>
      <c r="BQ342" s="6"/>
      <c r="CE342" s="6"/>
      <c r="CF342" s="6"/>
      <c r="CG342" s="6"/>
      <c r="CU342" s="6"/>
      <c r="CV342" s="6"/>
      <c r="CW342" s="6"/>
      <c r="DK342" s="6"/>
      <c r="DL342" s="6"/>
      <c r="DM342" s="6"/>
      <c r="EA342" s="6"/>
      <c r="EB342" s="6"/>
      <c r="EC342" s="6"/>
    </row>
    <row r="343" spans="2:145" outlineLevel="1">
      <c r="B343" t="s">
        <v>38</v>
      </c>
      <c r="C343" s="14">
        <f>$C$91</f>
        <v>1.6199999999999999</v>
      </c>
      <c r="D343" s="14">
        <f>C343*$L$45</f>
        <v>0.40601027145261881</v>
      </c>
      <c r="E343" s="14">
        <f>C343/$L$43</f>
        <v>1.670103092783505</v>
      </c>
      <c r="F343" s="14">
        <f t="shared" ref="F343:F361" si="894">C343+K344</f>
        <v>32.632215418965714</v>
      </c>
      <c r="G343" s="14">
        <f t="shared" ref="G343:G361" si="895">D343+L344</f>
        <v>8.2306295397175262</v>
      </c>
      <c r="H343" s="14">
        <f>F343/$L$43</f>
        <v>33.641459194810018</v>
      </c>
      <c r="I343" s="19">
        <f>1000*H343/3/O$343</f>
        <v>48.564936642990183</v>
      </c>
      <c r="J343" s="21">
        <f t="shared" ref="J343:J362" si="896">$X$17/1000</f>
        <v>3.5000000000000003E-2</v>
      </c>
      <c r="K343" s="14">
        <f>(3*J343*$K$71*I343^2)/1000+F343</f>
        <v>32.662923779951925</v>
      </c>
      <c r="L343" s="14">
        <f>(3*J343*$L$71*I343^2)/1000+G343</f>
        <v>8.248707849007797</v>
      </c>
      <c r="M343" s="14">
        <f>IF(I343&lt;0,-SQRT(K343^2+L343^2),SQRT(K343^2+L343^2))</f>
        <v>33.688392229865045</v>
      </c>
      <c r="N343" s="19">
        <f>1000*M343/3/O$343</f>
        <v>48.632689348385981</v>
      </c>
      <c r="O343" s="40">
        <f>H$318</f>
        <v>230.90362114622323</v>
      </c>
      <c r="P343" s="14">
        <f>($K$71*$L$43+$L$71*$L$44)*100*SQRT(3)*(I343+N343)/2*J343/(O343*SQRT(3))</f>
        <v>0.10167775246824273</v>
      </c>
      <c r="Q343" s="19">
        <f>O343*(1-P343/100)</f>
        <v>230.66884353387397</v>
      </c>
      <c r="R343" t="s">
        <v>38</v>
      </c>
      <c r="S343" s="14">
        <f>$C$91</f>
        <v>1.6199999999999999</v>
      </c>
      <c r="T343" s="14">
        <f>S343*$L$45</f>
        <v>0.40601027145261881</v>
      </c>
      <c r="U343" s="14">
        <f>S343/$L$43</f>
        <v>1.670103092783505</v>
      </c>
      <c r="V343" s="14">
        <f t="shared" ref="V343:V361" si="897">S343+AA344</f>
        <v>32.632281249390608</v>
      </c>
      <c r="W343" s="14">
        <f t="shared" ref="W343:W361" si="898">T343+AB344</f>
        <v>8.230660877258078</v>
      </c>
      <c r="X343" s="14">
        <f>V343/$L$43</f>
        <v>33.641527061227436</v>
      </c>
      <c r="Y343" s="19">
        <f>1000*X343/3/AE$343</f>
        <v>48.571858048038223</v>
      </c>
      <c r="Z343" s="21">
        <f t="shared" ref="Z343:Z362" si="899">$X$17/1000</f>
        <v>3.5000000000000003E-2</v>
      </c>
      <c r="AA343" s="14">
        <f>(3*Z343*$K$71*Y343^2)/1000+V343</f>
        <v>32.662998364023601</v>
      </c>
      <c r="AB343" s="14">
        <f>(3*Z343*$L$71*Y343^2)/1000+W343</f>
        <v>8.2487443399049187</v>
      </c>
      <c r="AC343" s="14">
        <f>IF(Y343&lt;0,-SQRT(AA343^2+AB343^2),SQRT(AA343^2+AB343^2))</f>
        <v>33.688473478525587</v>
      </c>
      <c r="AD343" s="19">
        <f>1000*AC343/3/AE$343</f>
        <v>48.63963959412321</v>
      </c>
      <c r="AE343" s="40">
        <f>X$318</f>
        <v>230.87118352877988</v>
      </c>
      <c r="AF343" s="14">
        <f>($K$71*$L$43+$L$71*$L$44)*100*SQRT(3)*(Y343+AD343)/2*Z343/(AE343*SQRT(3))</f>
        <v>0.10170655136273363</v>
      </c>
      <c r="AG343" s="19">
        <f>AE343*(1-AF343/100)</f>
        <v>230.63637240992242</v>
      </c>
      <c r="AH343" t="s">
        <v>38</v>
      </c>
      <c r="AI343" s="14">
        <f>$C$91</f>
        <v>1.6199999999999999</v>
      </c>
      <c r="AJ343" s="14">
        <f>AI343*$L$45</f>
        <v>0.40601027145261881</v>
      </c>
      <c r="AK343" s="14">
        <f>AI343/$L$43</f>
        <v>1.670103092783505</v>
      </c>
      <c r="AL343" s="14">
        <f t="shared" ref="AL343:AL361" si="900">AI343+AQ344</f>
        <v>32.632338886928139</v>
      </c>
      <c r="AM343" s="14">
        <f t="shared" ref="AM343:AM361" si="901">AJ343+AR344</f>
        <v>8.2306883147187406</v>
      </c>
      <c r="AN343" s="14">
        <f>AL343/$L$43</f>
        <v>33.641586481369217</v>
      </c>
      <c r="AO343" s="19">
        <f>1000*AN343/3/AU$343</f>
        <v>48.577917261666329</v>
      </c>
      <c r="AP343" s="21">
        <f t="shared" ref="AP343:AP362" si="902">$X$17/1000</f>
        <v>3.5000000000000003E-2</v>
      </c>
      <c r="AQ343" s="14">
        <f>(3*AP343*$K$71*AO343^2)/1000+AL343</f>
        <v>32.663063665800308</v>
      </c>
      <c r="AR343" s="14">
        <f>(3*AP343*$L$71*AO343^2)/1000+AM343</f>
        <v>8.2487762893773553</v>
      </c>
      <c r="AS343" s="14">
        <f>IF(AO343&lt;0,-SQRT(AQ343^2+AR343^2),SQRT(AQ343^2+AR343^2))</f>
        <v>33.688544615467116</v>
      </c>
      <c r="AT343" s="19">
        <f>1000*AS343/3/AU$343</f>
        <v>48.645724062461326</v>
      </c>
      <c r="AU343" s="40">
        <f>AN$318</f>
        <v>230.84279426910419</v>
      </c>
      <c r="AV343" s="14">
        <f>($K$71*$L$43+$L$71*$L$44)*100*SQRT(3)*(AO343+AT343)/2*AP343/(AU343*SQRT(3))</f>
        <v>0.10173176609577073</v>
      </c>
      <c r="AW343" s="19">
        <f>AU343*(1-AV343/100)</f>
        <v>230.60795381758942</v>
      </c>
      <c r="AX343" t="s">
        <v>38</v>
      </c>
      <c r="AY343" s="14">
        <f>$C$91</f>
        <v>1.6199999999999999</v>
      </c>
      <c r="AZ343" s="14">
        <f>AY343*$L$45</f>
        <v>0.40601027145261881</v>
      </c>
      <c r="BA343" s="14">
        <f>AY343/$L$43</f>
        <v>1.670103092783505</v>
      </c>
      <c r="BB343" s="14">
        <f t="shared" ref="BB343:BB361" si="903">AY343+BG344</f>
        <v>32.63235544841956</v>
      </c>
      <c r="BC343" s="14">
        <f t="shared" ref="BC343:BC361" si="904">AZ343+BH344</f>
        <v>8.2306961985639511</v>
      </c>
      <c r="BD343" s="14">
        <f>BB343/$L$43</f>
        <v>33.641603555071711</v>
      </c>
      <c r="BE343" s="19">
        <f>1000*BD343/3/BK$343</f>
        <v>48.579658171131555</v>
      </c>
      <c r="BF343" s="21">
        <f t="shared" ref="BF343:BF362" si="905">$X$17/1000</f>
        <v>3.5000000000000003E-2</v>
      </c>
      <c r="BG343" s="14">
        <f>(3*BF343*$K$71*BE343^2)/1000+BB343</f>
        <v>32.663082429527634</v>
      </c>
      <c r="BH343" s="14">
        <f>(3*BF343*$L$71*BE343^2)/1000+BC343</f>
        <v>8.2487854697001541</v>
      </c>
      <c r="BI343" s="14">
        <f>IF(BE343&lt;0,-SQRT(BG343^2+BH343^2),SQRT(BG343^2+BH343^2))</f>
        <v>33.68856505586507</v>
      </c>
      <c r="BJ343" s="19">
        <f>1000*BI343/3/BK$343</f>
        <v>48.647472229162702</v>
      </c>
      <c r="BK343" s="40">
        <f>BD$318</f>
        <v>230.83463889736481</v>
      </c>
      <c r="BL343" s="14">
        <f>($K$71*$L$43+$L$71*$L$44)*100*SQRT(3)*(BE343+BJ343)/2*BF343/(BK343*SQRT(3))</f>
        <v>0.10173901126074342</v>
      </c>
      <c r="BM343" s="19">
        <f>BK343*(1-BL343/100)</f>
        <v>230.59979001810331</v>
      </c>
      <c r="BN343" t="s">
        <v>38</v>
      </c>
      <c r="BO343" s="14">
        <f>$C$91</f>
        <v>1.6199999999999999</v>
      </c>
      <c r="BP343" s="14">
        <f>BO343*$L$45</f>
        <v>0.40601027145261881</v>
      </c>
      <c r="BQ343" s="14">
        <f>BO343/$L$43</f>
        <v>1.670103092783505</v>
      </c>
      <c r="BR343" s="14">
        <f t="shared" ref="BR343:BR361" si="906">BO343+BW344</f>
        <v>32.632363793247293</v>
      </c>
      <c r="BS343" s="14">
        <f t="shared" ref="BS343:BS361" si="907">BP343+BX344</f>
        <v>8.2307001709922769</v>
      </c>
      <c r="BT343" s="14">
        <f>BR343/$L$43</f>
        <v>33.641612157986899</v>
      </c>
      <c r="BU343" s="19">
        <f>1000*BT343/3/CA$343</f>
        <v>48.580535338913826</v>
      </c>
      <c r="BV343" s="21">
        <f t="shared" ref="BV343:BV362" si="908">$X$17/1000</f>
        <v>3.5000000000000003E-2</v>
      </c>
      <c r="BW343" s="14">
        <f>(3*BV343*$K$71*BU343^2)/1000+BR343</f>
        <v>32.663091883995172</v>
      </c>
      <c r="BX343" s="14">
        <f>(3*BV343*$L$71*BU343^2)/1000+BS343</f>
        <v>8.2487900953841731</v>
      </c>
      <c r="BY343" s="14">
        <f>IF(BU343&lt;0,-SQRT(BW343^2+BX343^2),SQRT(BW343^2+BX343^2))</f>
        <v>33.688575355155926</v>
      </c>
      <c r="BZ343" s="19">
        <f>1000*BY343/3/CA$343</f>
        <v>48.648353053742234</v>
      </c>
      <c r="CA343" s="40">
        <f>BT$318</f>
        <v>230.83052998690337</v>
      </c>
      <c r="CB343" s="14">
        <f>($K$71*$L$43+$L$71*$L$44)*100*SQRT(3)*(BU343+BZ343)/2*BV343/(CA343*SQRT(3))</f>
        <v>0.10174266187688459</v>
      </c>
      <c r="CC343" s="19">
        <f>CA343*(1-CB343/100)</f>
        <v>230.59567686127019</v>
      </c>
      <c r="CD343" t="s">
        <v>38</v>
      </c>
      <c r="CE343" s="14">
        <f>$C$91</f>
        <v>1.6199999999999999</v>
      </c>
      <c r="CF343" s="14">
        <f>CE343*$L$45</f>
        <v>0.40601027145261881</v>
      </c>
      <c r="CG343" s="14">
        <f>CE343/$L$43</f>
        <v>1.670103092783505</v>
      </c>
      <c r="CH343" s="14">
        <f t="shared" ref="CH343:CH361" si="909">CE343+CM344</f>
        <v>32.632371885908199</v>
      </c>
      <c r="CI343" s="14">
        <f t="shared" ref="CI343:CI361" si="910">CF343+CN344</f>
        <v>8.2307040233807136</v>
      </c>
      <c r="CJ343" s="14">
        <f>CH343/$L$43</f>
        <v>33.641620500936291</v>
      </c>
      <c r="CK343" s="19">
        <f>1000*CJ343/3/CQ$343</f>
        <v>48.581385985348184</v>
      </c>
      <c r="CL343" s="21">
        <f t="shared" ref="CL343:CL362" si="911">$X$17/1000</f>
        <v>3.5000000000000003E-2</v>
      </c>
      <c r="CM343" s="14">
        <f>(3*CL343*$K$71*CK343^2)/1000+CH343</f>
        <v>32.66310105276483</v>
      </c>
      <c r="CN343" s="14">
        <f>(3*CL343*$L$71*CK343^2)/1000+CI343</f>
        <v>8.2487945812882462</v>
      </c>
      <c r="CO343" s="14">
        <f>IF(CK343&lt;0,-SQRT(CM343^2+CN343^2),SQRT(CM343^2+CN343^2))</f>
        <v>33.688585343219998</v>
      </c>
      <c r="CP343" s="19">
        <f>1000*CO343/3/CQ$343</f>
        <v>48.649207246534523</v>
      </c>
      <c r="CQ343" s="40">
        <f>CJ$318</f>
        <v>230.82654545290504</v>
      </c>
      <c r="CR343" s="14">
        <f>($K$71*$L$43+$L$71*$L$44)*100*SQRT(3)*(CK343+CP343)/2*CL343/(CQ343*SQRT(3))</f>
        <v>0.10174620217725507</v>
      </c>
      <c r="CS343" s="19">
        <f>CQ343*(1-CR343/100)</f>
        <v>230.59168820928974</v>
      </c>
      <c r="CT343" t="s">
        <v>38</v>
      </c>
      <c r="CU343" s="14">
        <f>$C$91</f>
        <v>1.6199999999999999</v>
      </c>
      <c r="CV343" s="14">
        <f>CU343*$L$45</f>
        <v>0.40601027145261881</v>
      </c>
      <c r="CW343" s="14">
        <f>CU343/$L$43</f>
        <v>1.670103092783505</v>
      </c>
      <c r="CX343" s="14">
        <f t="shared" ref="CX343:CX361" si="912">CU343+DC344</f>
        <v>32.632396671024416</v>
      </c>
      <c r="CY343" s="14">
        <f t="shared" ref="CY343:CY361" si="913">CV343+DD344</f>
        <v>8.2307158219610095</v>
      </c>
      <c r="CZ343" s="14">
        <f>CX343/$L$43</f>
        <v>33.641646052602489</v>
      </c>
      <c r="DA343" s="19">
        <f>1000*CZ343/3/DG$343</f>
        <v>48.583991140507393</v>
      </c>
      <c r="DB343" s="21">
        <f t="shared" ref="DB343:DB362" si="914">$X$17/1000</f>
        <v>3.5000000000000003E-2</v>
      </c>
      <c r="DC343" s="14">
        <f>(3*DB343*$K$71*DA343^2)/1000+CX343</f>
        <v>32.66312913364515</v>
      </c>
      <c r="DD343" s="14">
        <f>(3*DB343*$L$71*DA343^2)/1000+CY343</f>
        <v>8.2488083201167637</v>
      </c>
      <c r="DE343" s="14">
        <f>IF(DA343&lt;0,-SQRT(DC343^2+DD343^2),SQRT(DC343^2+DD343^2))</f>
        <v>33.688615933326886</v>
      </c>
      <c r="DF343" s="19">
        <f>1000*DE343/3/DG$343</f>
        <v>48.651823263389161</v>
      </c>
      <c r="DG343" s="40">
        <f>CZ$318</f>
        <v>230.81434345529664</v>
      </c>
      <c r="DH343" s="14">
        <f>($K$71*$L$43+$L$71*$L$44)*100*SQRT(3)*(DA343+DF343)/2*DB343/(DG343*SQRT(3))</f>
        <v>0.10175704493296379</v>
      </c>
      <c r="DI343" s="19">
        <f>DG343*(1-DH343/100)</f>
        <v>230.57947360011511</v>
      </c>
      <c r="DJ343" t="s">
        <v>38</v>
      </c>
      <c r="DK343" s="14">
        <f>$C$91</f>
        <v>1.6199999999999999</v>
      </c>
      <c r="DL343" s="14">
        <f>DK343*$L$45</f>
        <v>0.40601027145261881</v>
      </c>
      <c r="DM343" s="14">
        <f>DK343/$L$43</f>
        <v>1.670103092783505</v>
      </c>
      <c r="DN343" s="14">
        <f t="shared" ref="DN343:DN361" si="915">DK343+DS344</f>
        <v>32.632413238745933</v>
      </c>
      <c r="DO343" s="14">
        <f t="shared" ref="DO343:DO361" si="916">DL343+DT344</f>
        <v>8.2307237087761429</v>
      </c>
      <c r="DP343" s="14">
        <f>DN343/$L$43</f>
        <v>33.641663132727764</v>
      </c>
      <c r="DQ343" s="19">
        <f>1000*DP343/3/DW$343</f>
        <v>48.585732491907422</v>
      </c>
      <c r="DR343" s="21">
        <f t="shared" ref="DR343:DR362" si="917">$X$17/1000</f>
        <v>3.5000000000000003E-2</v>
      </c>
      <c r="DS343" s="14">
        <f>(3*DR343*$K$71*DQ343^2)/1000+DN343</f>
        <v>32.663147904437047</v>
      </c>
      <c r="DT343" s="14">
        <f>(3*DR343*$L$71*DQ343^2)/1000+DO343</f>
        <v>8.2488175039007494</v>
      </c>
      <c r="DU343" s="14">
        <f>IF(DQ343&lt;0,-SQRT(DS343^2+DT343^2),SQRT(DS343^2+DT343^2))</f>
        <v>33.688636381423777</v>
      </c>
      <c r="DV343" s="19">
        <f>1000*DU343/3/DW$343</f>
        <v>48.653571875662493</v>
      </c>
      <c r="DW343" s="40">
        <f>DP$318</f>
        <v>230.80618806718769</v>
      </c>
      <c r="DX343" s="14">
        <f>($K$71*$L$43+$L$71*$L$44)*100*SQRT(3)*(DQ343+DV343)/2*DR343/(DW343*SQRT(3))</f>
        <v>0.10176429282026069</v>
      </c>
      <c r="DY343" s="19">
        <f>DW343*(1-DX343/100)</f>
        <v>230.57130978211572</v>
      </c>
      <c r="DZ343" t="s">
        <v>38</v>
      </c>
      <c r="EA343" s="14">
        <f>$C$91</f>
        <v>1.6199999999999999</v>
      </c>
      <c r="EB343" s="14">
        <f>EA343*$L$45</f>
        <v>0.40601027145261881</v>
      </c>
      <c r="EC343" s="14">
        <f>EA343/$L$43</f>
        <v>1.670103092783505</v>
      </c>
      <c r="ED343" s="14">
        <f t="shared" ref="ED343:ED361" si="918">EA343+EI344</f>
        <v>32.632421586712894</v>
      </c>
      <c r="EE343" s="14">
        <f t="shared" ref="EE343:EE361" si="919">EB343+EJ344</f>
        <v>8.2307276827009623</v>
      </c>
      <c r="EF343" s="14">
        <f>ED343/$L$43</f>
        <v>33.641671738879275</v>
      </c>
      <c r="EG343" s="19">
        <f>1000*EF343/3/EM$343</f>
        <v>48.58660988236668</v>
      </c>
      <c r="EH343" s="21">
        <f t="shared" ref="EH343:EH362" si="920">$X$17/1000</f>
        <v>3.5000000000000003E-2</v>
      </c>
      <c r="EI343" s="14">
        <f>(3*EH343*$K$71*EG343^2)/1000+ED343</f>
        <v>32.66315736246429</v>
      </c>
      <c r="EJ343" s="14">
        <f>(3*EH343*$L$71*EG343^2)/1000+EE343</f>
        <v>8.248822131328799</v>
      </c>
      <c r="EK343" s="14">
        <f>IF(EG343&lt;0,-SQRT(EI343^2+EJ343^2),SQRT(EI343^2+EJ343^2))</f>
        <v>33.688646684593976</v>
      </c>
      <c r="EL343" s="19">
        <f>1000*EK343/3/EM$343</f>
        <v>48.654452924751759</v>
      </c>
      <c r="EM343" s="40">
        <f>EF$318</f>
        <v>230.80207914848225</v>
      </c>
      <c r="EN343" s="14">
        <f>($K$71*$L$43+$L$71*$L$44)*100*SQRT(3)*(EG343+EL343)/2*EH343/(EM343*SQRT(3))</f>
        <v>0.10176794480813195</v>
      </c>
      <c r="EO343" s="19">
        <f>EM343*(1-EN343/100)</f>
        <v>230.56719661595841</v>
      </c>
    </row>
    <row r="344" spans="2:145" outlineLevel="1">
      <c r="B344" t="s">
        <v>39</v>
      </c>
      <c r="C344" s="14">
        <f>$C$91</f>
        <v>1.6199999999999999</v>
      </c>
      <c r="D344" s="14">
        <f>C344*$L$45</f>
        <v>0.40601027145261881</v>
      </c>
      <c r="E344" s="14">
        <f>C344/$L$43</f>
        <v>1.670103092783505</v>
      </c>
      <c r="F344" s="14">
        <f t="shared" si="894"/>
        <v>30.984529857196133</v>
      </c>
      <c r="G344" s="14">
        <f t="shared" si="895"/>
        <v>7.8083205101263609</v>
      </c>
      <c r="H344" s="14">
        <f>F344/$L$43</f>
        <v>31.942814285769209</v>
      </c>
      <c r="I344" s="19">
        <f t="shared" ref="I344:I362" si="921">1000*H344/3/O$343</f>
        <v>46.112766482688954</v>
      </c>
      <c r="J344" s="21">
        <f t="shared" si="896"/>
        <v>3.5000000000000003E-2</v>
      </c>
      <c r="K344" s="14">
        <f>(3*J344*$K$71*I344^2)/1000+F344</f>
        <v>31.012215418965717</v>
      </c>
      <c r="L344" s="14">
        <f>(3*J344*$L$71*I344^2)/1000+G344</f>
        <v>7.8246192682649065</v>
      </c>
      <c r="M344" s="14">
        <f t="shared" ref="M344:M362" si="922">IF(I344&lt;0,-SQRT(K344^2+L344^2),SQRT(K344^2+L344^2))</f>
        <v>31.984092481820355</v>
      </c>
      <c r="N344" s="19">
        <f t="shared" ref="N344:N362" si="923">1000*M344/3/O$343</f>
        <v>46.17235584129412</v>
      </c>
      <c r="O344" s="19">
        <f>Q343</f>
        <v>230.66884353387397</v>
      </c>
      <c r="P344" s="14">
        <f>($K$71*$L$43+$L$71*$L$44)*100*SQRT(3)*(I344+N344)/2*J344/(O344*SQRT(3))</f>
        <v>9.663707536248789E-2</v>
      </c>
      <c r="Q344" s="19">
        <f>O344*(1-P344/100)</f>
        <v>230.44593190971034</v>
      </c>
      <c r="R344" t="s">
        <v>39</v>
      </c>
      <c r="S344" s="14">
        <f>$C$91</f>
        <v>1.6199999999999999</v>
      </c>
      <c r="T344" s="14">
        <f>S344*$L$45</f>
        <v>0.40601027145261881</v>
      </c>
      <c r="U344" s="14">
        <f>S344/$L$43</f>
        <v>1.670103092783505</v>
      </c>
      <c r="V344" s="14">
        <f t="shared" si="897"/>
        <v>30.984587803796718</v>
      </c>
      <c r="W344" s="14">
        <f t="shared" si="898"/>
        <v>7.8083472063832495</v>
      </c>
      <c r="X344" s="14">
        <f>V344/$L$43</f>
        <v>31.942874024532699</v>
      </c>
      <c r="Y344" s="19">
        <f t="shared" ref="Y344:Y362" si="924">1000*X344/3/AE$343</f>
        <v>46.119331620773387</v>
      </c>
      <c r="Z344" s="21">
        <f t="shared" si="899"/>
        <v>3.5000000000000003E-2</v>
      </c>
      <c r="AA344" s="14">
        <f>(3*Z344*$K$71*Y344^2)/1000+V344</f>
        <v>31.012281249390611</v>
      </c>
      <c r="AB344" s="14">
        <f>(3*Z344*$L$71*Y344^2)/1000+W344</f>
        <v>7.8246506058054601</v>
      </c>
      <c r="AC344" s="14">
        <f t="shared" ref="AC344:AC362" si="925">IF(Y344&lt;0,-SQRT(AA344^2+AB344^2),SQRT(AA344^2+AB344^2))</f>
        <v>31.98416397835398</v>
      </c>
      <c r="AD344" s="19">
        <f t="shared" ref="AD344:AD362" si="926">1000*AC344/3/AE$343</f>
        <v>46.17894632768509</v>
      </c>
      <c r="AE344" s="19">
        <f>AG343</f>
        <v>230.63637240992242</v>
      </c>
      <c r="AF344" s="14">
        <f>($K$71*$L$43+$L$71*$L$44)*100*SQRT(3)*(Y344+AD344)/2*Z344/(AE344*SQRT(3))</f>
        <v>9.6664458777541623E-2</v>
      </c>
      <c r="AG344" s="19">
        <f>AE344*(1-AF344/100)</f>
        <v>230.4134290087882</v>
      </c>
      <c r="AH344" t="s">
        <v>39</v>
      </c>
      <c r="AI344" s="14">
        <f>$C$91</f>
        <v>1.6199999999999999</v>
      </c>
      <c r="AJ344" s="14">
        <f>AI344*$L$45</f>
        <v>0.40601027145261881</v>
      </c>
      <c r="AK344" s="14">
        <f>AI344/$L$43</f>
        <v>1.670103092783505</v>
      </c>
      <c r="AL344" s="14">
        <f t="shared" si="900"/>
        <v>30.984638538670314</v>
      </c>
      <c r="AM344" s="14">
        <f t="shared" si="901"/>
        <v>7.8083705801788534</v>
      </c>
      <c r="AN344" s="14">
        <f>AL344/$L$43</f>
        <v>31.942926328526099</v>
      </c>
      <c r="AO344" s="19">
        <f t="shared" ref="AO344:AO362" si="927">1000*AN344/3/AU$343</f>
        <v>46.125078944834847</v>
      </c>
      <c r="AP344" s="21">
        <f t="shared" si="902"/>
        <v>3.5000000000000003E-2</v>
      </c>
      <c r="AQ344" s="14">
        <f>(3*AP344*$K$71*AO344^2)/1000+AL344</f>
        <v>31.012338886928141</v>
      </c>
      <c r="AR344" s="14">
        <f>(3*AP344*$L$71*AO344^2)/1000+AM344</f>
        <v>7.8246780432661227</v>
      </c>
      <c r="AS344" s="14">
        <f t="shared" ref="AS344:AS362" si="928">IF(AO344&lt;0,-SQRT(AQ344^2+AR344^2),SQRT(AQ344^2+AR344^2))</f>
        <v>31.984226576837003</v>
      </c>
      <c r="AT344" s="19">
        <f t="shared" ref="AT344:AT362" si="929">1000*AS344/3/AU$343</f>
        <v>46.184715848297898</v>
      </c>
      <c r="AU344" s="19">
        <f>AW343</f>
        <v>230.60795381758942</v>
      </c>
      <c r="AV344" s="14">
        <f>($K$71*$L$43+$L$71*$L$44)*100*SQRT(3)*(AO344+AT344)/2*AP344/(AU344*SQRT(3))</f>
        <v>9.6688434200068923E-2</v>
      </c>
      <c r="AW344" s="19">
        <f>AU344*(1-AV344/100)</f>
        <v>230.38498259790239</v>
      </c>
      <c r="AX344" t="s">
        <v>39</v>
      </c>
      <c r="AY344" s="14">
        <f>$C$91</f>
        <v>1.6199999999999999</v>
      </c>
      <c r="AZ344" s="14">
        <f>AY344*$L$45</f>
        <v>0.40601027145261881</v>
      </c>
      <c r="BA344" s="14">
        <f>AY344/$L$43</f>
        <v>1.670103092783505</v>
      </c>
      <c r="BB344" s="14">
        <f t="shared" si="903"/>
        <v>30.98465311675686</v>
      </c>
      <c r="BC344" s="14">
        <f t="shared" si="904"/>
        <v>7.8083772963744185</v>
      </c>
      <c r="BD344" s="14">
        <f>BB344/$L$43</f>
        <v>31.942941357481299</v>
      </c>
      <c r="BE344" s="19">
        <f t="shared" ref="BE344:BE362" si="930">1000*BD344/3/BK$343</f>
        <v>46.126730243005944</v>
      </c>
      <c r="BF344" s="21">
        <f t="shared" si="905"/>
        <v>3.5000000000000003E-2</v>
      </c>
      <c r="BG344" s="14">
        <f>(3*BF344*$K$71*BE344^2)/1000+BB344</f>
        <v>31.012355448419562</v>
      </c>
      <c r="BH344" s="14">
        <f>(3*BF344*$L$71*BE344^2)/1000+BC344</f>
        <v>7.8246859271113314</v>
      </c>
      <c r="BI344" s="14">
        <f t="shared" ref="BI344:BI362" si="931">IF(BE344&lt;0,-SQRT(BG344^2+BH344^2),SQRT(BG344^2+BH344^2))</f>
        <v>31.984244563801294</v>
      </c>
      <c r="BJ344" s="19">
        <f t="shared" ref="BJ344:BJ362" si="932">1000*BI344/3/BK$343</f>
        <v>46.186373524905754</v>
      </c>
      <c r="BK344" s="19">
        <f>BM343</f>
        <v>230.59979001810331</v>
      </c>
      <c r="BL344" s="14">
        <f>($K$71*$L$43+$L$71*$L$44)*100*SQRT(3)*(BE344+BJ344)/2*BF344/(BK344*SQRT(3))</f>
        <v>9.6695323264330155E-2</v>
      </c>
      <c r="BM344" s="19">
        <f>BK344*(1-BL344/100)</f>
        <v>230.37681080569843</v>
      </c>
      <c r="BN344" t="s">
        <v>39</v>
      </c>
      <c r="BO344" s="14">
        <f>$C$91</f>
        <v>1.6199999999999999</v>
      </c>
      <c r="BP344" s="14">
        <f>BO344*$L$45</f>
        <v>0.40601027145261881</v>
      </c>
      <c r="BQ344" s="14">
        <f>BO344/$L$43</f>
        <v>1.670103092783505</v>
      </c>
      <c r="BR344" s="14">
        <f t="shared" si="906"/>
        <v>30.984660462207209</v>
      </c>
      <c r="BS344" s="14">
        <f t="shared" si="907"/>
        <v>7.8083806804596092</v>
      </c>
      <c r="BT344" s="14">
        <f>BR344/$L$43</f>
        <v>31.942948930110525</v>
      </c>
      <c r="BU344" s="19">
        <f t="shared" ref="BU344:BU362" si="933">1000*BT344/3/CA$343</f>
        <v>46.12756225952559</v>
      </c>
      <c r="BV344" s="21">
        <f t="shared" si="908"/>
        <v>3.5000000000000003E-2</v>
      </c>
      <c r="BW344" s="14">
        <f>(3*BV344*$K$71*BU344^2)/1000+BR344</f>
        <v>31.012363793247292</v>
      </c>
      <c r="BX344" s="14">
        <f>(3*BV344*$L$71*BU344^2)/1000+BS344</f>
        <v>7.8246898995396581</v>
      </c>
      <c r="BY344" s="14">
        <f t="shared" ref="BY344:BY362" si="934">IF(BU344&lt;0,-SQRT(BW344^2+BX344^2),SQRT(BW344^2+BX344^2))</f>
        <v>31.984253626881362</v>
      </c>
      <c r="BZ344" s="19">
        <f t="shared" ref="BZ344:BZ362" si="935">1000*BY344/3/CA$343</f>
        <v>46.187208755410367</v>
      </c>
      <c r="CA344" s="19">
        <f>CC343</f>
        <v>230.59567686127019</v>
      </c>
      <c r="CB344" s="14">
        <f>($K$71*$L$43+$L$71*$L$44)*100*SQRT(3)*(BU344+BZ344)/2*BV344/(CA344*SQRT(3))</f>
        <v>9.669879445242395E-2</v>
      </c>
      <c r="CC344" s="19">
        <f>CA344*(1-CB344/100)</f>
        <v>230.37269362168595</v>
      </c>
      <c r="CD344" t="s">
        <v>39</v>
      </c>
      <c r="CE344" s="14">
        <f>$C$91</f>
        <v>1.6199999999999999</v>
      </c>
      <c r="CF344" s="14">
        <f>CE344*$L$45</f>
        <v>0.40601027145261881</v>
      </c>
      <c r="CG344" s="14">
        <f>CE344/$L$43</f>
        <v>1.670103092783505</v>
      </c>
      <c r="CH344" s="14">
        <f t="shared" si="909"/>
        <v>30.984667585689952</v>
      </c>
      <c r="CI344" s="14">
        <f t="shared" si="910"/>
        <v>7.8083839622834805</v>
      </c>
      <c r="CJ344" s="14">
        <f>CH344/$L$43</f>
        <v>31.942956273907168</v>
      </c>
      <c r="CK344" s="19">
        <f t="shared" ref="CK344:CK362" si="936">1000*CJ344/3/CQ$343</f>
        <v>46.128369119810799</v>
      </c>
      <c r="CL344" s="21">
        <f t="shared" si="911"/>
        <v>3.5000000000000003E-2</v>
      </c>
      <c r="CM344" s="14">
        <f>(3*CL344*$K$71*CK344^2)/1000+CH344</f>
        <v>31.012371885908202</v>
      </c>
      <c r="CN344" s="14">
        <f>(3*CL344*$L$71*CK344^2)/1000+CI344</f>
        <v>7.8246937519280948</v>
      </c>
      <c r="CO344" s="14">
        <f t="shared" ref="CO344:CO362" si="937">IF(CK344&lt;0,-SQRT(CM344^2+CN344^2),SQRT(CM344^2+CN344^2))</f>
        <v>31.984262416090385</v>
      </c>
      <c r="CP344" s="19">
        <f t="shared" ref="CP344:CP362" si="938">1000*CO344/3/CQ$343</f>
        <v>46.188018732614459</v>
      </c>
      <c r="CQ344" s="19">
        <f>CS343</f>
        <v>230.59168820928974</v>
      </c>
      <c r="CR344" s="14">
        <f>($K$71*$L$43+$L$71*$L$44)*100*SQRT(3)*(CK344+CP344)/2*CL344/(CQ344*SQRT(3))</f>
        <v>9.6702160746881358E-2</v>
      </c>
      <c r="CS344" s="19">
        <f>CQ344*(1-CR344/100)</f>
        <v>230.36870106428864</v>
      </c>
      <c r="CT344" t="s">
        <v>39</v>
      </c>
      <c r="CU344" s="14">
        <f>$C$91</f>
        <v>1.6199999999999999</v>
      </c>
      <c r="CV344" s="14">
        <f>CU344*$L$45</f>
        <v>0.40601027145261881</v>
      </c>
      <c r="CW344" s="14">
        <f>CU344/$L$43</f>
        <v>1.670103092783505</v>
      </c>
      <c r="CX344" s="14">
        <f t="shared" si="912"/>
        <v>30.98468940253542</v>
      </c>
      <c r="CY344" s="14">
        <f t="shared" si="913"/>
        <v>7.808394013414059</v>
      </c>
      <c r="CZ344" s="14">
        <f>CX344/$L$43</f>
        <v>31.942978765500435</v>
      </c>
      <c r="DA344" s="19">
        <f t="shared" ref="DA344:DA362" si="939">1000*CZ344/3/DG$343</f>
        <v>46.130840177020232</v>
      </c>
      <c r="DB344" s="21">
        <f t="shared" si="914"/>
        <v>3.5000000000000003E-2</v>
      </c>
      <c r="DC344" s="14">
        <f>(3*DB344*$K$71*DA344^2)/1000+CX344</f>
        <v>31.012396671024419</v>
      </c>
      <c r="DD344" s="14">
        <f>(3*DB344*$L$71*DA344^2)/1000+CY344</f>
        <v>7.8247055505083898</v>
      </c>
      <c r="DE344" s="14">
        <f t="shared" ref="DE344:DE362" si="940">IF(DA344&lt;0,-SQRT(DC344^2+DD344^2),SQRT(DC344^2+DD344^2))</f>
        <v>31.984289334501764</v>
      </c>
      <c r="DF344" s="19">
        <f t="shared" ref="DF344:DF362" si="941">1000*DE344/3/DG$343</f>
        <v>46.19049933624305</v>
      </c>
      <c r="DG344" s="19">
        <f>DI343</f>
        <v>230.57947360011511</v>
      </c>
      <c r="DH344" s="14">
        <f>($K$71*$L$43+$L$71*$L$44)*100*SQRT(3)*(DA344+DF344)/2*DB344/(DG344*SQRT(3))</f>
        <v>9.6712470581338056E-2</v>
      </c>
      <c r="DI344" s="19">
        <f>DG344*(1-DH344/100)</f>
        <v>230.35647449454299</v>
      </c>
      <c r="DJ344" t="s">
        <v>39</v>
      </c>
      <c r="DK344" s="14">
        <f>$C$91</f>
        <v>1.6199999999999999</v>
      </c>
      <c r="DL344" s="14">
        <f>DK344*$L$45</f>
        <v>0.40601027145261881</v>
      </c>
      <c r="DM344" s="14">
        <f>DK344/$L$43</f>
        <v>1.670103092783505</v>
      </c>
      <c r="DN344" s="14">
        <f t="shared" si="915"/>
        <v>30.984703986101529</v>
      </c>
      <c r="DO344" s="14">
        <f t="shared" si="916"/>
        <v>7.8084007321377031</v>
      </c>
      <c r="DP344" s="14">
        <f>DN344/$L$43</f>
        <v>31.94299380010467</v>
      </c>
      <c r="DQ344" s="19">
        <f t="shared" ref="DQ344:DQ362" si="942">1000*DP344/3/DW$343</f>
        <v>46.132491893741403</v>
      </c>
      <c r="DR344" s="21">
        <f t="shared" si="917"/>
        <v>3.5000000000000003E-2</v>
      </c>
      <c r="DS344" s="14">
        <f>(3*DR344*$K$71*DQ344^2)/1000+DN344</f>
        <v>31.012413238745935</v>
      </c>
      <c r="DT344" s="14">
        <f>(3*DR344*$L$71*DQ344^2)/1000+DO344</f>
        <v>7.8247134373235232</v>
      </c>
      <c r="DU344" s="14">
        <f t="shared" ref="DU344:DU362" si="943">IF(DQ344&lt;0,-SQRT(DS344^2+DT344^2),SQRT(DS344^2+DT344^2))</f>
        <v>31.98430732823482</v>
      </c>
      <c r="DV344" s="19">
        <f t="shared" ref="DV344:DV362" si="944">1000*DU344/3/DW$343</f>
        <v>46.192157434594989</v>
      </c>
      <c r="DW344" s="19">
        <f>DY343</f>
        <v>230.57130978211572</v>
      </c>
      <c r="DX344" s="14">
        <f>($K$71*$L$43+$L$71*$L$44)*100*SQRT(3)*(DQ344+DV344)/2*DR344/(DW344*SQRT(3))</f>
        <v>9.6719362235648657E-2</v>
      </c>
      <c r="DY344" s="19">
        <f>DW344*(1-DX344/100)</f>
        <v>230.34830268179607</v>
      </c>
      <c r="DZ344" t="s">
        <v>39</v>
      </c>
      <c r="EA344" s="14">
        <f>$C$91</f>
        <v>1.6199999999999999</v>
      </c>
      <c r="EB344" s="14">
        <f>EA344*$L$45</f>
        <v>0.40601027145261881</v>
      </c>
      <c r="EC344" s="14">
        <f>EA344/$L$43</f>
        <v>1.670103092783505</v>
      </c>
      <c r="ED344" s="14">
        <f t="shared" si="918"/>
        <v>30.984711334312927</v>
      </c>
      <c r="EE344" s="14">
        <f t="shared" si="919"/>
        <v>7.8084041174967505</v>
      </c>
      <c r="EF344" s="14">
        <f>ED344/$L$43</f>
        <v>31.943001375580337</v>
      </c>
      <c r="EG344" s="19">
        <f t="shared" ref="EG344:EG362" si="945">1000*EF344/3/EM$343</f>
        <v>46.133324121155191</v>
      </c>
      <c r="EH344" s="21">
        <f t="shared" si="920"/>
        <v>3.5000000000000003E-2</v>
      </c>
      <c r="EI344" s="14">
        <f>(3*EH344*$K$71*EG344^2)/1000+ED344</f>
        <v>31.012421586712893</v>
      </c>
      <c r="EJ344" s="14">
        <f>(3*EH344*$L$71*EG344^2)/1000+EE344</f>
        <v>7.8247174112483444</v>
      </c>
      <c r="EK344" s="14">
        <f t="shared" ref="EK344:EK362" si="946">IF(EG344&lt;0,-SQRT(EI344^2+EJ344^2),SQRT(EI344^2+EJ344^2))</f>
        <v>31.984316394725539</v>
      </c>
      <c r="EL344" s="19">
        <f t="shared" ref="EL344:EL362" si="947">1000*EK344/3/EM$343</f>
        <v>46.192992877603182</v>
      </c>
      <c r="EM344" s="19">
        <f>EO343</f>
        <v>230.56719661595841</v>
      </c>
      <c r="EN344" s="14">
        <f>($K$71*$L$43+$L$71*$L$44)*100*SQRT(3)*(EG344+EL344)/2*EH344/(EM344*SQRT(3))</f>
        <v>9.6722834728821788E-2</v>
      </c>
      <c r="EO344" s="19">
        <f>EM344*(1-EN344/100)</f>
        <v>230.34418548743668</v>
      </c>
    </row>
    <row r="345" spans="2:145" outlineLevel="1">
      <c r="B345" t="s">
        <v>40</v>
      </c>
      <c r="C345" s="14">
        <f>$C$91</f>
        <v>1.6199999999999999</v>
      </c>
      <c r="D345" s="14">
        <f>C345*$L$45</f>
        <v>0.40601027145261881</v>
      </c>
      <c r="E345" s="14">
        <f>C345/$L$43</f>
        <v>1.670103092783505</v>
      </c>
      <c r="F345" s="14">
        <f t="shared" si="894"/>
        <v>29.339705670760551</v>
      </c>
      <c r="G345" s="14">
        <f t="shared" si="895"/>
        <v>7.3876959998850547</v>
      </c>
      <c r="H345" s="14">
        <f>F345/$L$43</f>
        <v>30.247119248206754</v>
      </c>
      <c r="I345" s="19">
        <f t="shared" si="921"/>
        <v>43.664854767915351</v>
      </c>
      <c r="J345" s="21">
        <f t="shared" si="896"/>
        <v>3.5000000000000003E-2</v>
      </c>
      <c r="K345" s="14">
        <f>(3*J345*$K$71*I345^2)/1000+F345</f>
        <v>29.364529857196132</v>
      </c>
      <c r="L345" s="14">
        <f>(3*J345*$L$71*I345^2)/1000+G345</f>
        <v>7.402310238673742</v>
      </c>
      <c r="M345" s="14">
        <f t="shared" si="922"/>
        <v>30.283160512135076</v>
      </c>
      <c r="N345" s="19">
        <f t="shared" si="923"/>
        <v>43.716884071670471</v>
      </c>
      <c r="O345" s="19">
        <f t="shared" ref="O345:O362" si="948">Q344</f>
        <v>230.44593190971034</v>
      </c>
      <c r="P345" s="14">
        <f>($K$71*$L$43+$L$71*$L$44)*100*SQRT(3)*(I345+N345)/2*J345/(O345*SQRT(3))</f>
        <v>9.1590970483011458E-2</v>
      </c>
      <c r="Q345" s="19">
        <f>O345*(1-P345/100)</f>
        <v>230.23486424423561</v>
      </c>
      <c r="R345" t="s">
        <v>40</v>
      </c>
      <c r="S345" s="14">
        <f>$C$91</f>
        <v>1.6199999999999999</v>
      </c>
      <c r="T345" s="14">
        <f>S345*$L$45</f>
        <v>0.40601027145261881</v>
      </c>
      <c r="U345" s="14">
        <f>S345/$L$43</f>
        <v>1.670103092783505</v>
      </c>
      <c r="V345" s="14">
        <f t="shared" si="897"/>
        <v>29.339756555097956</v>
      </c>
      <c r="W345" s="14">
        <f t="shared" si="898"/>
        <v>7.3877185385192634</v>
      </c>
      <c r="X345" s="14">
        <f>V345/$L$43</f>
        <v>30.247171706286554</v>
      </c>
      <c r="Y345" s="19">
        <f t="shared" si="924"/>
        <v>43.671065460212951</v>
      </c>
      <c r="Z345" s="21">
        <f t="shared" si="899"/>
        <v>3.5000000000000003E-2</v>
      </c>
      <c r="AA345" s="14">
        <f>(3*Z345*$K$71*Y345^2)/1000+V345</f>
        <v>29.364587803796717</v>
      </c>
      <c r="AB345" s="14">
        <f>(3*Z345*$L$71*Y345^2)/1000+W345</f>
        <v>7.4023369349306307</v>
      </c>
      <c r="AC345" s="14">
        <f t="shared" si="925"/>
        <v>30.283223226485074</v>
      </c>
      <c r="AD345" s="19">
        <f t="shared" si="926"/>
        <v>43.723116882204337</v>
      </c>
      <c r="AE345" s="19">
        <f t="shared" ref="AE345:AE362" si="949">AG344</f>
        <v>230.4134290087882</v>
      </c>
      <c r="AF345" s="14">
        <f>($K$71*$L$43+$L$71*$L$44)*100*SQRT(3)*(Y345+AD345)/2*Z345/(AE345*SQRT(3))</f>
        <v>9.1616935370235589E-2</v>
      </c>
      <c r="AG345" s="19">
        <f>AE345*(1-AF345/100)</f>
        <v>230.2023312864489</v>
      </c>
      <c r="AH345" t="s">
        <v>40</v>
      </c>
      <c r="AI345" s="14">
        <f>$C$91</f>
        <v>1.6199999999999999</v>
      </c>
      <c r="AJ345" s="14">
        <f>AI345*$L$45</f>
        <v>0.40601027145261881</v>
      </c>
      <c r="AK345" s="14">
        <f>AI345/$L$43</f>
        <v>1.670103092783505</v>
      </c>
      <c r="AL345" s="14">
        <f t="shared" si="900"/>
        <v>29.339801106626677</v>
      </c>
      <c r="AM345" s="14">
        <f t="shared" si="901"/>
        <v>7.3877382721199014</v>
      </c>
      <c r="AN345" s="14">
        <f>AL345/$L$43</f>
        <v>30.247217635697606</v>
      </c>
      <c r="AO345" s="19">
        <f t="shared" si="927"/>
        <v>43.6765024894489</v>
      </c>
      <c r="AP345" s="21">
        <f t="shared" si="902"/>
        <v>3.5000000000000003E-2</v>
      </c>
      <c r="AQ345" s="14">
        <f>(3*AP345*$K$71*AO345^2)/1000+AL345</f>
        <v>29.364638538670313</v>
      </c>
      <c r="AR345" s="14">
        <f>(3*AP345*$L$71*AO345^2)/1000+AM345</f>
        <v>7.4023603087262346</v>
      </c>
      <c r="AS345" s="14">
        <f t="shared" si="928"/>
        <v>30.283278135746258</v>
      </c>
      <c r="AT345" s="19">
        <f t="shared" si="929"/>
        <v>43.7285732795333</v>
      </c>
      <c r="AU345" s="19">
        <f t="shared" ref="AU345:AU362" si="950">AW344</f>
        <v>230.38498259790239</v>
      </c>
      <c r="AV345" s="14">
        <f>($K$71*$L$43+$L$71*$L$44)*100*SQRT(3)*(AO345+AT345)/2*AP345/(AU345*SQRT(3))</f>
        <v>9.1639668812557765E-2</v>
      </c>
      <c r="AW345" s="19">
        <f>AU345*(1-AV345/100)</f>
        <v>230.1738585628558</v>
      </c>
      <c r="AX345" t="s">
        <v>40</v>
      </c>
      <c r="AY345" s="14">
        <f>$C$91</f>
        <v>1.6199999999999999</v>
      </c>
      <c r="AZ345" s="14">
        <f>AY345*$L$45</f>
        <v>0.40601027145261881</v>
      </c>
      <c r="BA345" s="14">
        <f>AY345/$L$43</f>
        <v>1.670103092783505</v>
      </c>
      <c r="BB345" s="14">
        <f t="shared" si="903"/>
        <v>29.339813907997346</v>
      </c>
      <c r="BC345" s="14">
        <f t="shared" si="904"/>
        <v>7.3877439423456339</v>
      </c>
      <c r="BD345" s="14">
        <f>BB345/$L$43</f>
        <v>30.247230832986954</v>
      </c>
      <c r="BE345" s="19">
        <f t="shared" si="930"/>
        <v>43.678064634594229</v>
      </c>
      <c r="BF345" s="21">
        <f t="shared" si="905"/>
        <v>3.5000000000000003E-2</v>
      </c>
      <c r="BG345" s="14">
        <f>(3*BF345*$K$71*BE345^2)/1000+BB345</f>
        <v>29.364653116756859</v>
      </c>
      <c r="BH345" s="14">
        <f>(3*BF345*$L$71*BE345^2)/1000+BC345</f>
        <v>7.4023670249217997</v>
      </c>
      <c r="BI345" s="14">
        <f t="shared" si="931"/>
        <v>30.283293913296617</v>
      </c>
      <c r="BJ345" s="19">
        <f t="shared" si="932"/>
        <v>43.730140990323626</v>
      </c>
      <c r="BK345" s="19">
        <f t="shared" ref="BK345:BK362" si="951">BM344</f>
        <v>230.37681080569843</v>
      </c>
      <c r="BL345" s="14">
        <f>($K$71*$L$43+$L$71*$L$44)*100*SQRT(3)*(BE345+BJ345)/2*BF345/(BK345*SQRT(3))</f>
        <v>9.1646201008881906E-2</v>
      </c>
      <c r="BM345" s="19">
        <f>BK345*(1-BL345/100)</f>
        <v>230.16567921058959</v>
      </c>
      <c r="BN345" t="s">
        <v>40</v>
      </c>
      <c r="BO345" s="14">
        <f>$C$91</f>
        <v>1.6199999999999999</v>
      </c>
      <c r="BP345" s="14">
        <f>BO345*$L$45</f>
        <v>0.40601027145261881</v>
      </c>
      <c r="BQ345" s="14">
        <f>BO345/$L$43</f>
        <v>1.670103092783505</v>
      </c>
      <c r="BR345" s="14">
        <f t="shared" si="906"/>
        <v>29.339820358214702</v>
      </c>
      <c r="BS345" s="14">
        <f t="shared" si="907"/>
        <v>7.3877467993984984</v>
      </c>
      <c r="BT345" s="14">
        <f>BR345/$L$43</f>
        <v>30.247237482695571</v>
      </c>
      <c r="BU345" s="19">
        <f t="shared" si="933"/>
        <v>43.678851730765004</v>
      </c>
      <c r="BV345" s="21">
        <f t="shared" si="908"/>
        <v>3.5000000000000003E-2</v>
      </c>
      <c r="BW345" s="14">
        <f>(3*BV345*$K$71*BU345^2)/1000+BR345</f>
        <v>29.364660462207208</v>
      </c>
      <c r="BX345" s="14">
        <f>(3*BV345*$L$71*BU345^2)/1000+BS345</f>
        <v>7.4023704090069904</v>
      </c>
      <c r="BY345" s="14">
        <f t="shared" si="934"/>
        <v>30.283301863120169</v>
      </c>
      <c r="BZ345" s="19">
        <f t="shared" si="935"/>
        <v>43.730930890927283</v>
      </c>
      <c r="CA345" s="19">
        <f t="shared" ref="CA345:CA362" si="952">CC344</f>
        <v>230.37269362168595</v>
      </c>
      <c r="CB345" s="14">
        <f>($K$71*$L$43+$L$71*$L$44)*100*SQRT(3)*(BU345+BZ345)/2*BV345/(CA345*SQRT(3))</f>
        <v>9.1649492382326767E-2</v>
      </c>
      <c r="CC345" s="19">
        <f>CA345*(1-CB345/100)</f>
        <v>230.16155821739417</v>
      </c>
      <c r="CD345" t="s">
        <v>40</v>
      </c>
      <c r="CE345" s="14">
        <f>$C$91</f>
        <v>1.6199999999999999</v>
      </c>
      <c r="CF345" s="14">
        <f>CE345*$L$45</f>
        <v>0.40601027145261881</v>
      </c>
      <c r="CG345" s="14">
        <f>CE345/$L$43</f>
        <v>1.670103092783505</v>
      </c>
      <c r="CH345" s="14">
        <f t="shared" si="909"/>
        <v>29.339826613516689</v>
      </c>
      <c r="CI345" s="14">
        <f t="shared" si="910"/>
        <v>7.3877495701159575</v>
      </c>
      <c r="CJ345" s="14">
        <f>CH345/$L$43</f>
        <v>30.247243931460506</v>
      </c>
      <c r="CK345" s="19">
        <f t="shared" si="936"/>
        <v>43.679615028841035</v>
      </c>
      <c r="CL345" s="21">
        <f t="shared" si="911"/>
        <v>3.5000000000000003E-2</v>
      </c>
      <c r="CM345" s="14">
        <f>(3*CL345*$K$71*CK345^2)/1000+CH345</f>
        <v>29.364667585689951</v>
      </c>
      <c r="CN345" s="14">
        <f>(3*CL345*$L$71*CK345^2)/1000+CI345</f>
        <v>7.4023736908308617</v>
      </c>
      <c r="CO345" s="14">
        <f t="shared" si="937"/>
        <v>30.283309572713069</v>
      </c>
      <c r="CP345" s="19">
        <f t="shared" si="938"/>
        <v>43.731696908738918</v>
      </c>
      <c r="CQ345" s="19">
        <f t="shared" ref="CQ345:CQ362" si="953">CS344</f>
        <v>230.36870106428864</v>
      </c>
      <c r="CR345" s="14">
        <f>($K$71*$L$43+$L$71*$L$44)*100*SQRT(3)*(CK345+CP345)/2*CL345/(CQ345*SQRT(3))</f>
        <v>9.1652684295939063E-2</v>
      </c>
      <c r="CS345" s="19">
        <f>CQ345*(1-CR345/100)</f>
        <v>230.15756196598554</v>
      </c>
      <c r="CT345" t="s">
        <v>40</v>
      </c>
      <c r="CU345" s="14">
        <f>$C$91</f>
        <v>1.6199999999999999</v>
      </c>
      <c r="CV345" s="14">
        <f>CU345*$L$45</f>
        <v>0.40601027145261881</v>
      </c>
      <c r="CW345" s="14">
        <f>CU345/$L$43</f>
        <v>1.670103092783505</v>
      </c>
      <c r="CX345" s="14">
        <f t="shared" si="912"/>
        <v>29.339845771413277</v>
      </c>
      <c r="CY345" s="14">
        <f t="shared" si="913"/>
        <v>7.3877580558975993</v>
      </c>
      <c r="CZ345" s="14">
        <f>CX345/$L$43</f>
        <v>30.247263681869359</v>
      </c>
      <c r="DA345" s="19">
        <f t="shared" si="939"/>
        <v>43.681952673978934</v>
      </c>
      <c r="DB345" s="21">
        <f t="shared" si="914"/>
        <v>3.5000000000000003E-2</v>
      </c>
      <c r="DC345" s="14">
        <f>(3*DB345*$K$71*DA345^2)/1000+CX345</f>
        <v>29.364689402535419</v>
      </c>
      <c r="DD345" s="14">
        <f>(3*DB345*$L$71*DA345^2)/1000+CY345</f>
        <v>7.4023837419614402</v>
      </c>
      <c r="DE345" s="14">
        <f t="shared" si="940"/>
        <v>30.283333184618744</v>
      </c>
      <c r="DF345" s="19">
        <f t="shared" si="941"/>
        <v>43.734042883812258</v>
      </c>
      <c r="DG345" s="19">
        <f t="shared" ref="DG345:DG362" si="954">DI344</f>
        <v>230.35647449454299</v>
      </c>
      <c r="DH345" s="14">
        <f>($K$71*$L$43+$L$71*$L$44)*100*SQRT(3)*(DA345+DF345)/2*DB345/(DG345*SQRT(3))</f>
        <v>9.1662460060773415E-2</v>
      </c>
      <c r="DI345" s="19">
        <f>DG345*(1-DH345/100)</f>
        <v>230.14532408311203</v>
      </c>
      <c r="DJ345" t="s">
        <v>40</v>
      </c>
      <c r="DK345" s="14">
        <f>$C$91</f>
        <v>1.6199999999999999</v>
      </c>
      <c r="DL345" s="14">
        <f>DK345*$L$45</f>
        <v>0.40601027145261881</v>
      </c>
      <c r="DM345" s="14">
        <f>DK345/$L$43</f>
        <v>1.670103092783505</v>
      </c>
      <c r="DN345" s="14">
        <f t="shared" si="915"/>
        <v>29.339858577592032</v>
      </c>
      <c r="DO345" s="14">
        <f t="shared" si="916"/>
        <v>7.3877637282561075</v>
      </c>
      <c r="DP345" s="14">
        <f>DN345/$L$43</f>
        <v>30.247276884115497</v>
      </c>
      <c r="DQ345" s="19">
        <f t="shared" si="942"/>
        <v>43.683515214520611</v>
      </c>
      <c r="DR345" s="21">
        <f t="shared" si="917"/>
        <v>3.5000000000000003E-2</v>
      </c>
      <c r="DS345" s="14">
        <f>(3*DR345*$K$71*DQ345^2)/1000+DN345</f>
        <v>29.364703986101528</v>
      </c>
      <c r="DT345" s="14">
        <f>(3*DR345*$L$71*DQ345^2)/1000+DO345</f>
        <v>7.4023904606850843</v>
      </c>
      <c r="DU345" s="14">
        <f t="shared" si="943"/>
        <v>30.283348968101407</v>
      </c>
      <c r="DV345" s="19">
        <f t="shared" si="944"/>
        <v>43.735610992783727</v>
      </c>
      <c r="DW345" s="19">
        <f t="shared" ref="DW345:DW362" si="955">DY344</f>
        <v>230.34830268179607</v>
      </c>
      <c r="DX345" s="14">
        <f>($K$71*$L$43+$L$71*$L$44)*100*SQRT(3)*(DQ345+DV345)/2*DR345/(DW345*SQRT(3))</f>
        <v>9.1668994714398128E-2</v>
      </c>
      <c r="DY345" s="19">
        <f>DW345*(1-DX345/100)</f>
        <v>230.13714470838599</v>
      </c>
      <c r="DZ345" t="s">
        <v>40</v>
      </c>
      <c r="EA345" s="14">
        <f>$C$91</f>
        <v>1.6199999999999999</v>
      </c>
      <c r="EB345" s="14">
        <f>EA345*$L$45</f>
        <v>0.40601027145261881</v>
      </c>
      <c r="EC345" s="14">
        <f>EA345/$L$43</f>
        <v>1.670103092783505</v>
      </c>
      <c r="ED345" s="14">
        <f t="shared" si="918"/>
        <v>29.339865030232094</v>
      </c>
      <c r="EE345" s="14">
        <f t="shared" si="919"/>
        <v>7.3877665863836421</v>
      </c>
      <c r="EF345" s="14">
        <f>ED345/$L$43</f>
        <v>30.247283536321746</v>
      </c>
      <c r="EG345" s="19">
        <f t="shared" si="945"/>
        <v>43.684302509919064</v>
      </c>
      <c r="EH345" s="21">
        <f t="shared" si="920"/>
        <v>3.5000000000000003E-2</v>
      </c>
      <c r="EI345" s="14">
        <f>(3*EH345*$K$71*EG345^2)/1000+ED345</f>
        <v>29.364711334312926</v>
      </c>
      <c r="EJ345" s="14">
        <f>(3*EH345*$L$71*EG345^2)/1000+EE345</f>
        <v>7.4023938460441316</v>
      </c>
      <c r="EK345" s="14">
        <f t="shared" si="946"/>
        <v>30.283356920914137</v>
      </c>
      <c r="EL345" s="19">
        <f t="shared" si="947"/>
        <v>43.736401094018312</v>
      </c>
      <c r="EM345" s="19">
        <f t="shared" ref="EM345:EM362" si="956">EO344</f>
        <v>230.34418548743668</v>
      </c>
      <c r="EN345" s="14">
        <f>($K$71*$L$43+$L$71*$L$44)*100*SQRT(3)*(EG345+EL345)/2*EH345/(EM345*SQRT(3))</f>
        <v>9.1672287326032664E-2</v>
      </c>
      <c r="EO345" s="19">
        <f>EM345*(1-EN345/100)</f>
        <v>230.13302370387783</v>
      </c>
    </row>
    <row r="346" spans="2:145" outlineLevel="1">
      <c r="B346" t="s">
        <v>41</v>
      </c>
      <c r="C346" s="14">
        <f>$C$91</f>
        <v>1.6199999999999999</v>
      </c>
      <c r="D346" s="14">
        <f>C346*$L$45</f>
        <v>0.40601027145261881</v>
      </c>
      <c r="E346" s="14">
        <f>C346/$L$43</f>
        <v>1.670103092783505</v>
      </c>
      <c r="F346" s="14">
        <f t="shared" si="894"/>
        <v>27.69758250628459</v>
      </c>
      <c r="G346" s="14">
        <f t="shared" si="895"/>
        <v>6.9686616074102981</v>
      </c>
      <c r="H346" s="14">
        <f t="shared" ref="H346:H362" si="957">F346/$L$43</f>
        <v>28.554208769365559</v>
      </c>
      <c r="I346" s="19">
        <f t="shared" si="921"/>
        <v>41.220962852553349</v>
      </c>
      <c r="J346" s="21">
        <f t="shared" si="896"/>
        <v>3.5000000000000003E-2</v>
      </c>
      <c r="K346" s="14">
        <f>(3*J346*$K$71*I346^2)/1000+F346</f>
        <v>27.71970567076055</v>
      </c>
      <c r="L346" s="14">
        <f>(3*J346*$L$71*I346^2)/1000+G346</f>
        <v>6.9816857284324358</v>
      </c>
      <c r="M346" s="14">
        <f t="shared" si="922"/>
        <v>28.58541617825761</v>
      </c>
      <c r="N346" s="19">
        <f t="shared" si="923"/>
        <v>41.266013985052027</v>
      </c>
      <c r="O346" s="19">
        <f t="shared" si="948"/>
        <v>230.23486424423561</v>
      </c>
      <c r="P346" s="14">
        <f>($K$71*$L$43+$L$71*$L$44)*100*SQRT(3)*(I346+N346)/2*J346/(O346*SQRT(3))</f>
        <v>8.6539687350170993E-2</v>
      </c>
      <c r="Q346" s="19">
        <f>O346*(1-P346/100)</f>
        <v>230.03561971254754</v>
      </c>
      <c r="R346" t="s">
        <v>41</v>
      </c>
      <c r="S346" s="14">
        <f>$C$91</f>
        <v>1.6199999999999999</v>
      </c>
      <c r="T346" s="14">
        <f>S346*$L$45</f>
        <v>0.40601027145261881</v>
      </c>
      <c r="U346" s="14">
        <f>S346/$L$43</f>
        <v>1.670103092783505</v>
      </c>
      <c r="V346" s="14">
        <f t="shared" si="897"/>
        <v>27.697627102273358</v>
      </c>
      <c r="W346" s="14">
        <f t="shared" si="898"/>
        <v>6.9686804440328096</v>
      </c>
      <c r="X346" s="14">
        <f t="shared" ref="X346:X362" si="958">V346/$L$43</f>
        <v>28.554254744611711</v>
      </c>
      <c r="Y346" s="19">
        <f t="shared" si="924"/>
        <v>41.226820815790838</v>
      </c>
      <c r="Z346" s="21">
        <f t="shared" si="899"/>
        <v>3.5000000000000003E-2</v>
      </c>
      <c r="AA346" s="14">
        <f>(3*Z346*$K$71*Y346^2)/1000+V346</f>
        <v>27.719756555097955</v>
      </c>
      <c r="AB346" s="14">
        <f>(3*Z346*$L$71*Y346^2)/1000+W346</f>
        <v>6.9817082670666446</v>
      </c>
      <c r="AC346" s="14">
        <f t="shared" si="925"/>
        <v>28.585471026385463</v>
      </c>
      <c r="AD346" s="19">
        <f t="shared" si="926"/>
        <v>41.27189108874078</v>
      </c>
      <c r="AE346" s="19">
        <f t="shared" si="949"/>
        <v>230.2023312864489</v>
      </c>
      <c r="AF346" s="14">
        <f>($K$71*$L$43+$L$71*$L$44)*100*SQRT(3)*(Y346+AD346)/2*Z346/(AE346*SQRT(3))</f>
        <v>8.6564230794636945E-2</v>
      </c>
      <c r="AG346" s="19">
        <f>AE346*(1-AF346/100)</f>
        <v>230.00305840909945</v>
      </c>
      <c r="AH346" t="s">
        <v>41</v>
      </c>
      <c r="AI346" s="14">
        <f>$C$91</f>
        <v>1.6199999999999999</v>
      </c>
      <c r="AJ346" s="14">
        <f>AI346*$L$45</f>
        <v>0.40601027145261881</v>
      </c>
      <c r="AK346" s="14">
        <f>AI346/$L$43</f>
        <v>1.670103092783505</v>
      </c>
      <c r="AL346" s="14">
        <f t="shared" si="900"/>
        <v>27.697666148058488</v>
      </c>
      <c r="AM346" s="14">
        <f t="shared" si="901"/>
        <v>6.9686969363489144</v>
      </c>
      <c r="AN346" s="14">
        <f t="shared" ref="AN346:AN362" si="959">AL346/$L$43</f>
        <v>28.554294997998444</v>
      </c>
      <c r="AO346" s="19">
        <f t="shared" si="927"/>
        <v>41.231949053477742</v>
      </c>
      <c r="AP346" s="21">
        <f t="shared" si="902"/>
        <v>3.5000000000000003E-2</v>
      </c>
      <c r="AQ346" s="14">
        <f>(3*AP346*$K$71*AO346^2)/1000+AL346</f>
        <v>27.719801106626676</v>
      </c>
      <c r="AR346" s="14">
        <f>(3*AP346*$L$71*AO346^2)/1000+AM346</f>
        <v>6.9817280006672826</v>
      </c>
      <c r="AS346" s="14">
        <f t="shared" si="928"/>
        <v>28.585519048396566</v>
      </c>
      <c r="AT346" s="19">
        <f t="shared" si="929"/>
        <v>41.277036086981774</v>
      </c>
      <c r="AU346" s="19">
        <f t="shared" si="950"/>
        <v>230.1738585628558</v>
      </c>
      <c r="AV346" s="14">
        <f>($K$71*$L$43+$L$71*$L$44)*100*SQRT(3)*(AO346+AT346)/2*AP346/(AU346*SQRT(3))</f>
        <v>8.6585719703937553E-2</v>
      </c>
      <c r="AW346" s="19">
        <f>AU346*(1-AV346/100)</f>
        <v>229.97456087084882</v>
      </c>
      <c r="AX346" t="s">
        <v>41</v>
      </c>
      <c r="AY346" s="14">
        <f>$C$91</f>
        <v>1.6199999999999999</v>
      </c>
      <c r="AZ346" s="14">
        <f>AY346*$L$45</f>
        <v>0.40601027145261881</v>
      </c>
      <c r="BA346" s="14">
        <f>AY346/$L$43</f>
        <v>1.670103092783505</v>
      </c>
      <c r="BB346" s="14">
        <f t="shared" si="903"/>
        <v>27.697677367414968</v>
      </c>
      <c r="BC346" s="14">
        <f t="shared" si="904"/>
        <v>6.9687016752275843</v>
      </c>
      <c r="BD346" s="14">
        <f t="shared" ref="BD346:BD362" si="960">BB346/$L$43</f>
        <v>28.554306564345328</v>
      </c>
      <c r="BE346" s="19">
        <f t="shared" si="930"/>
        <v>41.233422477581918</v>
      </c>
      <c r="BF346" s="21">
        <f t="shared" si="905"/>
        <v>3.5000000000000003E-2</v>
      </c>
      <c r="BG346" s="14">
        <f>(3*BF346*$K$71*BE346^2)/1000+BB346</f>
        <v>27.719813907997345</v>
      </c>
      <c r="BH346" s="14">
        <f>(3*BF346*$L$71*BE346^2)/1000+BC346</f>
        <v>6.9817336708930151</v>
      </c>
      <c r="BI346" s="14">
        <f t="shared" si="931"/>
        <v>28.585532846971461</v>
      </c>
      <c r="BJ346" s="19">
        <f t="shared" si="932"/>
        <v>41.278514327423437</v>
      </c>
      <c r="BK346" s="19">
        <f t="shared" si="951"/>
        <v>230.16567921058959</v>
      </c>
      <c r="BL346" s="14">
        <f>($K$71*$L$43+$L$71*$L$44)*100*SQRT(3)*(BE346+BJ346)/2*BF346/(BK346*SQRT(3))</f>
        <v>8.6591894298687286E-2</v>
      </c>
      <c r="BM346" s="19">
        <f>BK346*(1-BL346/100)</f>
        <v>229.96637438893572</v>
      </c>
      <c r="BN346" t="s">
        <v>41</v>
      </c>
      <c r="BO346" s="14">
        <f>$C$91</f>
        <v>1.6199999999999999</v>
      </c>
      <c r="BP346" s="14">
        <f>BO346*$L$45</f>
        <v>0.40601027145261881</v>
      </c>
      <c r="BQ346" s="14">
        <f>BO346/$L$43</f>
        <v>1.670103092783505</v>
      </c>
      <c r="BR346" s="14">
        <f t="shared" si="906"/>
        <v>27.697683020503653</v>
      </c>
      <c r="BS346" s="14">
        <f t="shared" si="907"/>
        <v>6.968704063003087</v>
      </c>
      <c r="BT346" s="14">
        <f t="shared" ref="BT346:BT362" si="961">BR346/$L$43</f>
        <v>28.554312392271807</v>
      </c>
      <c r="BU346" s="19">
        <f t="shared" si="933"/>
        <v>41.234164871073581</v>
      </c>
      <c r="BV346" s="21">
        <f t="shared" si="908"/>
        <v>3.5000000000000003E-2</v>
      </c>
      <c r="BW346" s="14">
        <f>(3*BV346*$K$71*BU346^2)/1000+BR346</f>
        <v>27.719820358214701</v>
      </c>
      <c r="BX346" s="14">
        <f>(3*BV346*$L$71*BU346^2)/1000+BS346</f>
        <v>6.9817365279458796</v>
      </c>
      <c r="BY346" s="14">
        <f t="shared" si="934"/>
        <v>28.585539799649542</v>
      </c>
      <c r="BZ346" s="19">
        <f t="shared" si="935"/>
        <v>41.2792591477846</v>
      </c>
      <c r="CA346" s="19">
        <f t="shared" si="952"/>
        <v>230.16155821739417</v>
      </c>
      <c r="CB346" s="14">
        <f>($K$71*$L$43+$L$71*$L$44)*100*SQRT(3)*(BU346+BZ346)/2*BV346/(CA346*SQRT(3))</f>
        <v>8.6595005487806506E-2</v>
      </c>
      <c r="CC346" s="19">
        <f>CA346*(1-CB346/100)</f>
        <v>229.96224980342498</v>
      </c>
      <c r="CD346" t="s">
        <v>41</v>
      </c>
      <c r="CE346" s="14">
        <f>$C$91</f>
        <v>1.6199999999999999</v>
      </c>
      <c r="CF346" s="14">
        <f>CE346*$L$45</f>
        <v>0.40601027145261881</v>
      </c>
      <c r="CG346" s="14">
        <f>CE346/$L$43</f>
        <v>1.670103092783505</v>
      </c>
      <c r="CH346" s="14">
        <f t="shared" si="909"/>
        <v>27.697688502764731</v>
      </c>
      <c r="CI346" s="14">
        <f t="shared" si="910"/>
        <v>6.9687063786238808</v>
      </c>
      <c r="CJ346" s="14">
        <f t="shared" ref="CJ346:CJ362" si="962">CH346/$L$43</f>
        <v>28.554318044087353</v>
      </c>
      <c r="CK346" s="19">
        <f t="shared" si="936"/>
        <v>41.234884818036406</v>
      </c>
      <c r="CL346" s="21">
        <f t="shared" si="911"/>
        <v>3.5000000000000003E-2</v>
      </c>
      <c r="CM346" s="14">
        <f>(3*CL346*$K$71*CK346^2)/1000+CH346</f>
        <v>27.719826613516688</v>
      </c>
      <c r="CN346" s="14">
        <f>(3*CL346*$L$71*CK346^2)/1000+CI346</f>
        <v>6.9817392986633386</v>
      </c>
      <c r="CO346" s="14">
        <f t="shared" si="937"/>
        <v>28.585546542228784</v>
      </c>
      <c r="CP346" s="19">
        <f t="shared" si="938"/>
        <v>41.279981448322374</v>
      </c>
      <c r="CQ346" s="19">
        <f t="shared" si="953"/>
        <v>230.15756196598554</v>
      </c>
      <c r="CR346" s="14">
        <f>($K$71*$L$43+$L$71*$L$44)*100*SQRT(3)*(CK346+CP346)/2*CL346/(CQ346*SQRT(3))</f>
        <v>8.6598022662055532E-2</v>
      </c>
      <c r="CS346" s="19">
        <f>CQ346*(1-CR346/100)</f>
        <v>229.95825006831581</v>
      </c>
      <c r="CT346" t="s">
        <v>41</v>
      </c>
      <c r="CU346" s="14">
        <f>$C$91</f>
        <v>1.6199999999999999</v>
      </c>
      <c r="CV346" s="14">
        <f>CU346*$L$45</f>
        <v>0.40601027145261881</v>
      </c>
      <c r="CW346" s="14">
        <f>CU346/$L$43</f>
        <v>1.670103092783505</v>
      </c>
      <c r="CX346" s="14">
        <f t="shared" si="912"/>
        <v>27.697705293094433</v>
      </c>
      <c r="CY346" s="14">
        <f t="shared" si="913"/>
        <v>6.9687134705959846</v>
      </c>
      <c r="CZ346" s="14">
        <f t="shared" ref="CZ346:CZ362" si="963">CX346/$L$43</f>
        <v>28.554335353705603</v>
      </c>
      <c r="DA346" s="19">
        <f t="shared" si="939"/>
        <v>41.237089697642517</v>
      </c>
      <c r="DB346" s="21">
        <f t="shared" si="914"/>
        <v>3.5000000000000003E-2</v>
      </c>
      <c r="DC346" s="14">
        <f>(3*DB346*$K$71*DA346^2)/1000+CX346</f>
        <v>27.719845771413276</v>
      </c>
      <c r="DD346" s="14">
        <f>(3*DB346*$L$71*DA346^2)/1000+CY346</f>
        <v>6.9817477844449805</v>
      </c>
      <c r="DE346" s="14">
        <f t="shared" si="940"/>
        <v>28.585567192493151</v>
      </c>
      <c r="DF346" s="19">
        <f t="shared" si="941"/>
        <v>41.282193536395937</v>
      </c>
      <c r="DG346" s="19">
        <f t="shared" si="954"/>
        <v>230.14532408311203</v>
      </c>
      <c r="DH346" s="14">
        <f>($K$71*$L$43+$L$71*$L$44)*100*SQRT(3)*(DA346+DF346)/2*DB346/(DG346*SQRT(3))</f>
        <v>8.6607263259170397E-2</v>
      </c>
      <c r="DI346" s="19">
        <f>DG346*(1-DH346/100)</f>
        <v>229.94600151640469</v>
      </c>
      <c r="DJ346" t="s">
        <v>41</v>
      </c>
      <c r="DK346" s="14">
        <f>$C$91</f>
        <v>1.6199999999999999</v>
      </c>
      <c r="DL346" s="14">
        <f>DK346*$L$45</f>
        <v>0.40601027145261881</v>
      </c>
      <c r="DM346" s="14">
        <f>DK346/$L$43</f>
        <v>1.670103092783505</v>
      </c>
      <c r="DN346" s="14">
        <f t="shared" si="915"/>
        <v>27.697716516661796</v>
      </c>
      <c r="DO346" s="14">
        <f t="shared" si="916"/>
        <v>6.9687182112558501</v>
      </c>
      <c r="DP346" s="14">
        <f t="shared" ref="DP346:DP362" si="964">DN346/$L$43</f>
        <v>28.554346924393606</v>
      </c>
      <c r="DQ346" s="19">
        <f t="shared" si="942"/>
        <v>41.238563494206716</v>
      </c>
      <c r="DR346" s="21">
        <f t="shared" si="917"/>
        <v>3.5000000000000003E-2</v>
      </c>
      <c r="DS346" s="14">
        <f>(3*DR346*$K$71*DQ346^2)/1000+DN346</f>
        <v>27.719858577592031</v>
      </c>
      <c r="DT346" s="14">
        <f>(3*DR346*$L$71*DQ346^2)/1000+DO346</f>
        <v>6.9817534568034887</v>
      </c>
      <c r="DU346" s="14">
        <f t="shared" si="943"/>
        <v>28.585580996252116</v>
      </c>
      <c r="DV346" s="19">
        <f t="shared" si="944"/>
        <v>41.283672151705701</v>
      </c>
      <c r="DW346" s="19">
        <f t="shared" si="955"/>
        <v>230.13714470838599</v>
      </c>
      <c r="DX346" s="14">
        <f>($K$71*$L$43+$L$71*$L$44)*100*SQRT(3)*(DQ346+DV346)/2*DR346/(DW346*SQRT(3))</f>
        <v>8.6613440178017392E-2</v>
      </c>
      <c r="DY346" s="19">
        <f>DW346*(1-DX346/100)</f>
        <v>229.93781501022659</v>
      </c>
      <c r="DZ346" t="s">
        <v>41</v>
      </c>
      <c r="EA346" s="14">
        <f>$C$91</f>
        <v>1.6199999999999999</v>
      </c>
      <c r="EB346" s="14">
        <f>EA346*$L$45</f>
        <v>0.40601027145261881</v>
      </c>
      <c r="EC346" s="14">
        <f>EA346/$L$43</f>
        <v>1.670103092783505</v>
      </c>
      <c r="ED346" s="14">
        <f t="shared" si="918"/>
        <v>27.697722171872268</v>
      </c>
      <c r="EE346" s="14">
        <f t="shared" si="919"/>
        <v>6.9687205999288677</v>
      </c>
      <c r="EF346" s="14">
        <f t="shared" ref="EF346:EF362" si="965">ED346/$L$43</f>
        <v>28.554352754507494</v>
      </c>
      <c r="EG346" s="19">
        <f t="shared" si="945"/>
        <v>41.239306075369129</v>
      </c>
      <c r="EH346" s="21">
        <f t="shared" si="920"/>
        <v>3.5000000000000003E-2</v>
      </c>
      <c r="EI346" s="14">
        <f>(3*EH346*$K$71*EG346^2)/1000+ED346</f>
        <v>27.719865030232093</v>
      </c>
      <c r="EJ346" s="14">
        <f>(3*EH346*$L$71*EG346^2)/1000+EE346</f>
        <v>6.9817563149310233</v>
      </c>
      <c r="EK346" s="14">
        <f t="shared" si="946"/>
        <v>28.585587951542351</v>
      </c>
      <c r="EL346" s="19">
        <f t="shared" si="947"/>
        <v>41.284417160951058</v>
      </c>
      <c r="EM346" s="19">
        <f t="shared" si="956"/>
        <v>230.13302370387783</v>
      </c>
      <c r="EN346" s="14">
        <f>($K$71*$L$43+$L$71*$L$44)*100*SQRT(3)*(EG346+EL346)/2*EH346/(EM346*SQRT(3))</f>
        <v>8.6616552538207603E-2</v>
      </c>
      <c r="EO346" s="19">
        <f>EM346*(1-EN346/100)</f>
        <v>229.93369041249358</v>
      </c>
    </row>
    <row r="347" spans="2:145" outlineLevel="1">
      <c r="B347" t="s">
        <v>42</v>
      </c>
      <c r="C347" s="14">
        <f>$C$91</f>
        <v>1.6199999999999999</v>
      </c>
      <c r="D347" s="14">
        <f>C347*$L$45</f>
        <v>0.40601027145261881</v>
      </c>
      <c r="E347" s="14">
        <f>C347/$L$43</f>
        <v>1.670103092783505</v>
      </c>
      <c r="F347" s="14">
        <f t="shared" si="894"/>
        <v>26.058001017326241</v>
      </c>
      <c r="G347" s="14">
        <f t="shared" si="895"/>
        <v>6.5511235239096202</v>
      </c>
      <c r="H347" s="14">
        <f t="shared" si="957"/>
        <v>26.863918574563137</v>
      </c>
      <c r="I347" s="19">
        <f t="shared" si="921"/>
        <v>38.780853589055312</v>
      </c>
      <c r="J347" s="21">
        <f t="shared" si="896"/>
        <v>3.5000000000000003E-2</v>
      </c>
      <c r="K347" s="14">
        <f>(3*J347*$K$71*I347^2)/1000+F347</f>
        <v>26.077582506284589</v>
      </c>
      <c r="L347" s="14">
        <f>(3*J347*$L$71*I347^2)/1000+G347</f>
        <v>6.5626513359576792</v>
      </c>
      <c r="M347" s="14">
        <f t="shared" si="922"/>
        <v>26.89068057765417</v>
      </c>
      <c r="N347" s="19">
        <f t="shared" si="923"/>
        <v>38.819487317070177</v>
      </c>
      <c r="O347" s="19">
        <f t="shared" si="948"/>
        <v>230.03561971254754</v>
      </c>
      <c r="P347" s="14">
        <f>($K$71*$L$43+$L$71*$L$44)*100*SQRT(3)*(I347+N347)/2*J347/(O347*SQRT(3))</f>
        <v>8.1483479118111907E-2</v>
      </c>
      <c r="Q347" s="19">
        <f>O347*(1-P347/100)</f>
        <v>229.84817868639485</v>
      </c>
      <c r="R347" t="s">
        <v>42</v>
      </c>
      <c r="S347" s="14">
        <f>$C$91</f>
        <v>1.6199999999999999</v>
      </c>
      <c r="T347" s="14">
        <f>S347*$L$45</f>
        <v>0.40601027145261881</v>
      </c>
      <c r="U347" s="14">
        <f>S347/$L$43</f>
        <v>1.670103092783505</v>
      </c>
      <c r="V347" s="14">
        <f t="shared" si="897"/>
        <v>26.058040051811329</v>
      </c>
      <c r="W347" s="14">
        <f t="shared" si="898"/>
        <v>6.5511390864210934</v>
      </c>
      <c r="X347" s="14">
        <f t="shared" si="958"/>
        <v>26.86395881630034</v>
      </c>
      <c r="Y347" s="19">
        <f t="shared" si="924"/>
        <v>38.786360436578754</v>
      </c>
      <c r="Z347" s="21">
        <f t="shared" si="899"/>
        <v>3.5000000000000003E-2</v>
      </c>
      <c r="AA347" s="14">
        <f>(3*Z347*$K$71*Y347^2)/1000+V347</f>
        <v>26.077627102273357</v>
      </c>
      <c r="AB347" s="14">
        <f>(3*Z347*$L$71*Y347^2)/1000+W347</f>
        <v>6.5626701725801908</v>
      </c>
      <c r="AC347" s="14">
        <f t="shared" si="925"/>
        <v>26.890728422251705</v>
      </c>
      <c r="AD347" s="19">
        <f t="shared" si="926"/>
        <v>38.825010569728335</v>
      </c>
      <c r="AE347" s="19">
        <f t="shared" si="949"/>
        <v>230.00305840909945</v>
      </c>
      <c r="AF347" s="14">
        <f>($K$71*$L$43+$L$71*$L$44)*100*SQRT(3)*(Y347+AD347)/2*Z347/(AE347*SQRT(3))</f>
        <v>8.1506598341426359E-2</v>
      </c>
      <c r="AG347" s="19">
        <f>AE347*(1-AF347/100)</f>
        <v>229.81559074010895</v>
      </c>
      <c r="AH347" t="s">
        <v>42</v>
      </c>
      <c r="AI347" s="14">
        <f>$C$91</f>
        <v>1.6199999999999999</v>
      </c>
      <c r="AJ347" s="14">
        <f>AI347*$L$45</f>
        <v>0.40601027145261881</v>
      </c>
      <c r="AK347" s="14">
        <f>AI347/$L$43</f>
        <v>1.670103092783505</v>
      </c>
      <c r="AL347" s="14">
        <f t="shared" si="900"/>
        <v>26.058074228241694</v>
      </c>
      <c r="AM347" s="14">
        <f t="shared" si="901"/>
        <v>6.5511527121009241</v>
      </c>
      <c r="AN347" s="14">
        <f t="shared" si="959"/>
        <v>26.863994049733705</v>
      </c>
      <c r="AO347" s="19">
        <f t="shared" si="927"/>
        <v>38.79118129546508</v>
      </c>
      <c r="AP347" s="21">
        <f t="shared" si="902"/>
        <v>3.5000000000000003E-2</v>
      </c>
      <c r="AQ347" s="14">
        <f>(3*AP347*$K$71*AO347^2)/1000+AL347</f>
        <v>26.077666148058487</v>
      </c>
      <c r="AR347" s="14">
        <f>(3*AP347*$L$71*AO347^2)/1000+AM347</f>
        <v>6.5626866648962956</v>
      </c>
      <c r="AS347" s="14">
        <f t="shared" si="928"/>
        <v>26.890770312343289</v>
      </c>
      <c r="AT347" s="19">
        <f t="shared" si="929"/>
        <v>38.829845793952551</v>
      </c>
      <c r="AU347" s="19">
        <f t="shared" si="950"/>
        <v>229.97456087084882</v>
      </c>
      <c r="AV347" s="14">
        <f>($K$71*$L$43+$L$71*$L$44)*100*SQRT(3)*(AO347+AT347)/2*AP347/(AU347*SQRT(3))</f>
        <v>8.1526840284458849E-2</v>
      </c>
      <c r="AW347" s="19">
        <f>AU347*(1-AV347/100)</f>
        <v>229.78706987791276</v>
      </c>
      <c r="AX347" t="s">
        <v>42</v>
      </c>
      <c r="AY347" s="14">
        <f>$C$91</f>
        <v>1.6199999999999999</v>
      </c>
      <c r="AZ347" s="14">
        <f>AY347*$L$45</f>
        <v>0.40601027145261881</v>
      </c>
      <c r="BA347" s="14">
        <f>AY347/$L$43</f>
        <v>1.670103092783505</v>
      </c>
      <c r="BB347" s="14">
        <f t="shared" si="903"/>
        <v>26.058084048443586</v>
      </c>
      <c r="BC347" s="14">
        <f t="shared" si="904"/>
        <v>6.5511566272837491</v>
      </c>
      <c r="BD347" s="14">
        <f t="shared" si="960"/>
        <v>26.864004173653182</v>
      </c>
      <c r="BE347" s="19">
        <f t="shared" si="930"/>
        <v>38.792566404498224</v>
      </c>
      <c r="BF347" s="21">
        <f t="shared" si="905"/>
        <v>3.5000000000000003E-2</v>
      </c>
      <c r="BG347" s="14">
        <f>(3*BF347*$K$71*BE347^2)/1000+BB347</f>
        <v>26.077677367414967</v>
      </c>
      <c r="BH347" s="14">
        <f>(3*BF347*$L$71*BE347^2)/1000+BC347</f>
        <v>6.5626914037749655</v>
      </c>
      <c r="BI347" s="14">
        <f t="shared" si="931"/>
        <v>26.890782348979151</v>
      </c>
      <c r="BJ347" s="19">
        <f t="shared" si="932"/>
        <v>38.831235031029436</v>
      </c>
      <c r="BK347" s="19">
        <f t="shared" si="951"/>
        <v>229.96637438893572</v>
      </c>
      <c r="BL347" s="14">
        <f>($K$71*$L$43+$L$71*$L$44)*100*SQRT(3)*(BE347+BJ347)/2*BF347/(BK347*SQRT(3))</f>
        <v>8.1532656578358523E-2</v>
      </c>
      <c r="BM347" s="19">
        <f>BK347*(1-BL347/100)</f>
        <v>229.77887669465949</v>
      </c>
      <c r="BN347" t="s">
        <v>42</v>
      </c>
      <c r="BO347" s="14">
        <f>$C$91</f>
        <v>1.6199999999999999</v>
      </c>
      <c r="BP347" s="14">
        <f>BO347*$L$45</f>
        <v>0.40601027145261881</v>
      </c>
      <c r="BQ347" s="14">
        <f>BO347/$L$43</f>
        <v>1.670103092783505</v>
      </c>
      <c r="BR347" s="14">
        <f t="shared" si="906"/>
        <v>26.058088996541034</v>
      </c>
      <c r="BS347" s="14">
        <f t="shared" si="907"/>
        <v>6.5511586000240882</v>
      </c>
      <c r="BT347" s="14">
        <f t="shared" si="961"/>
        <v>26.864009274784571</v>
      </c>
      <c r="BU347" s="19">
        <f t="shared" si="933"/>
        <v>38.793264299872227</v>
      </c>
      <c r="BV347" s="21">
        <f t="shared" si="908"/>
        <v>3.5000000000000003E-2</v>
      </c>
      <c r="BW347" s="14">
        <f>(3*BV347*$K$71*BU347^2)/1000+BR347</f>
        <v>26.077683020503653</v>
      </c>
      <c r="BX347" s="14">
        <f>(3*BV347*$L$71*BU347^2)/1000+BS347</f>
        <v>6.5626937915504682</v>
      </c>
      <c r="BY347" s="14">
        <f t="shared" si="934"/>
        <v>26.890788413869899</v>
      </c>
      <c r="BZ347" s="19">
        <f t="shared" si="935"/>
        <v>38.831935006453435</v>
      </c>
      <c r="CA347" s="19">
        <f t="shared" si="952"/>
        <v>229.96224980342498</v>
      </c>
      <c r="CB347" s="14">
        <f>($K$71*$L$43+$L$71*$L$44)*100*SQRT(3)*(BU347+BZ347)/2*BV347/(CA347*SQRT(3))</f>
        <v>8.1535587230789922E-2</v>
      </c>
      <c r="CC347" s="19">
        <f>CA347*(1-CB347/100)</f>
        <v>229.77474873263864</v>
      </c>
      <c r="CD347" t="s">
        <v>42</v>
      </c>
      <c r="CE347" s="14">
        <f>$C$91</f>
        <v>1.6199999999999999</v>
      </c>
      <c r="CF347" s="14">
        <f>CE347*$L$45</f>
        <v>0.40601027145261881</v>
      </c>
      <c r="CG347" s="14">
        <f>CE347/$L$43</f>
        <v>1.670103092783505</v>
      </c>
      <c r="CH347" s="14">
        <f t="shared" si="909"/>
        <v>26.058093795114448</v>
      </c>
      <c r="CI347" s="14">
        <f t="shared" si="910"/>
        <v>6.5511605131513386</v>
      </c>
      <c r="CJ347" s="14">
        <f t="shared" si="962"/>
        <v>26.864014221767473</v>
      </c>
      <c r="CK347" s="19">
        <f t="shared" si="936"/>
        <v>38.793941094105328</v>
      </c>
      <c r="CL347" s="21">
        <f t="shared" si="911"/>
        <v>3.5000000000000003E-2</v>
      </c>
      <c r="CM347" s="14">
        <f>(3*CL347*$K$71*CK347^2)/1000+CH347</f>
        <v>26.07768850276473</v>
      </c>
      <c r="CN347" s="14">
        <f>(3*CL347*$L$71*CK347^2)/1000+CI347</f>
        <v>6.5626961071712619</v>
      </c>
      <c r="CO347" s="14">
        <f t="shared" si="937"/>
        <v>26.890794295489091</v>
      </c>
      <c r="CP347" s="19">
        <f t="shared" si="938"/>
        <v>38.83261381791629</v>
      </c>
      <c r="CQ347" s="19">
        <f t="shared" si="953"/>
        <v>229.95825006831581</v>
      </c>
      <c r="CR347" s="14">
        <f>($K$71*$L$43+$L$71*$L$44)*100*SQRT(3)*(CK347+CP347)/2*CL347/(CQ347*SQRT(3))</f>
        <v>8.1538429323949474E-2</v>
      </c>
      <c r="CS347" s="19">
        <f>CQ347*(1-CR347/100)</f>
        <v>229.77074572310926</v>
      </c>
      <c r="CT347" t="s">
        <v>42</v>
      </c>
      <c r="CU347" s="14">
        <f>$C$91</f>
        <v>1.6199999999999999</v>
      </c>
      <c r="CV347" s="14">
        <f>CU347*$L$45</f>
        <v>0.40601027145261881</v>
      </c>
      <c r="CW347" s="14">
        <f>CU347/$L$43</f>
        <v>1.670103092783505</v>
      </c>
      <c r="CX347" s="14">
        <f t="shared" si="912"/>
        <v>26.058108491536743</v>
      </c>
      <c r="CY347" s="14">
        <f t="shared" si="913"/>
        <v>6.5511663724198881</v>
      </c>
      <c r="CZ347" s="14">
        <f t="shared" si="963"/>
        <v>26.864029372718292</v>
      </c>
      <c r="DA347" s="19">
        <f t="shared" si="939"/>
        <v>38.79601381578383</v>
      </c>
      <c r="DB347" s="21">
        <f t="shared" si="914"/>
        <v>3.5000000000000003E-2</v>
      </c>
      <c r="DC347" s="14">
        <f>(3*DB347*$K$71*DA347^2)/1000+CX347</f>
        <v>26.077705293094432</v>
      </c>
      <c r="DD347" s="14">
        <f>(3*DB347*$L$71*DA347^2)/1000+CY347</f>
        <v>6.5627031991433658</v>
      </c>
      <c r="DE347" s="14">
        <f t="shared" si="940"/>
        <v>26.890812308919418</v>
      </c>
      <c r="DF347" s="19">
        <f t="shared" si="941"/>
        <v>38.834692717912404</v>
      </c>
      <c r="DG347" s="19">
        <f t="shared" si="954"/>
        <v>229.94600151640469</v>
      </c>
      <c r="DH347" s="14">
        <f>($K$71*$L$43+$L$71*$L$44)*100*SQRT(3)*(DA347+DF347)/2*DB347/(DG347*SQRT(3))</f>
        <v>8.1547133706678585E-2</v>
      </c>
      <c r="DI347" s="19">
        <f>DG347*(1-DH347/100)</f>
        <v>229.75848714309492</v>
      </c>
      <c r="DJ347" t="s">
        <v>42</v>
      </c>
      <c r="DK347" s="14">
        <f>$C$91</f>
        <v>1.6199999999999999</v>
      </c>
      <c r="DL347" s="14">
        <f>DK347*$L$45</f>
        <v>0.40601027145261881</v>
      </c>
      <c r="DM347" s="14">
        <f>DK347/$L$43</f>
        <v>1.670103092783505</v>
      </c>
      <c r="DN347" s="14">
        <f t="shared" si="915"/>
        <v>26.058118315421897</v>
      </c>
      <c r="DO347" s="14">
        <f t="shared" si="916"/>
        <v>6.5511702890732906</v>
      </c>
      <c r="DP347" s="14">
        <f t="shared" si="964"/>
        <v>26.864039500434945</v>
      </c>
      <c r="DQ347" s="19">
        <f t="shared" si="942"/>
        <v>38.79739927454461</v>
      </c>
      <c r="DR347" s="21">
        <f t="shared" si="917"/>
        <v>3.5000000000000003E-2</v>
      </c>
      <c r="DS347" s="14">
        <f>(3*DR347*$K$71*DQ347^2)/1000+DN347</f>
        <v>26.077716516661795</v>
      </c>
      <c r="DT347" s="14">
        <f>(3*DR347*$L$71*DQ347^2)/1000+DO347</f>
        <v>6.5627079398032313</v>
      </c>
      <c r="DU347" s="14">
        <f t="shared" si="943"/>
        <v>26.890824350073981</v>
      </c>
      <c r="DV347" s="19">
        <f t="shared" si="944"/>
        <v>38.836082306779488</v>
      </c>
      <c r="DW347" s="19">
        <f t="shared" si="955"/>
        <v>229.93781501022659</v>
      </c>
      <c r="DX347" s="14">
        <f>($K$71*$L$43+$L$71*$L$44)*100*SQRT(3)*(DQ347+DV347)/2*DR347/(DW347*SQRT(3))</f>
        <v>8.1552952191037864E-2</v>
      </c>
      <c r="DY347" s="19">
        <f>DW347*(1-DX347/100)</f>
        <v>229.7502939338822</v>
      </c>
      <c r="DZ347" t="s">
        <v>42</v>
      </c>
      <c r="EA347" s="14">
        <f>$C$91</f>
        <v>1.6199999999999999</v>
      </c>
      <c r="EB347" s="14">
        <f>EA347*$L$45</f>
        <v>0.40601027145261881</v>
      </c>
      <c r="EC347" s="14">
        <f>EA347/$L$43</f>
        <v>1.670103092783505</v>
      </c>
      <c r="ED347" s="14">
        <f t="shared" si="918"/>
        <v>26.058123265375272</v>
      </c>
      <c r="EE347" s="14">
        <f t="shared" si="919"/>
        <v>6.5511722625546307</v>
      </c>
      <c r="EF347" s="14">
        <f t="shared" si="965"/>
        <v>26.864044603479662</v>
      </c>
      <c r="EG347" s="19">
        <f t="shared" si="945"/>
        <v>38.798097346135222</v>
      </c>
      <c r="EH347" s="21">
        <f t="shared" si="920"/>
        <v>3.5000000000000003E-2</v>
      </c>
      <c r="EI347" s="14">
        <f>(3*EH347*$K$71*EG347^2)/1000+ED347</f>
        <v>26.077722171872267</v>
      </c>
      <c r="EJ347" s="14">
        <f>(3*EH347*$L$71*EG347^2)/1000+EE347</f>
        <v>6.5627103284762489</v>
      </c>
      <c r="EK347" s="14">
        <f t="shared" si="946"/>
        <v>26.89083041724162</v>
      </c>
      <c r="EL347" s="19">
        <f t="shared" si="947"/>
        <v>38.836782459459421</v>
      </c>
      <c r="EM347" s="19">
        <f t="shared" si="956"/>
        <v>229.93369041249358</v>
      </c>
      <c r="EN347" s="14">
        <f>($K$71*$L$43+$L$71*$L$44)*100*SQRT(3)*(EG347+EL347)/2*EH347/(EM347*SQRT(3))</f>
        <v>8.1555883947202729E-2</v>
      </c>
      <c r="EO347" s="19">
        <f>EM347*(1-EN347/100)</f>
        <v>229.74616595878524</v>
      </c>
    </row>
    <row r="348" spans="2:145" outlineLevel="1">
      <c r="B348" t="s">
        <v>235</v>
      </c>
      <c r="C348" s="14">
        <f t="shared" ref="C348:C362" si="966">$C$91</f>
        <v>1.6199999999999999</v>
      </c>
      <c r="D348" s="14">
        <f t="shared" ref="D348:D362" si="967">C348*$L$45</f>
        <v>0.40601027145261881</v>
      </c>
      <c r="E348" s="14">
        <f t="shared" ref="E348:E362" si="968">C348/$L$43</f>
        <v>1.670103092783505</v>
      </c>
      <c r="F348" s="14">
        <f t="shared" si="894"/>
        <v>24.420802801606239</v>
      </c>
      <c r="G348" s="14">
        <f t="shared" si="895"/>
        <v>6.1349884964282921</v>
      </c>
      <c r="H348" s="14">
        <f t="shared" si="957"/>
        <v>25.176085362480659</v>
      </c>
      <c r="I348" s="19">
        <f t="shared" si="921"/>
        <v>36.344291235025025</v>
      </c>
      <c r="J348" s="21">
        <f t="shared" si="896"/>
        <v>3.5000000000000003E-2</v>
      </c>
      <c r="K348" s="14">
        <f t="shared" ref="K348:K352" si="969">(3*J348*$K$71*I348^2)/1000+F348</f>
        <v>24.43800101732624</v>
      </c>
      <c r="L348" s="14">
        <f t="shared" ref="L348:L352" si="970">(3*J348*$L$71*I348^2)/1000+G348</f>
        <v>6.1451132524570014</v>
      </c>
      <c r="M348" s="14">
        <f t="shared" si="922"/>
        <v>25.198775974407187</v>
      </c>
      <c r="N348" s="19">
        <f t="shared" si="923"/>
        <v>36.377047487487836</v>
      </c>
      <c r="O348" s="19">
        <f t="shared" si="948"/>
        <v>229.84817868639485</v>
      </c>
      <c r="P348" s="14">
        <f t="shared" ref="P348:P352" si="971">($K$71*$L$43+$L$71*$L$44)*100*SQRT(3)*(I348+N348)/2*J348/(O348*SQRT(3))</f>
        <v>7.6422602382013483E-2</v>
      </c>
      <c r="Q348" s="19">
        <f t="shared" ref="Q348:Q362" si="972">O348*(1-P348/100)</f>
        <v>229.67252272671504</v>
      </c>
      <c r="R348" t="s">
        <v>235</v>
      </c>
      <c r="S348" s="14">
        <f t="shared" ref="S348:S362" si="973">$C$91</f>
        <v>1.6199999999999999</v>
      </c>
      <c r="T348" s="14">
        <f t="shared" ref="T348:T362" si="974">S348*$L$45</f>
        <v>0.40601027145261881</v>
      </c>
      <c r="U348" s="14">
        <f t="shared" ref="U348:U362" si="975">S348/$L$43</f>
        <v>1.670103092783505</v>
      </c>
      <c r="V348" s="14">
        <f t="shared" si="897"/>
        <v>24.42083695490291</v>
      </c>
      <c r="W348" s="14">
        <f t="shared" si="898"/>
        <v>6.1350011853369066</v>
      </c>
      <c r="X348" s="14">
        <f t="shared" si="958"/>
        <v>25.176120572064857</v>
      </c>
      <c r="Y348" s="19">
        <f t="shared" si="924"/>
        <v>36.349448477800834</v>
      </c>
      <c r="Z348" s="21">
        <f t="shared" si="899"/>
        <v>3.5000000000000003E-2</v>
      </c>
      <c r="AA348" s="14">
        <f t="shared" ref="AA348:AA352" si="976">(3*Z348*$K$71*Y348^2)/1000+V348</f>
        <v>24.438040051811328</v>
      </c>
      <c r="AB348" s="14">
        <f t="shared" ref="AB348:AB352" si="977">(3*Z348*$L$71*Y348^2)/1000+W348</f>
        <v>6.1451288149684746</v>
      </c>
      <c r="AC348" s="14">
        <f t="shared" si="925"/>
        <v>25.198817625565102</v>
      </c>
      <c r="AD348" s="19">
        <f t="shared" si="926"/>
        <v>36.382218632934283</v>
      </c>
      <c r="AE348" s="19">
        <f t="shared" si="949"/>
        <v>229.81559074010895</v>
      </c>
      <c r="AF348" s="14">
        <f t="shared" ref="AF348:AF352" si="978">($K$71*$L$43+$L$71*$L$44)*100*SQRT(3)*(Y348+AD348)/2*Z348/(AE348*SQRT(3))</f>
        <v>7.6444294745229874E-2</v>
      </c>
      <c r="AG348" s="19">
        <f t="shared" ref="AG348:AG362" si="979">AE348*(1-AF348/100)</f>
        <v>229.63990983255309</v>
      </c>
      <c r="AH348" t="s">
        <v>235</v>
      </c>
      <c r="AI348" s="14">
        <f t="shared" ref="AI348:AI362" si="980">$C$91</f>
        <v>1.6199999999999999</v>
      </c>
      <c r="AJ348" s="14">
        <f t="shared" ref="AJ348:AJ362" si="981">AI348*$L$45</f>
        <v>0.40601027145261881</v>
      </c>
      <c r="AK348" s="14">
        <f t="shared" ref="AK348:AK362" si="982">AI348/$L$43</f>
        <v>1.670103092783505</v>
      </c>
      <c r="AL348" s="14">
        <f t="shared" si="900"/>
        <v>24.420866857627711</v>
      </c>
      <c r="AM348" s="14">
        <f t="shared" si="901"/>
        <v>6.1350122950449126</v>
      </c>
      <c r="AN348" s="14">
        <f t="shared" si="959"/>
        <v>25.176151399616199</v>
      </c>
      <c r="AO348" s="19">
        <f t="shared" si="927"/>
        <v>36.353963280983891</v>
      </c>
      <c r="AP348" s="21">
        <f t="shared" si="902"/>
        <v>3.5000000000000003E-2</v>
      </c>
      <c r="AQ348" s="14">
        <f t="shared" ref="AQ348:AQ352" si="983">(3*AP348*$K$71*AO348^2)/1000+AL348</f>
        <v>24.438074228241693</v>
      </c>
      <c r="AR348" s="14">
        <f t="shared" ref="AR348:AR352" si="984">(3*AP348*$L$71*AO348^2)/1000+AM348</f>
        <v>6.1451424406483053</v>
      </c>
      <c r="AS348" s="14">
        <f t="shared" si="928"/>
        <v>25.198854093012002</v>
      </c>
      <c r="AT348" s="19">
        <f t="shared" si="929"/>
        <v>36.38674561014097</v>
      </c>
      <c r="AU348" s="19">
        <f t="shared" si="950"/>
        <v>229.78706987791276</v>
      </c>
      <c r="AV348" s="14">
        <f t="shared" ref="AV348:AV352" si="985">($K$71*$L$43+$L$71*$L$44)*100*SQRT(3)*(AO348+AT348)/2*AP348/(AU348*SQRT(3))</f>
        <v>7.6463287410867983E-2</v>
      </c>
      <c r="AW348" s="19">
        <f t="shared" ref="AW348:AW362" si="986">AU348*(1-AV348/100)</f>
        <v>229.61136713023899</v>
      </c>
      <c r="AX348" t="s">
        <v>235</v>
      </c>
      <c r="AY348" s="14">
        <f t="shared" ref="AY348:AY362" si="987">$C$91</f>
        <v>1.6199999999999999</v>
      </c>
      <c r="AZ348" s="14">
        <f t="shared" ref="AZ348:AZ362" si="988">AY348*$L$45</f>
        <v>0.40601027145261881</v>
      </c>
      <c r="BA348" s="14">
        <f t="shared" ref="BA348:BA362" si="989">AY348/$L$43</f>
        <v>1.670103092783505</v>
      </c>
      <c r="BB348" s="14">
        <f t="shared" si="903"/>
        <v>24.420875449828422</v>
      </c>
      <c r="BC348" s="14">
        <f t="shared" si="904"/>
        <v>6.1350154872915592</v>
      </c>
      <c r="BD348" s="14">
        <f t="shared" si="960"/>
        <v>25.176160257555075</v>
      </c>
      <c r="BE348" s="19">
        <f t="shared" si="930"/>
        <v>36.355260455153591</v>
      </c>
      <c r="BF348" s="21">
        <f t="shared" si="905"/>
        <v>3.5000000000000003E-2</v>
      </c>
      <c r="BG348" s="14">
        <f t="shared" ref="BG348:BG352" si="990">(3*BF348*$K$71*BE348^2)/1000+BB348</f>
        <v>24.438084048443585</v>
      </c>
      <c r="BH348" s="14">
        <f t="shared" ref="BH348:BH352" si="991">(3*BF348*$L$71*BE348^2)/1000+BC348</f>
        <v>6.1451463558311303</v>
      </c>
      <c r="BI348" s="14">
        <f t="shared" si="931"/>
        <v>25.198864571511496</v>
      </c>
      <c r="BJ348" s="19">
        <f t="shared" si="932"/>
        <v>36.388046282654571</v>
      </c>
      <c r="BK348" s="19">
        <f t="shared" si="951"/>
        <v>229.77887669465949</v>
      </c>
      <c r="BL348" s="14">
        <f t="shared" ref="BL348:BL352" si="992">($K$71*$L$43+$L$71*$L$44)*100*SQRT(3)*(BE348+BJ348)/2*BF348/(BK348*SQRT(3))</f>
        <v>7.646874473973661E-2</v>
      </c>
      <c r="BM348" s="19">
        <f t="shared" ref="BM348:BM362" si="993">BK348*(1-BL348/100)</f>
        <v>229.60316767197403</v>
      </c>
      <c r="BN348" t="s">
        <v>235</v>
      </c>
      <c r="BO348" s="14">
        <f t="shared" ref="BO348:BO362" si="994">$C$91</f>
        <v>1.6199999999999999</v>
      </c>
      <c r="BP348" s="14">
        <f t="shared" ref="BP348:BP362" si="995">BO348*$L$45</f>
        <v>0.40601027145261881</v>
      </c>
      <c r="BQ348" s="14">
        <f t="shared" ref="BQ348:BQ362" si="996">BO348/$L$43</f>
        <v>1.670103092783505</v>
      </c>
      <c r="BR348" s="14">
        <f t="shared" si="906"/>
        <v>24.420879779173653</v>
      </c>
      <c r="BS348" s="14">
        <f t="shared" si="907"/>
        <v>6.1350170957664787</v>
      </c>
      <c r="BT348" s="14">
        <f t="shared" si="961"/>
        <v>25.17616472079758</v>
      </c>
      <c r="BU348" s="19">
        <f t="shared" si="933"/>
        <v>36.355914043990047</v>
      </c>
      <c r="BV348" s="21">
        <f t="shared" si="908"/>
        <v>3.5000000000000003E-2</v>
      </c>
      <c r="BW348" s="14">
        <f t="shared" ref="BW348:BW352" si="997">(3*BV348*$K$71*BU348^2)/1000+BR348</f>
        <v>24.438088996541033</v>
      </c>
      <c r="BX348" s="14">
        <f t="shared" ref="BX348:BX352" si="998">(3*BV348*$L$71*BU348^2)/1000+BS348</f>
        <v>6.1451483285714694</v>
      </c>
      <c r="BY348" s="14">
        <f t="shared" si="934"/>
        <v>25.198869851304931</v>
      </c>
      <c r="BZ348" s="19">
        <f t="shared" si="935"/>
        <v>36.38870163424604</v>
      </c>
      <c r="CA348" s="19">
        <f t="shared" si="952"/>
        <v>229.77474873263864</v>
      </c>
      <c r="CB348" s="14">
        <f t="shared" ref="CB348:CB352" si="999">($K$71*$L$43+$L$71*$L$44)*100*SQRT(3)*(BU348+BZ348)/2*BV348/(CA348*SQRT(3))</f>
        <v>7.6471494520802014E-2</v>
      </c>
      <c r="CC348" s="19">
        <f t="shared" ref="CC348:CC362" si="1000">CA348*(1-CB348/100)</f>
        <v>229.59903654825138</v>
      </c>
      <c r="CD348" t="s">
        <v>235</v>
      </c>
      <c r="CE348" s="14">
        <f t="shared" ref="CE348:CE362" si="1001">$C$91</f>
        <v>1.6199999999999999</v>
      </c>
      <c r="CF348" s="14">
        <f t="shared" ref="CF348:CF362" si="1002">CE348*$L$45</f>
        <v>0.40601027145261881</v>
      </c>
      <c r="CG348" s="14">
        <f t="shared" ref="CG348:CG362" si="1003">CE348/$L$43</f>
        <v>1.670103092783505</v>
      </c>
      <c r="CH348" s="14">
        <f t="shared" si="909"/>
        <v>24.420883977692462</v>
      </c>
      <c r="CI348" s="14">
        <f t="shared" si="910"/>
        <v>6.1350186556357764</v>
      </c>
      <c r="CJ348" s="14">
        <f t="shared" si="962"/>
        <v>25.176169049167488</v>
      </c>
      <c r="CK348" s="19">
        <f t="shared" si="936"/>
        <v>36.356547871287646</v>
      </c>
      <c r="CL348" s="21">
        <f t="shared" si="911"/>
        <v>3.5000000000000003E-2</v>
      </c>
      <c r="CM348" s="14">
        <f t="shared" ref="CM348:CM352" si="1004">(3*CL348*$K$71*CK348^2)/1000+CH348</f>
        <v>24.438093795114447</v>
      </c>
      <c r="CN348" s="14">
        <f t="shared" ref="CN348:CN352" si="1005">(3*CL348*$L$71*CK348^2)/1000+CI348</f>
        <v>6.1451502416987198</v>
      </c>
      <c r="CO348" s="14">
        <f t="shared" si="937"/>
        <v>25.198874971551035</v>
      </c>
      <c r="CP348" s="19">
        <f t="shared" si="938"/>
        <v>36.389337171061058</v>
      </c>
      <c r="CQ348" s="19">
        <f t="shared" si="953"/>
        <v>229.77074572310926</v>
      </c>
      <c r="CR348" s="14">
        <f t="shared" ref="CR348:CR352" si="1006">($K$71*$L$43+$L$71*$L$44)*100*SQRT(3)*(CK348+CP348)/2*CL348/(CQ348*SQRT(3))</f>
        <v>7.6474161208295977E-2</v>
      </c>
      <c r="CS348" s="19">
        <f t="shared" ref="CS348:CS362" si="1007">CQ348*(1-CR348/100)</f>
        <v>229.59503047261546</v>
      </c>
      <c r="CT348" t="s">
        <v>235</v>
      </c>
      <c r="CU348" s="14">
        <f t="shared" ref="CU348:CU362" si="1008">$C$91</f>
        <v>1.6199999999999999</v>
      </c>
      <c r="CV348" s="14">
        <f t="shared" ref="CV348:CV362" si="1009">CU348*$L$45</f>
        <v>0.40601027145261881</v>
      </c>
      <c r="CW348" s="14">
        <f t="shared" ref="CW348:CW362" si="1010">CU348/$L$43</f>
        <v>1.670103092783505</v>
      </c>
      <c r="CX348" s="14">
        <f t="shared" si="912"/>
        <v>24.420896836347708</v>
      </c>
      <c r="CY348" s="14">
        <f t="shared" si="913"/>
        <v>6.1350234329930791</v>
      </c>
      <c r="CZ348" s="14">
        <f t="shared" si="963"/>
        <v>25.176182305513102</v>
      </c>
      <c r="DA348" s="19">
        <f t="shared" si="939"/>
        <v>36.358489004084419</v>
      </c>
      <c r="DB348" s="21">
        <f t="shared" si="914"/>
        <v>3.5000000000000003E-2</v>
      </c>
      <c r="DC348" s="14">
        <f t="shared" ref="DC348:DC352" si="1011">(3*DB348*$K$71*DA348^2)/1000+CX348</f>
        <v>24.438108491536742</v>
      </c>
      <c r="DD348" s="14">
        <f t="shared" ref="DD348:DD352" si="1012">(3*DB348*$L$71*DA348^2)/1000+CY348</f>
        <v>6.1451561009672693</v>
      </c>
      <c r="DE348" s="14">
        <f t="shared" si="940"/>
        <v>25.198890653149306</v>
      </c>
      <c r="DF348" s="19">
        <f t="shared" si="941"/>
        <v>36.391283539721819</v>
      </c>
      <c r="DG348" s="19">
        <f t="shared" si="954"/>
        <v>229.75848714309492</v>
      </c>
      <c r="DH348" s="14">
        <f t="shared" ref="DH348:DH352" si="1013">($K$71*$L$43+$L$71*$L$44)*100*SQRT(3)*(DA348+DF348)/2*DB348/(DG348*SQRT(3))</f>
        <v>7.6482328382501477E-2</v>
      </c>
      <c r="DI348" s="19">
        <f t="shared" ref="DI348:DI362" si="1014">DG348*(1-DH348/100)</f>
        <v>229.58276250247147</v>
      </c>
      <c r="DJ348" t="s">
        <v>235</v>
      </c>
      <c r="DK348" s="14">
        <f t="shared" ref="DK348:DK362" si="1015">$C$91</f>
        <v>1.6199999999999999</v>
      </c>
      <c r="DL348" s="14">
        <f t="shared" ref="DL348:DL362" si="1016">DK348*$L$45</f>
        <v>0.40601027145261881</v>
      </c>
      <c r="DM348" s="14">
        <f t="shared" ref="DM348:DM362" si="1017">DK348/$L$43</f>
        <v>1.670103092783505</v>
      </c>
      <c r="DN348" s="14">
        <f t="shared" si="915"/>
        <v>24.420905431769025</v>
      </c>
      <c r="DO348" s="14">
        <f t="shared" si="916"/>
        <v>6.1350266264379343</v>
      </c>
      <c r="DP348" s="14">
        <f t="shared" si="964"/>
        <v>25.176191166772192</v>
      </c>
      <c r="DQ348" s="19">
        <f t="shared" si="942"/>
        <v>36.359786505440084</v>
      </c>
      <c r="DR348" s="21">
        <f t="shared" si="917"/>
        <v>3.5000000000000003E-2</v>
      </c>
      <c r="DS348" s="14">
        <f t="shared" ref="DS348:DS352" si="1018">(3*DR348*$K$71*DQ348^2)/1000+DN348</f>
        <v>24.438118315421896</v>
      </c>
      <c r="DT348" s="14">
        <f t="shared" ref="DT348:DT352" si="1019">(3*DR348*$L$71*DQ348^2)/1000+DO348</f>
        <v>6.1451600176206718</v>
      </c>
      <c r="DU348" s="14">
        <f t="shared" si="943"/>
        <v>25.198901135579757</v>
      </c>
      <c r="DV348" s="19">
        <f t="shared" si="944"/>
        <v>36.392584541168304</v>
      </c>
      <c r="DW348" s="19">
        <f t="shared" si="955"/>
        <v>229.7502939338822</v>
      </c>
      <c r="DX348" s="14">
        <f t="shared" ref="DX348:DX352" si="1020">($K$71*$L$43+$L$71*$L$44)*100*SQRT(3)*(DQ348+DV348)/2*DR348/(DW348*SQRT(3))</f>
        <v>7.6487787767778551E-2</v>
      </c>
      <c r="DY348" s="19">
        <f t="shared" ref="DY348:DY362" si="1021">DW348*(1-DX348/100)</f>
        <v>229.57456301666221</v>
      </c>
      <c r="DZ348" t="s">
        <v>235</v>
      </c>
      <c r="EA348" s="14">
        <f t="shared" ref="EA348:EA362" si="1022">$C$91</f>
        <v>1.6199999999999999</v>
      </c>
      <c r="EB348" s="14">
        <f t="shared" ref="EB348:EB362" si="1023">EA348*$L$45</f>
        <v>0.40601027145261881</v>
      </c>
      <c r="EC348" s="14">
        <f t="shared" ref="EC348:EC362" si="1024">EA348/$L$43</f>
        <v>1.670103092783505</v>
      </c>
      <c r="ED348" s="14">
        <f t="shared" si="918"/>
        <v>24.420909762737057</v>
      </c>
      <c r="EE348" s="14">
        <f t="shared" si="919"/>
        <v>6.1350282355166126</v>
      </c>
      <c r="EF348" s="14">
        <f t="shared" si="965"/>
        <v>25.17619563168769</v>
      </c>
      <c r="EG348" s="19">
        <f t="shared" si="945"/>
        <v>36.360440259135117</v>
      </c>
      <c r="EH348" s="21">
        <f t="shared" si="920"/>
        <v>3.5000000000000003E-2</v>
      </c>
      <c r="EI348" s="14">
        <f t="shared" ref="EI348:EI352" si="1025">(3*EH348*$K$71*EG348^2)/1000+ED348</f>
        <v>24.438123265375271</v>
      </c>
      <c r="EJ348" s="14">
        <f t="shared" ref="EJ348:EJ352" si="1026">(3*EH348*$L$71*EG348^2)/1000+EE348</f>
        <v>6.1451619911020119</v>
      </c>
      <c r="EK348" s="14">
        <f t="shared" si="946"/>
        <v>25.198906417353928</v>
      </c>
      <c r="EL348" s="19">
        <f t="shared" si="947"/>
        <v>36.393240058498606</v>
      </c>
      <c r="EM348" s="19">
        <f t="shared" si="956"/>
        <v>229.74616595878524</v>
      </c>
      <c r="EN348" s="14">
        <f t="shared" ref="EN348:EN352" si="1027">($K$71*$L$43+$L$71*$L$44)*100*SQRT(3)*(EG348+EL348)/2*EH348/(EM348*SQRT(3))</f>
        <v>7.6490538585031534E-2</v>
      </c>
      <c r="EO348" s="19">
        <f t="shared" ref="EO348:EO362" si="1028">EM348*(1-EN348/100)</f>
        <v>229.57043187906493</v>
      </c>
    </row>
    <row r="349" spans="2:145" outlineLevel="1">
      <c r="B349" t="s">
        <v>236</v>
      </c>
      <c r="C349" s="14">
        <f t="shared" si="966"/>
        <v>1.6199999999999999</v>
      </c>
      <c r="D349" s="14">
        <f t="shared" si="967"/>
        <v>0.40601027145261881</v>
      </c>
      <c r="E349" s="14">
        <f t="shared" si="968"/>
        <v>1.670103092783505</v>
      </c>
      <c r="F349" s="14">
        <f t="shared" si="894"/>
        <v>22.785830338991346</v>
      </c>
      <c r="G349" s="14">
        <f t="shared" si="895"/>
        <v>5.7201637913394876</v>
      </c>
      <c r="H349" s="14">
        <f t="shared" si="957"/>
        <v>23.490546741228194</v>
      </c>
      <c r="I349" s="19">
        <f t="shared" si="921"/>
        <v>33.911041360921239</v>
      </c>
      <c r="J349" s="21">
        <f t="shared" si="896"/>
        <v>3.5000000000000003E-2</v>
      </c>
      <c r="K349" s="14">
        <f t="shared" si="969"/>
        <v>22.800802801606238</v>
      </c>
      <c r="L349" s="14">
        <f t="shared" si="970"/>
        <v>5.7289782249756733</v>
      </c>
      <c r="M349" s="14">
        <f t="shared" si="922"/>
        <v>23.509525726819337</v>
      </c>
      <c r="N349" s="19">
        <f t="shared" si="923"/>
        <v>33.938439495688371</v>
      </c>
      <c r="O349" s="19">
        <f t="shared" si="948"/>
        <v>229.67252272671504</v>
      </c>
      <c r="P349" s="14">
        <f t="shared" si="971"/>
        <v>7.1357316983985591E-2</v>
      </c>
      <c r="Q349" s="19">
        <f t="shared" si="972"/>
        <v>229.50863457664781</v>
      </c>
      <c r="R349" t="s">
        <v>236</v>
      </c>
      <c r="S349" s="14">
        <f t="shared" si="973"/>
        <v>1.6199999999999999</v>
      </c>
      <c r="T349" s="14">
        <f t="shared" si="974"/>
        <v>0.40601027145261881</v>
      </c>
      <c r="U349" s="14">
        <f t="shared" si="975"/>
        <v>1.670103092783505</v>
      </c>
      <c r="V349" s="14">
        <f t="shared" si="897"/>
        <v>22.785860245388644</v>
      </c>
      <c r="W349" s="14">
        <f t="shared" si="898"/>
        <v>5.7201739800573419</v>
      </c>
      <c r="X349" s="14">
        <f t="shared" si="958"/>
        <v>23.490577572565613</v>
      </c>
      <c r="Y349" s="19">
        <f t="shared" si="924"/>
        <v>33.915850408470071</v>
      </c>
      <c r="Z349" s="21">
        <f t="shared" si="899"/>
        <v>3.5000000000000003E-2</v>
      </c>
      <c r="AA349" s="14">
        <f t="shared" si="976"/>
        <v>22.800836954902909</v>
      </c>
      <c r="AB349" s="14">
        <f t="shared" si="977"/>
        <v>5.7289909138842878</v>
      </c>
      <c r="AC349" s="14">
        <f t="shared" si="925"/>
        <v>23.509561942652926</v>
      </c>
      <c r="AD349" s="19">
        <f t="shared" si="926"/>
        <v>33.943260166871767</v>
      </c>
      <c r="AE349" s="19">
        <f t="shared" si="949"/>
        <v>229.63990983255309</v>
      </c>
      <c r="AF349" s="14">
        <f t="shared" si="978"/>
        <v>7.1377579990353685E-2</v>
      </c>
      <c r="AG349" s="19">
        <f t="shared" si="979"/>
        <v>229.47599842222257</v>
      </c>
      <c r="AH349" t="s">
        <v>236</v>
      </c>
      <c r="AI349" s="14">
        <f t="shared" si="980"/>
        <v>1.6199999999999999</v>
      </c>
      <c r="AJ349" s="14">
        <f t="shared" si="981"/>
        <v>0.40601027145261881</v>
      </c>
      <c r="AK349" s="14">
        <f t="shared" si="982"/>
        <v>1.670103092783505</v>
      </c>
      <c r="AL349" s="14">
        <f t="shared" si="900"/>
        <v>22.785886429758389</v>
      </c>
      <c r="AM349" s="14">
        <f t="shared" si="901"/>
        <v>5.7201829007337412</v>
      </c>
      <c r="AN349" s="14">
        <f t="shared" si="959"/>
        <v>23.490604566761228</v>
      </c>
      <c r="AO349" s="19">
        <f t="shared" si="927"/>
        <v>33.920060390213919</v>
      </c>
      <c r="AP349" s="21">
        <f t="shared" si="902"/>
        <v>3.5000000000000003E-2</v>
      </c>
      <c r="AQ349" s="14">
        <f t="shared" si="983"/>
        <v>22.80086685762771</v>
      </c>
      <c r="AR349" s="14">
        <f t="shared" si="984"/>
        <v>5.7290020235922938</v>
      </c>
      <c r="AS349" s="14">
        <f t="shared" si="928"/>
        <v>23.509593651222268</v>
      </c>
      <c r="AT349" s="19">
        <f t="shared" si="929"/>
        <v>33.947480326973867</v>
      </c>
      <c r="AU349" s="19">
        <f t="shared" si="950"/>
        <v>229.61136713023899</v>
      </c>
      <c r="AV349" s="14">
        <f t="shared" si="985"/>
        <v>7.1395321191999886E-2</v>
      </c>
      <c r="AW349" s="19">
        <f t="shared" si="986"/>
        <v>229.447435357183</v>
      </c>
      <c r="AX349" t="s">
        <v>236</v>
      </c>
      <c r="AY349" s="14">
        <f t="shared" si="987"/>
        <v>1.6199999999999999</v>
      </c>
      <c r="AZ349" s="14">
        <f t="shared" si="988"/>
        <v>0.40601027145261881</v>
      </c>
      <c r="BA349" s="14">
        <f t="shared" si="989"/>
        <v>1.670103092783505</v>
      </c>
      <c r="BB349" s="14">
        <f t="shared" si="903"/>
        <v>22.78589395353184</v>
      </c>
      <c r="BC349" s="14">
        <f t="shared" si="904"/>
        <v>5.7201854639869216</v>
      </c>
      <c r="BD349" s="14">
        <f t="shared" si="960"/>
        <v>23.490612323228703</v>
      </c>
      <c r="BE349" s="19">
        <f t="shared" si="930"/>
        <v>33.921269984200322</v>
      </c>
      <c r="BF349" s="21">
        <f t="shared" si="905"/>
        <v>3.5000000000000003E-2</v>
      </c>
      <c r="BG349" s="14">
        <f t="shared" si="990"/>
        <v>22.800875449828421</v>
      </c>
      <c r="BH349" s="14">
        <f t="shared" si="991"/>
        <v>5.7290052158389404</v>
      </c>
      <c r="BI349" s="14">
        <f t="shared" si="931"/>
        <v>23.50960276231179</v>
      </c>
      <c r="BJ349" s="19">
        <f t="shared" si="932"/>
        <v>33.948692845826578</v>
      </c>
      <c r="BK349" s="19">
        <f t="shared" si="951"/>
        <v>229.60316767197403</v>
      </c>
      <c r="BL349" s="14">
        <f t="shared" si="992"/>
        <v>7.1400418927443629E-2</v>
      </c>
      <c r="BM349" s="19">
        <f t="shared" si="993"/>
        <v>229.43923004838555</v>
      </c>
      <c r="BN349" t="s">
        <v>236</v>
      </c>
      <c r="BO349" s="14">
        <f t="shared" si="994"/>
        <v>1.6199999999999999</v>
      </c>
      <c r="BP349" s="14">
        <f t="shared" si="995"/>
        <v>0.40601027145261881</v>
      </c>
      <c r="BQ349" s="14">
        <f t="shared" si="996"/>
        <v>1.670103092783505</v>
      </c>
      <c r="BR349" s="14">
        <f t="shared" si="906"/>
        <v>22.785897744529304</v>
      </c>
      <c r="BS349" s="14">
        <f t="shared" si="907"/>
        <v>5.7201867555313006</v>
      </c>
      <c r="BT349" s="14">
        <f t="shared" si="961"/>
        <v>23.49061623147351</v>
      </c>
      <c r="BU349" s="19">
        <f t="shared" si="933"/>
        <v>33.921879445216504</v>
      </c>
      <c r="BV349" s="21">
        <f t="shared" si="908"/>
        <v>3.5000000000000003E-2</v>
      </c>
      <c r="BW349" s="14">
        <f t="shared" si="997"/>
        <v>22.800879779173652</v>
      </c>
      <c r="BX349" s="14">
        <f t="shared" si="998"/>
        <v>5.7290068243138599</v>
      </c>
      <c r="BY349" s="14">
        <f t="shared" si="934"/>
        <v>23.509607353109168</v>
      </c>
      <c r="BZ349" s="19">
        <f t="shared" si="935"/>
        <v>33.949303780632242</v>
      </c>
      <c r="CA349" s="19">
        <f t="shared" si="952"/>
        <v>229.59903654825138</v>
      </c>
      <c r="CB349" s="14">
        <f t="shared" si="999"/>
        <v>7.1402987520497715E-2</v>
      </c>
      <c r="CC349" s="19">
        <f t="shared" si="1000"/>
        <v>229.43509597683766</v>
      </c>
      <c r="CD349" t="s">
        <v>236</v>
      </c>
      <c r="CE349" s="14">
        <f t="shared" si="1001"/>
        <v>1.6199999999999999</v>
      </c>
      <c r="CF349" s="14">
        <f t="shared" si="1002"/>
        <v>0.40601027145261881</v>
      </c>
      <c r="CG349" s="14">
        <f t="shared" si="1003"/>
        <v>1.670103092783505</v>
      </c>
      <c r="CH349" s="14">
        <f t="shared" si="909"/>
        <v>22.785901420968301</v>
      </c>
      <c r="CI349" s="14">
        <f t="shared" si="910"/>
        <v>5.7201880080471597</v>
      </c>
      <c r="CJ349" s="14">
        <f t="shared" si="962"/>
        <v>23.490620021616806</v>
      </c>
      <c r="CK349" s="19">
        <f t="shared" si="936"/>
        <v>33.92247047889839</v>
      </c>
      <c r="CL349" s="21">
        <f t="shared" si="911"/>
        <v>3.5000000000000003E-2</v>
      </c>
      <c r="CM349" s="14">
        <f t="shared" si="1004"/>
        <v>22.800883977692461</v>
      </c>
      <c r="CN349" s="14">
        <f t="shared" si="1005"/>
        <v>5.7290083841831576</v>
      </c>
      <c r="CO349" s="14">
        <f t="shared" si="937"/>
        <v>23.509611805179468</v>
      </c>
      <c r="CP349" s="19">
        <f t="shared" si="938"/>
        <v>33.949896243593116</v>
      </c>
      <c r="CQ349" s="19">
        <f t="shared" si="953"/>
        <v>229.59503047261546</v>
      </c>
      <c r="CR349" s="14">
        <f t="shared" si="1006"/>
        <v>7.1405478495238428E-2</v>
      </c>
      <c r="CS349" s="19">
        <f t="shared" si="1007"/>
        <v>229.43108704250523</v>
      </c>
      <c r="CT349" t="s">
        <v>236</v>
      </c>
      <c r="CU349" s="14">
        <f t="shared" si="1008"/>
        <v>1.6199999999999999</v>
      </c>
      <c r="CV349" s="14">
        <f t="shared" si="1009"/>
        <v>0.40601027145261881</v>
      </c>
      <c r="CW349" s="14">
        <f t="shared" si="1010"/>
        <v>1.670103092783505</v>
      </c>
      <c r="CX349" s="14">
        <f t="shared" si="912"/>
        <v>22.785912680667408</v>
      </c>
      <c r="CY349" s="14">
        <f t="shared" si="913"/>
        <v>5.7201918440835096</v>
      </c>
      <c r="CZ349" s="14">
        <f t="shared" si="963"/>
        <v>23.490631629554031</v>
      </c>
      <c r="DA349" s="19">
        <f t="shared" si="939"/>
        <v>33.924280553652878</v>
      </c>
      <c r="DB349" s="21">
        <f t="shared" si="914"/>
        <v>3.5000000000000003E-2</v>
      </c>
      <c r="DC349" s="14">
        <f t="shared" si="1011"/>
        <v>22.800896836347707</v>
      </c>
      <c r="DD349" s="14">
        <f t="shared" si="1012"/>
        <v>5.7290131615404603</v>
      </c>
      <c r="DE349" s="14">
        <f t="shared" si="940"/>
        <v>23.509625440378134</v>
      </c>
      <c r="DF349" s="19">
        <f t="shared" si="941"/>
        <v>33.951710695904538</v>
      </c>
      <c r="DG349" s="19">
        <f t="shared" si="954"/>
        <v>229.58276250247147</v>
      </c>
      <c r="DH349" s="14">
        <f t="shared" si="1013"/>
        <v>7.1413107520347185E-2</v>
      </c>
      <c r="DI349" s="19">
        <f t="shared" si="1014"/>
        <v>229.41881031743739</v>
      </c>
      <c r="DJ349" t="s">
        <v>236</v>
      </c>
      <c r="DK349" s="14">
        <f t="shared" si="1015"/>
        <v>1.6199999999999999</v>
      </c>
      <c r="DL349" s="14">
        <f t="shared" si="1016"/>
        <v>0.40601027145261881</v>
      </c>
      <c r="DM349" s="14">
        <f t="shared" si="1017"/>
        <v>1.670103092783505</v>
      </c>
      <c r="DN349" s="14">
        <f t="shared" si="915"/>
        <v>22.785920207259256</v>
      </c>
      <c r="DO349" s="14">
        <f t="shared" si="916"/>
        <v>5.7201944082981129</v>
      </c>
      <c r="DP349" s="14">
        <f t="shared" si="964"/>
        <v>23.490639388927068</v>
      </c>
      <c r="DQ349" s="19">
        <f t="shared" si="942"/>
        <v>33.925490452461275</v>
      </c>
      <c r="DR349" s="21">
        <f t="shared" si="917"/>
        <v>3.5000000000000003E-2</v>
      </c>
      <c r="DS349" s="14">
        <f t="shared" si="1018"/>
        <v>22.800905431769024</v>
      </c>
      <c r="DT349" s="14">
        <f t="shared" si="1019"/>
        <v>5.7290163549853155</v>
      </c>
      <c r="DU349" s="14">
        <f t="shared" si="943"/>
        <v>23.509634554883313</v>
      </c>
      <c r="DV349" s="19">
        <f t="shared" si="944"/>
        <v>33.952923521039011</v>
      </c>
      <c r="DW349" s="19">
        <f t="shared" si="955"/>
        <v>229.57456301666221</v>
      </c>
      <c r="DX349" s="14">
        <f t="shared" si="1020"/>
        <v>7.1418207177756071E-2</v>
      </c>
      <c r="DY349" s="19">
        <f t="shared" si="1021"/>
        <v>229.41060497961954</v>
      </c>
      <c r="DZ349" t="s">
        <v>236</v>
      </c>
      <c r="EA349" s="14">
        <f t="shared" si="1022"/>
        <v>1.6199999999999999</v>
      </c>
      <c r="EB349" s="14">
        <f t="shared" si="1023"/>
        <v>0.40601027145261881</v>
      </c>
      <c r="EC349" s="14">
        <f t="shared" si="1024"/>
        <v>1.670103092783505</v>
      </c>
      <c r="ED349" s="14">
        <f t="shared" si="918"/>
        <v>22.785923999676854</v>
      </c>
      <c r="EE349" s="14">
        <f t="shared" si="919"/>
        <v>5.7201957003269381</v>
      </c>
      <c r="EF349" s="14">
        <f t="shared" si="965"/>
        <v>23.490643298635931</v>
      </c>
      <c r="EG349" s="19">
        <f t="shared" si="945"/>
        <v>33.926100067067509</v>
      </c>
      <c r="EH349" s="21">
        <f t="shared" si="920"/>
        <v>3.5000000000000003E-2</v>
      </c>
      <c r="EI349" s="14">
        <f t="shared" si="1025"/>
        <v>22.800909762737056</v>
      </c>
      <c r="EJ349" s="14">
        <f t="shared" si="1026"/>
        <v>5.7290179640639938</v>
      </c>
      <c r="EK349" s="14">
        <f t="shared" si="946"/>
        <v>23.509639147401771</v>
      </c>
      <c r="EL349" s="19">
        <f t="shared" si="947"/>
        <v>33.953534610170294</v>
      </c>
      <c r="EM349" s="19">
        <f t="shared" si="956"/>
        <v>229.57043187906493</v>
      </c>
      <c r="EN349" s="14">
        <f t="shared" si="1027"/>
        <v>7.1420776739254219E-2</v>
      </c>
      <c r="EO349" s="19">
        <f t="shared" si="1028"/>
        <v>229.40647089345325</v>
      </c>
    </row>
    <row r="350" spans="2:145" outlineLevel="1">
      <c r="B350" t="s">
        <v>237</v>
      </c>
      <c r="C350" s="14">
        <f t="shared" si="966"/>
        <v>1.6199999999999999</v>
      </c>
      <c r="D350" s="14">
        <f t="shared" si="967"/>
        <v>0.40601027145261881</v>
      </c>
      <c r="E350" s="14">
        <f t="shared" si="968"/>
        <v>1.670103092783505</v>
      </c>
      <c r="F350" s="14">
        <f t="shared" si="894"/>
        <v>21.152926930178346</v>
      </c>
      <c r="G350" s="14">
        <f t="shared" si="895"/>
        <v>5.3065571582469593</v>
      </c>
      <c r="H350" s="14">
        <f t="shared" si="957"/>
        <v>21.807141165132315</v>
      </c>
      <c r="I350" s="19">
        <f t="shared" si="921"/>
        <v>31.480870758804041</v>
      </c>
      <c r="J350" s="21">
        <f t="shared" si="896"/>
        <v>3.5000000000000003E-2</v>
      </c>
      <c r="K350" s="14">
        <f t="shared" si="969"/>
        <v>21.165830338991345</v>
      </c>
      <c r="L350" s="14">
        <f t="shared" si="970"/>
        <v>5.3141535198868688</v>
      </c>
      <c r="M350" s="14">
        <f t="shared" si="922"/>
        <v>21.822754215998778</v>
      </c>
      <c r="N350" s="19">
        <f t="shared" si="923"/>
        <v>31.50340981758097</v>
      </c>
      <c r="O350" s="19">
        <f t="shared" si="948"/>
        <v>229.50863457664781</v>
      </c>
      <c r="P350" s="14">
        <f t="shared" si="971"/>
        <v>6.6287885817734093E-2</v>
      </c>
      <c r="Q350" s="19">
        <f t="shared" si="972"/>
        <v>229.35649815501779</v>
      </c>
      <c r="R350" t="s">
        <v>237</v>
      </c>
      <c r="S350" s="14">
        <f t="shared" si="973"/>
        <v>1.6199999999999999</v>
      </c>
      <c r="T350" s="14">
        <f t="shared" si="974"/>
        <v>0.40601027145261881</v>
      </c>
      <c r="U350" s="14">
        <f t="shared" si="975"/>
        <v>1.670103092783505</v>
      </c>
      <c r="V350" s="14">
        <f t="shared" si="897"/>
        <v>21.152953178406722</v>
      </c>
      <c r="W350" s="14">
        <f t="shared" si="898"/>
        <v>5.3065651933653673</v>
      </c>
      <c r="X350" s="14">
        <f t="shared" si="958"/>
        <v>21.807168225161568</v>
      </c>
      <c r="Y350" s="19">
        <f t="shared" si="924"/>
        <v>31.485332920068441</v>
      </c>
      <c r="Z350" s="21">
        <f t="shared" si="899"/>
        <v>3.5000000000000003E-2</v>
      </c>
      <c r="AA350" s="14">
        <f t="shared" si="976"/>
        <v>21.165860245388643</v>
      </c>
      <c r="AB350" s="14">
        <f t="shared" si="977"/>
        <v>5.3141637086047231</v>
      </c>
      <c r="AC350" s="14">
        <f t="shared" si="925"/>
        <v>21.822785703231723</v>
      </c>
      <c r="AD350" s="19">
        <f t="shared" si="926"/>
        <v>31.507881537630041</v>
      </c>
      <c r="AE350" s="19">
        <f t="shared" si="949"/>
        <v>229.47599842222257</v>
      </c>
      <c r="AF350" s="14">
        <f t="shared" si="978"/>
        <v>6.6306717115286323E-2</v>
      </c>
      <c r="AG350" s="19">
        <f t="shared" si="979"/>
        <v>229.32384042110127</v>
      </c>
      <c r="AH350" t="s">
        <v>237</v>
      </c>
      <c r="AI350" s="14">
        <f t="shared" si="980"/>
        <v>1.6199999999999999</v>
      </c>
      <c r="AJ350" s="14">
        <f t="shared" si="981"/>
        <v>0.40601027145261881</v>
      </c>
      <c r="AK350" s="14">
        <f t="shared" si="982"/>
        <v>1.670103092783505</v>
      </c>
      <c r="AL350" s="14">
        <f t="shared" si="900"/>
        <v>21.152976159882765</v>
      </c>
      <c r="AM350" s="14">
        <f t="shared" si="901"/>
        <v>5.3065722284672479</v>
      </c>
      <c r="AN350" s="14">
        <f t="shared" si="959"/>
        <v>21.807191917404914</v>
      </c>
      <c r="AO350" s="19">
        <f t="shared" si="927"/>
        <v>31.489239226563939</v>
      </c>
      <c r="AP350" s="21">
        <f t="shared" si="902"/>
        <v>3.5000000000000003E-2</v>
      </c>
      <c r="AQ350" s="14">
        <f t="shared" si="983"/>
        <v>21.165886429758388</v>
      </c>
      <c r="AR350" s="14">
        <f t="shared" si="984"/>
        <v>5.3141726292811224</v>
      </c>
      <c r="AS350" s="14">
        <f t="shared" si="928"/>
        <v>21.822813271694162</v>
      </c>
      <c r="AT350" s="19">
        <f t="shared" si="929"/>
        <v>31.511796214374204</v>
      </c>
      <c r="AU350" s="19">
        <f t="shared" si="950"/>
        <v>229.447435357183</v>
      </c>
      <c r="AV350" s="14">
        <f t="shared" si="985"/>
        <v>6.6323204793137733E-2</v>
      </c>
      <c r="AW350" s="19">
        <f t="shared" si="986"/>
        <v>229.29525846473845</v>
      </c>
      <c r="AX350" t="s">
        <v>237</v>
      </c>
      <c r="AY350" s="14">
        <f t="shared" si="987"/>
        <v>1.6199999999999999</v>
      </c>
      <c r="AZ350" s="14">
        <f t="shared" si="988"/>
        <v>0.40601027145261881</v>
      </c>
      <c r="BA350" s="14">
        <f t="shared" si="989"/>
        <v>1.670103092783505</v>
      </c>
      <c r="BB350" s="14">
        <f t="shared" si="903"/>
        <v>21.152982763341097</v>
      </c>
      <c r="BC350" s="14">
        <f t="shared" si="904"/>
        <v>5.3065742499220105</v>
      </c>
      <c r="BD350" s="14">
        <f t="shared" si="960"/>
        <v>21.807198725093915</v>
      </c>
      <c r="BE350" s="19">
        <f t="shared" si="930"/>
        <v>31.490361569738202</v>
      </c>
      <c r="BF350" s="21">
        <f t="shared" si="905"/>
        <v>3.5000000000000003E-2</v>
      </c>
      <c r="BG350" s="14">
        <f t="shared" si="990"/>
        <v>21.165893953531839</v>
      </c>
      <c r="BH350" s="14">
        <f t="shared" si="991"/>
        <v>5.3141751925343028</v>
      </c>
      <c r="BI350" s="14">
        <f t="shared" si="931"/>
        <v>21.822821193170753</v>
      </c>
      <c r="BJ350" s="19">
        <f t="shared" si="932"/>
        <v>31.512920962833711</v>
      </c>
      <c r="BK350" s="19">
        <f t="shared" si="951"/>
        <v>229.43923004838555</v>
      </c>
      <c r="BL350" s="14">
        <f t="shared" si="992"/>
        <v>6.6327942343200955E-2</v>
      </c>
      <c r="BM350" s="19">
        <f t="shared" si="993"/>
        <v>229.28704772816639</v>
      </c>
      <c r="BN350" t="s">
        <v>237</v>
      </c>
      <c r="BO350" s="14">
        <f t="shared" si="994"/>
        <v>1.6199999999999999</v>
      </c>
      <c r="BP350" s="14">
        <f t="shared" si="995"/>
        <v>0.40601027145261881</v>
      </c>
      <c r="BQ350" s="14">
        <f t="shared" si="996"/>
        <v>1.670103092783505</v>
      </c>
      <c r="BR350" s="14">
        <f t="shared" si="906"/>
        <v>21.152986090619986</v>
      </c>
      <c r="BS350" s="14">
        <f t="shared" si="907"/>
        <v>5.3065752684707777</v>
      </c>
      <c r="BT350" s="14">
        <f t="shared" si="961"/>
        <v>21.807202155278336</v>
      </c>
      <c r="BU350" s="19">
        <f t="shared" si="933"/>
        <v>31.490927068898571</v>
      </c>
      <c r="BV350" s="21">
        <f t="shared" si="908"/>
        <v>3.5000000000000003E-2</v>
      </c>
      <c r="BW350" s="14">
        <f t="shared" si="997"/>
        <v>21.165897744529303</v>
      </c>
      <c r="BX350" s="14">
        <f t="shared" si="998"/>
        <v>5.3141764840786818</v>
      </c>
      <c r="BY350" s="14">
        <f t="shared" si="934"/>
        <v>21.82282518455861</v>
      </c>
      <c r="BZ350" s="19">
        <f t="shared" si="935"/>
        <v>31.513487673975607</v>
      </c>
      <c r="CA350" s="19">
        <f t="shared" si="952"/>
        <v>229.43509597683766</v>
      </c>
      <c r="CB350" s="14">
        <f t="shared" si="999"/>
        <v>6.6330329449959438E-2</v>
      </c>
      <c r="CC350" s="19">
        <f t="shared" si="1000"/>
        <v>229.2829109218024</v>
      </c>
      <c r="CD350" t="s">
        <v>237</v>
      </c>
      <c r="CE350" s="14">
        <f t="shared" si="1001"/>
        <v>1.6199999999999999</v>
      </c>
      <c r="CF350" s="14">
        <f t="shared" si="1002"/>
        <v>0.40601027145261881</v>
      </c>
      <c r="CG350" s="14">
        <f t="shared" si="1003"/>
        <v>1.670103092783505</v>
      </c>
      <c r="CH350" s="14">
        <f t="shared" si="909"/>
        <v>21.152989317353214</v>
      </c>
      <c r="CI350" s="14">
        <f t="shared" si="910"/>
        <v>5.3065762562404979</v>
      </c>
      <c r="CJ350" s="14">
        <f t="shared" si="962"/>
        <v>21.807205481807436</v>
      </c>
      <c r="CK350" s="19">
        <f t="shared" si="936"/>
        <v>31.491475469916875</v>
      </c>
      <c r="CL350" s="21">
        <f t="shared" si="911"/>
        <v>3.5000000000000003E-2</v>
      </c>
      <c r="CM350" s="14">
        <f t="shared" si="1004"/>
        <v>21.1659014209683</v>
      </c>
      <c r="CN350" s="14">
        <f t="shared" si="1005"/>
        <v>5.3141777365945408</v>
      </c>
      <c r="CO350" s="14">
        <f t="shared" si="937"/>
        <v>21.822829055332512</v>
      </c>
      <c r="CP350" s="19">
        <f t="shared" si="938"/>
        <v>31.514037250371867</v>
      </c>
      <c r="CQ350" s="19">
        <f t="shared" si="953"/>
        <v>229.43108704250523</v>
      </c>
      <c r="CR350" s="14">
        <f t="shared" si="1006"/>
        <v>6.6332644422666009E-2</v>
      </c>
      <c r="CS350" s="19">
        <f t="shared" si="1007"/>
        <v>229.27889933534226</v>
      </c>
      <c r="CT350" t="s">
        <v>237</v>
      </c>
      <c r="CU350" s="14">
        <f t="shared" si="1008"/>
        <v>1.6199999999999999</v>
      </c>
      <c r="CV350" s="14">
        <f t="shared" si="1009"/>
        <v>0.40601027145261881</v>
      </c>
      <c r="CW350" s="14">
        <f t="shared" si="1010"/>
        <v>1.670103092783505</v>
      </c>
      <c r="CX350" s="14">
        <f t="shared" si="912"/>
        <v>21.152999199753808</v>
      </c>
      <c r="CY350" s="14">
        <f t="shared" si="913"/>
        <v>5.3065792814478838</v>
      </c>
      <c r="CZ350" s="14">
        <f t="shared" si="963"/>
        <v>21.807215669849288</v>
      </c>
      <c r="DA350" s="19">
        <f t="shared" si="939"/>
        <v>31.493154979589093</v>
      </c>
      <c r="DB350" s="21">
        <f t="shared" si="914"/>
        <v>3.5000000000000003E-2</v>
      </c>
      <c r="DC350" s="14">
        <f t="shared" si="1011"/>
        <v>21.165912680667407</v>
      </c>
      <c r="DD350" s="14">
        <f t="shared" si="1012"/>
        <v>5.3141815726308907</v>
      </c>
      <c r="DE350" s="14">
        <f t="shared" si="940"/>
        <v>21.822840910214396</v>
      </c>
      <c r="DF350" s="19">
        <f t="shared" si="941"/>
        <v>31.515720359959591</v>
      </c>
      <c r="DG350" s="19">
        <f t="shared" si="954"/>
        <v>229.41881031743739</v>
      </c>
      <c r="DH350" s="14">
        <f t="shared" si="1013"/>
        <v>6.6339734412644596E-2</v>
      </c>
      <c r="DI350" s="19">
        <f t="shared" si="1014"/>
        <v>229.26661448798015</v>
      </c>
      <c r="DJ350" t="s">
        <v>237</v>
      </c>
      <c r="DK350" s="14">
        <f t="shared" si="1015"/>
        <v>1.6199999999999999</v>
      </c>
      <c r="DL350" s="14">
        <f t="shared" si="1016"/>
        <v>0.40601027145261881</v>
      </c>
      <c r="DM350" s="14">
        <f t="shared" si="1017"/>
        <v>1.670103092783505</v>
      </c>
      <c r="DN350" s="14">
        <f t="shared" si="915"/>
        <v>21.153005805684309</v>
      </c>
      <c r="DO350" s="14">
        <f t="shared" si="916"/>
        <v>5.3065813036602449</v>
      </c>
      <c r="DP350" s="14">
        <f t="shared" si="964"/>
        <v>21.807222480086917</v>
      </c>
      <c r="DQ350" s="19">
        <f t="shared" si="942"/>
        <v>31.494277605386149</v>
      </c>
      <c r="DR350" s="21">
        <f t="shared" si="917"/>
        <v>3.5000000000000003E-2</v>
      </c>
      <c r="DS350" s="14">
        <f t="shared" si="1018"/>
        <v>21.165920207259255</v>
      </c>
      <c r="DT350" s="14">
        <f t="shared" si="1019"/>
        <v>5.3141841368454941</v>
      </c>
      <c r="DU350" s="14">
        <f t="shared" si="943"/>
        <v>21.822848834658732</v>
      </c>
      <c r="DV350" s="19">
        <f t="shared" si="944"/>
        <v>31.516845392241823</v>
      </c>
      <c r="DW350" s="19">
        <f t="shared" si="955"/>
        <v>229.41060497961954</v>
      </c>
      <c r="DX350" s="14">
        <f t="shared" si="1020"/>
        <v>6.6344473749859523E-2</v>
      </c>
      <c r="DY350" s="19">
        <f t="shared" si="1021"/>
        <v>229.25840372101945</v>
      </c>
      <c r="DZ350" t="s">
        <v>237</v>
      </c>
      <c r="EA350" s="14">
        <f t="shared" si="1022"/>
        <v>1.6199999999999999</v>
      </c>
      <c r="EB350" s="14">
        <f t="shared" si="1023"/>
        <v>0.40601027145261881</v>
      </c>
      <c r="EC350" s="14">
        <f t="shared" si="1024"/>
        <v>1.670103092783505</v>
      </c>
      <c r="ED350" s="14">
        <f t="shared" si="918"/>
        <v>21.15300913420888</v>
      </c>
      <c r="EE350" s="14">
        <f t="shared" si="919"/>
        <v>5.3065823225907547</v>
      </c>
      <c r="EF350" s="14">
        <f t="shared" si="965"/>
        <v>21.807225911555548</v>
      </c>
      <c r="EG350" s="19">
        <f t="shared" si="945"/>
        <v>31.494843246951099</v>
      </c>
      <c r="EH350" s="21">
        <f t="shared" si="920"/>
        <v>3.5000000000000003E-2</v>
      </c>
      <c r="EI350" s="14">
        <f t="shared" si="1025"/>
        <v>21.165923999676853</v>
      </c>
      <c r="EJ350" s="14">
        <f t="shared" si="1026"/>
        <v>5.3141854288743193</v>
      </c>
      <c r="EK350" s="14">
        <f t="shared" si="946"/>
        <v>21.822852827541972</v>
      </c>
      <c r="EL350" s="19">
        <f t="shared" si="947"/>
        <v>31.517412246392926</v>
      </c>
      <c r="EM350" s="19">
        <f t="shared" si="956"/>
        <v>229.40647089345325</v>
      </c>
      <c r="EN350" s="14">
        <f t="shared" si="1027"/>
        <v>6.6346861757132045E-2</v>
      </c>
      <c r="EO350" s="19">
        <f t="shared" si="1028"/>
        <v>229.25426689934767</v>
      </c>
    </row>
    <row r="351" spans="2:145" outlineLevel="1">
      <c r="B351" t="s">
        <v>238</v>
      </c>
      <c r="C351" s="14">
        <f t="shared" si="966"/>
        <v>1.6199999999999999</v>
      </c>
      <c r="D351" s="14">
        <f t="shared" si="967"/>
        <v>0.40601027145261881</v>
      </c>
      <c r="E351" s="14">
        <f t="shared" si="968"/>
        <v>1.670103092783505</v>
      </c>
      <c r="F351" s="14">
        <f t="shared" si="894"/>
        <v>19.52193663602748</v>
      </c>
      <c r="G351" s="14">
        <f t="shared" si="895"/>
        <v>4.8940767942700409</v>
      </c>
      <c r="H351" s="14">
        <f t="shared" si="957"/>
        <v>20.125707872193278</v>
      </c>
      <c r="I351" s="19">
        <f t="shared" si="921"/>
        <v>29.053547352047755</v>
      </c>
      <c r="J351" s="21">
        <f t="shared" si="896"/>
        <v>3.5000000000000003E-2</v>
      </c>
      <c r="K351" s="14">
        <f t="shared" si="969"/>
        <v>19.532926930178345</v>
      </c>
      <c r="L351" s="14">
        <f t="shared" si="970"/>
        <v>4.9005468867943405</v>
      </c>
      <c r="M351" s="14">
        <f t="shared" si="922"/>
        <v>20.138286775427449</v>
      </c>
      <c r="N351" s="19">
        <f t="shared" si="923"/>
        <v>29.071706303925211</v>
      </c>
      <c r="O351" s="19">
        <f t="shared" si="948"/>
        <v>229.35649815501779</v>
      </c>
      <c r="P351" s="14">
        <f t="shared" si="971"/>
        <v>6.1214574632155822E-2</v>
      </c>
      <c r="Q351" s="19">
        <f t="shared" si="972"/>
        <v>229.216098550281</v>
      </c>
      <c r="R351" t="s">
        <v>238</v>
      </c>
      <c r="S351" s="14">
        <f t="shared" si="973"/>
        <v>1.6199999999999999</v>
      </c>
      <c r="T351" s="14">
        <f t="shared" si="974"/>
        <v>0.40601027145261881</v>
      </c>
      <c r="U351" s="14">
        <f t="shared" si="975"/>
        <v>1.670103092783505</v>
      </c>
      <c r="V351" s="14">
        <f t="shared" si="897"/>
        <v>19.521959769691144</v>
      </c>
      <c r="W351" s="14">
        <f t="shared" si="898"/>
        <v>4.8940829958140615</v>
      </c>
      <c r="X351" s="14">
        <f t="shared" si="958"/>
        <v>20.125731721331075</v>
      </c>
      <c r="Y351" s="19">
        <f t="shared" si="924"/>
        <v>29.057663836194678</v>
      </c>
      <c r="Z351" s="21">
        <f t="shared" si="899"/>
        <v>3.5000000000000003E-2</v>
      </c>
      <c r="AA351" s="14">
        <f t="shared" si="976"/>
        <v>19.532953178406721</v>
      </c>
      <c r="AB351" s="14">
        <f t="shared" si="977"/>
        <v>4.9005549219127484</v>
      </c>
      <c r="AC351" s="14">
        <f t="shared" si="925"/>
        <v>20.138314189934384</v>
      </c>
      <c r="AD351" s="19">
        <f t="shared" si="926"/>
        <v>29.075830487125284</v>
      </c>
      <c r="AE351" s="19">
        <f t="shared" si="949"/>
        <v>229.32384042110127</v>
      </c>
      <c r="AF351" s="14">
        <f t="shared" si="978"/>
        <v>6.1231972016129239E-2</v>
      </c>
      <c r="AG351" s="19">
        <f t="shared" si="979"/>
        <v>229.1834209113083</v>
      </c>
      <c r="AH351" t="s">
        <v>238</v>
      </c>
      <c r="AI351" s="14">
        <f t="shared" si="980"/>
        <v>1.6199999999999999</v>
      </c>
      <c r="AJ351" s="14">
        <f t="shared" si="981"/>
        <v>0.40601027145261881</v>
      </c>
      <c r="AK351" s="14">
        <f t="shared" si="982"/>
        <v>1.670103092783505</v>
      </c>
      <c r="AL351" s="14">
        <f t="shared" si="900"/>
        <v>19.52198002422433</v>
      </c>
      <c r="AM351" s="14">
        <f t="shared" si="901"/>
        <v>4.8940884255382935</v>
      </c>
      <c r="AN351" s="14">
        <f t="shared" si="959"/>
        <v>20.125752602293126</v>
      </c>
      <c r="AO351" s="19">
        <f t="shared" si="927"/>
        <v>29.061267526262341</v>
      </c>
      <c r="AP351" s="21">
        <f t="shared" si="902"/>
        <v>3.5000000000000003E-2</v>
      </c>
      <c r="AQ351" s="14">
        <f t="shared" si="983"/>
        <v>19.532976159882764</v>
      </c>
      <c r="AR351" s="14">
        <f t="shared" si="984"/>
        <v>4.900561957014629</v>
      </c>
      <c r="AS351" s="14">
        <f t="shared" si="928"/>
        <v>20.138338192539312</v>
      </c>
      <c r="AT351" s="19">
        <f t="shared" si="929"/>
        <v>29.07944091894722</v>
      </c>
      <c r="AU351" s="19">
        <f t="shared" si="950"/>
        <v>229.29525846473845</v>
      </c>
      <c r="AV351" s="14">
        <f t="shared" si="985"/>
        <v>6.1247204239299115E-2</v>
      </c>
      <c r="AW351" s="19">
        <f t="shared" si="986"/>
        <v>229.15482152947553</v>
      </c>
      <c r="AX351" t="s">
        <v>238</v>
      </c>
      <c r="AY351" s="14">
        <f t="shared" si="987"/>
        <v>1.6199999999999999</v>
      </c>
      <c r="AZ351" s="14">
        <f t="shared" si="988"/>
        <v>0.40601027145261881</v>
      </c>
      <c r="BA351" s="14">
        <f t="shared" si="989"/>
        <v>1.670103092783505</v>
      </c>
      <c r="BB351" s="14">
        <f t="shared" si="903"/>
        <v>19.521985844126711</v>
      </c>
      <c r="BC351" s="14">
        <f t="shared" si="904"/>
        <v>4.894089985706084</v>
      </c>
      <c r="BD351" s="14">
        <f t="shared" si="960"/>
        <v>20.125758602192487</v>
      </c>
      <c r="BE351" s="19">
        <f t="shared" si="930"/>
        <v>29.062302922888637</v>
      </c>
      <c r="BF351" s="21">
        <f t="shared" si="905"/>
        <v>3.5000000000000003E-2</v>
      </c>
      <c r="BG351" s="14">
        <f t="shared" si="990"/>
        <v>19.532982763341096</v>
      </c>
      <c r="BH351" s="14">
        <f t="shared" si="991"/>
        <v>4.9005639784693917</v>
      </c>
      <c r="BI351" s="14">
        <f t="shared" si="931"/>
        <v>20.138345089407224</v>
      </c>
      <c r="BJ351" s="19">
        <f t="shared" si="932"/>
        <v>29.080478252892345</v>
      </c>
      <c r="BK351" s="19">
        <f t="shared" si="951"/>
        <v>229.28704772816639</v>
      </c>
      <c r="BL351" s="14">
        <f t="shared" si="992"/>
        <v>6.1251581049074307E-2</v>
      </c>
      <c r="BM351" s="19">
        <f t="shared" si="993"/>
        <v>229.14660578629216</v>
      </c>
      <c r="BN351" t="s">
        <v>238</v>
      </c>
      <c r="BO351" s="14">
        <f t="shared" si="994"/>
        <v>1.6199999999999999</v>
      </c>
      <c r="BP351" s="14">
        <f t="shared" si="995"/>
        <v>0.40601027145261881</v>
      </c>
      <c r="BQ351" s="14">
        <f t="shared" si="996"/>
        <v>1.670103092783505</v>
      </c>
      <c r="BR351" s="14">
        <f t="shared" si="906"/>
        <v>19.521988776595794</v>
      </c>
      <c r="BS351" s="14">
        <f t="shared" si="907"/>
        <v>4.8940907718264981</v>
      </c>
      <c r="BT351" s="14">
        <f t="shared" si="961"/>
        <v>20.125761625356489</v>
      </c>
      <c r="BU351" s="19">
        <f t="shared" si="933"/>
        <v>29.06282461350666</v>
      </c>
      <c r="BV351" s="21">
        <f t="shared" si="908"/>
        <v>3.5000000000000003E-2</v>
      </c>
      <c r="BW351" s="14">
        <f t="shared" si="997"/>
        <v>19.532986090619985</v>
      </c>
      <c r="BX351" s="14">
        <f t="shared" si="998"/>
        <v>4.9005649970181588</v>
      </c>
      <c r="BY351" s="14">
        <f t="shared" si="934"/>
        <v>20.138348564526176</v>
      </c>
      <c r="BZ351" s="19">
        <f t="shared" si="935"/>
        <v>29.081000919691697</v>
      </c>
      <c r="CA351" s="19">
        <f t="shared" si="952"/>
        <v>229.2829109218024</v>
      </c>
      <c r="CB351" s="14">
        <f t="shared" si="999"/>
        <v>6.1253786389921239E-2</v>
      </c>
      <c r="CC351" s="19">
        <f t="shared" si="1000"/>
        <v>229.14246645731777</v>
      </c>
      <c r="CD351" t="s">
        <v>238</v>
      </c>
      <c r="CE351" s="14">
        <f t="shared" si="1001"/>
        <v>1.6199999999999999</v>
      </c>
      <c r="CF351" s="14">
        <f t="shared" si="1002"/>
        <v>0.40601027145261881</v>
      </c>
      <c r="CG351" s="14">
        <f t="shared" si="1003"/>
        <v>1.670103092783505</v>
      </c>
      <c r="CH351" s="14">
        <f t="shared" si="909"/>
        <v>19.521991620449722</v>
      </c>
      <c r="CI351" s="14">
        <f t="shared" si="910"/>
        <v>4.8940915341914693</v>
      </c>
      <c r="CJ351" s="14">
        <f t="shared" si="962"/>
        <v>20.125764557164661</v>
      </c>
      <c r="CK351" s="19">
        <f t="shared" si="936"/>
        <v>29.06333053054459</v>
      </c>
      <c r="CL351" s="21">
        <f t="shared" si="911"/>
        <v>3.5000000000000003E-2</v>
      </c>
      <c r="CM351" s="14">
        <f t="shared" si="1004"/>
        <v>19.532989317353213</v>
      </c>
      <c r="CN351" s="14">
        <f t="shared" si="1005"/>
        <v>4.9005659847878791</v>
      </c>
      <c r="CO351" s="14">
        <f t="shared" si="937"/>
        <v>20.138351934631959</v>
      </c>
      <c r="CP351" s="19">
        <f t="shared" si="938"/>
        <v>29.081507783428858</v>
      </c>
      <c r="CQ351" s="19">
        <f t="shared" si="953"/>
        <v>229.27889933534226</v>
      </c>
      <c r="CR351" s="14">
        <f t="shared" si="1006"/>
        <v>6.1255925089417594E-2</v>
      </c>
      <c r="CS351" s="19">
        <f t="shared" si="1007"/>
        <v>229.13845242451956</v>
      </c>
      <c r="CT351" t="s">
        <v>238</v>
      </c>
      <c r="CU351" s="14">
        <f t="shared" si="1008"/>
        <v>1.6199999999999999</v>
      </c>
      <c r="CV351" s="14">
        <f t="shared" si="1009"/>
        <v>0.40601027145261881</v>
      </c>
      <c r="CW351" s="14">
        <f t="shared" si="1010"/>
        <v>1.670103092783505</v>
      </c>
      <c r="CX351" s="14">
        <f t="shared" si="912"/>
        <v>19.522000330219019</v>
      </c>
      <c r="CY351" s="14">
        <f t="shared" si="913"/>
        <v>4.8940938690594624</v>
      </c>
      <c r="CZ351" s="14">
        <f t="shared" si="963"/>
        <v>20.125773536308266</v>
      </c>
      <c r="DA351" s="19">
        <f t="shared" si="939"/>
        <v>29.064879930517485</v>
      </c>
      <c r="DB351" s="21">
        <f t="shared" si="914"/>
        <v>3.5000000000000003E-2</v>
      </c>
      <c r="DC351" s="14">
        <f t="shared" si="1011"/>
        <v>19.532999199753807</v>
      </c>
      <c r="DD351" s="14">
        <f t="shared" si="1012"/>
        <v>4.900569009995265</v>
      </c>
      <c r="DE351" s="14">
        <f t="shared" si="940"/>
        <v>20.138362256134656</v>
      </c>
      <c r="DF351" s="19">
        <f t="shared" si="941"/>
        <v>29.083060082926185</v>
      </c>
      <c r="DG351" s="19">
        <f t="shared" si="954"/>
        <v>229.26661448798015</v>
      </c>
      <c r="DH351" s="14">
        <f t="shared" si="1013"/>
        <v>6.1262475213685157E-2</v>
      </c>
      <c r="DI351" s="19">
        <f t="shared" si="1014"/>
        <v>229.12616008510619</v>
      </c>
      <c r="DJ351" t="s">
        <v>238</v>
      </c>
      <c r="DK351" s="14">
        <f t="shared" si="1015"/>
        <v>1.6199999999999999</v>
      </c>
      <c r="DL351" s="14">
        <f t="shared" si="1016"/>
        <v>0.40601027145261881</v>
      </c>
      <c r="DM351" s="14">
        <f t="shared" si="1017"/>
        <v>1.670103092783505</v>
      </c>
      <c r="DN351" s="14">
        <f t="shared" si="915"/>
        <v>19.522006152298946</v>
      </c>
      <c r="DO351" s="14">
        <f t="shared" si="916"/>
        <v>4.8940954298114061</v>
      </c>
      <c r="DP351" s="14">
        <f t="shared" si="964"/>
        <v>20.125779538452523</v>
      </c>
      <c r="DQ351" s="19">
        <f t="shared" si="942"/>
        <v>29.065915587719438</v>
      </c>
      <c r="DR351" s="21">
        <f t="shared" si="917"/>
        <v>3.5000000000000003E-2</v>
      </c>
      <c r="DS351" s="14">
        <f t="shared" si="1018"/>
        <v>19.533005805684308</v>
      </c>
      <c r="DT351" s="14">
        <f t="shared" si="1019"/>
        <v>4.9005710322076261</v>
      </c>
      <c r="DU351" s="14">
        <f t="shared" si="943"/>
        <v>20.138369155584801</v>
      </c>
      <c r="DV351" s="19">
        <f t="shared" si="944"/>
        <v>29.084097678413084</v>
      </c>
      <c r="DW351" s="19">
        <f t="shared" si="955"/>
        <v>229.25840372101945</v>
      </c>
      <c r="DX351" s="14">
        <f t="shared" si="1020"/>
        <v>6.1266853675450907E-2</v>
      </c>
      <c r="DY351" s="19">
        <f t="shared" si="1021"/>
        <v>229.11794431027303</v>
      </c>
      <c r="DZ351" t="s">
        <v>238</v>
      </c>
      <c r="EA351" s="14">
        <f t="shared" si="1022"/>
        <v>1.6199999999999999</v>
      </c>
      <c r="EB351" s="14">
        <f t="shared" si="1023"/>
        <v>0.40601027145261881</v>
      </c>
      <c r="EC351" s="14">
        <f t="shared" si="1024"/>
        <v>1.670103092783505</v>
      </c>
      <c r="ED351" s="14">
        <f t="shared" si="918"/>
        <v>19.52200908586526</v>
      </c>
      <c r="EE351" s="14">
        <f t="shared" si="919"/>
        <v>4.8940962162261661</v>
      </c>
      <c r="EF351" s="14">
        <f t="shared" si="965"/>
        <v>20.125782562747691</v>
      </c>
      <c r="EG351" s="19">
        <f t="shared" si="945"/>
        <v>29.066437409633185</v>
      </c>
      <c r="EH351" s="21">
        <f t="shared" si="920"/>
        <v>3.5000000000000003E-2</v>
      </c>
      <c r="EI351" s="14">
        <f t="shared" si="1025"/>
        <v>19.533009134208879</v>
      </c>
      <c r="EJ351" s="14">
        <f t="shared" si="1026"/>
        <v>4.9005720511381359</v>
      </c>
      <c r="EK351" s="14">
        <f t="shared" si="946"/>
        <v>20.138372632004891</v>
      </c>
      <c r="EL351" s="19">
        <f t="shared" si="947"/>
        <v>29.084620476994981</v>
      </c>
      <c r="EM351" s="19">
        <f t="shared" si="956"/>
        <v>229.25426689934767</v>
      </c>
      <c r="EN351" s="14">
        <f t="shared" si="1027"/>
        <v>6.1269059848706633E-2</v>
      </c>
      <c r="EO351" s="19">
        <f t="shared" si="1028"/>
        <v>229.11380496535537</v>
      </c>
    </row>
    <row r="352" spans="2:145" outlineLevel="1">
      <c r="B352" t="s">
        <v>239</v>
      </c>
      <c r="C352" s="14">
        <f t="shared" si="966"/>
        <v>1.6199999999999999</v>
      </c>
      <c r="D352" s="14">
        <f t="shared" si="967"/>
        <v>0.40601027145261881</v>
      </c>
      <c r="E352" s="14">
        <f t="shared" si="968"/>
        <v>1.670103092783505</v>
      </c>
      <c r="F352" s="14">
        <f t="shared" si="894"/>
        <v>17.892704217494927</v>
      </c>
      <c r="G352" s="14">
        <f t="shared" si="895"/>
        <v>4.4826313086813228</v>
      </c>
      <c r="H352" s="14">
        <f t="shared" si="957"/>
        <v>18.446086822159721</v>
      </c>
      <c r="I352" s="19">
        <f t="shared" si="921"/>
        <v>26.628840105945407</v>
      </c>
      <c r="J352" s="21">
        <f t="shared" si="896"/>
        <v>3.5000000000000003E-2</v>
      </c>
      <c r="K352" s="14">
        <f t="shared" si="969"/>
        <v>17.901936636027479</v>
      </c>
      <c r="L352" s="14">
        <f t="shared" si="970"/>
        <v>4.4880665228174221</v>
      </c>
      <c r="M352" s="14">
        <f t="shared" si="922"/>
        <v>18.45594962156045</v>
      </c>
      <c r="N352" s="19">
        <f t="shared" si="923"/>
        <v>26.643078080144004</v>
      </c>
      <c r="O352" s="19">
        <f t="shared" si="948"/>
        <v>229.216098550281</v>
      </c>
      <c r="P352" s="14">
        <f t="shared" si="971"/>
        <v>5.6137651834095095E-2</v>
      </c>
      <c r="Q352" s="19">
        <f t="shared" si="972"/>
        <v>229.08742201492913</v>
      </c>
      <c r="R352" t="s">
        <v>239</v>
      </c>
      <c r="S352" s="14">
        <f t="shared" si="973"/>
        <v>1.6199999999999999</v>
      </c>
      <c r="T352" s="14">
        <f t="shared" si="974"/>
        <v>0.40601027145261881</v>
      </c>
      <c r="U352" s="14">
        <f t="shared" si="975"/>
        <v>1.670103092783505</v>
      </c>
      <c r="V352" s="14">
        <f t="shared" si="897"/>
        <v>17.892724735469429</v>
      </c>
      <c r="W352" s="14">
        <f t="shared" si="898"/>
        <v>4.4826359703438197</v>
      </c>
      <c r="X352" s="14">
        <f t="shared" si="958"/>
        <v>18.446107974710753</v>
      </c>
      <c r="Y352" s="19">
        <f t="shared" si="924"/>
        <v>26.632612023104368</v>
      </c>
      <c r="Z352" s="21">
        <f t="shared" si="899"/>
        <v>3.5000000000000003E-2</v>
      </c>
      <c r="AA352" s="14">
        <f t="shared" si="976"/>
        <v>17.901959769691143</v>
      </c>
      <c r="AB352" s="14">
        <f t="shared" si="977"/>
        <v>4.4880727243614427</v>
      </c>
      <c r="AC352" s="14">
        <f t="shared" si="925"/>
        <v>18.455973568869165</v>
      </c>
      <c r="AD352" s="19">
        <f t="shared" si="926"/>
        <v>26.646856032841196</v>
      </c>
      <c r="AE352" s="19">
        <f t="shared" si="949"/>
        <v>229.1834209113083</v>
      </c>
      <c r="AF352" s="14">
        <f t="shared" si="978"/>
        <v>5.6153613249187793E-2</v>
      </c>
      <c r="AG352" s="19">
        <f t="shared" si="979"/>
        <v>229.05472613949851</v>
      </c>
      <c r="AH352" t="s">
        <v>239</v>
      </c>
      <c r="AI352" s="14">
        <f t="shared" si="980"/>
        <v>1.6199999999999999</v>
      </c>
      <c r="AJ352" s="14">
        <f t="shared" si="981"/>
        <v>0.40601027145261881</v>
      </c>
      <c r="AK352" s="14">
        <f t="shared" si="982"/>
        <v>1.670103092783505</v>
      </c>
      <c r="AL352" s="14">
        <f t="shared" si="900"/>
        <v>17.892742699848288</v>
      </c>
      <c r="AM352" s="14">
        <f t="shared" si="901"/>
        <v>4.4826400518320382</v>
      </c>
      <c r="AN352" s="14">
        <f t="shared" si="959"/>
        <v>18.446126494688958</v>
      </c>
      <c r="AO352" s="19">
        <f t="shared" si="927"/>
        <v>26.635914068840933</v>
      </c>
      <c r="AP352" s="21">
        <f t="shared" si="902"/>
        <v>3.5000000000000003E-2</v>
      </c>
      <c r="AQ352" s="14">
        <f t="shared" si="983"/>
        <v>17.901980024224329</v>
      </c>
      <c r="AR352" s="14">
        <f t="shared" si="984"/>
        <v>4.4880781540856747</v>
      </c>
      <c r="AS352" s="14">
        <f t="shared" si="928"/>
        <v>18.455994535784519</v>
      </c>
      <c r="AT352" s="19">
        <f t="shared" si="929"/>
        <v>26.650163363657647</v>
      </c>
      <c r="AU352" s="19">
        <f t="shared" si="950"/>
        <v>229.15482152947553</v>
      </c>
      <c r="AV352" s="14">
        <f t="shared" si="985"/>
        <v>5.6167588217682168E-2</v>
      </c>
      <c r="AW352" s="19">
        <f t="shared" si="986"/>
        <v>229.02611079293789</v>
      </c>
      <c r="AX352" t="s">
        <v>239</v>
      </c>
      <c r="AY352" s="14">
        <f t="shared" si="987"/>
        <v>1.6199999999999999</v>
      </c>
      <c r="AZ352" s="14">
        <f t="shared" si="988"/>
        <v>0.40601027145261881</v>
      </c>
      <c r="BA352" s="14">
        <f t="shared" si="989"/>
        <v>1.670103092783505</v>
      </c>
      <c r="BB352" s="14">
        <f t="shared" si="903"/>
        <v>17.892747861700979</v>
      </c>
      <c r="BC352" s="14">
        <f t="shared" si="904"/>
        <v>4.4826412245996083</v>
      </c>
      <c r="BD352" s="14">
        <f t="shared" si="960"/>
        <v>18.446131816186575</v>
      </c>
      <c r="BE352" s="19">
        <f t="shared" si="930"/>
        <v>26.636862798262285</v>
      </c>
      <c r="BF352" s="21">
        <f t="shared" si="905"/>
        <v>3.5000000000000003E-2</v>
      </c>
      <c r="BG352" s="14">
        <f t="shared" si="990"/>
        <v>17.90198584412671</v>
      </c>
      <c r="BH352" s="14">
        <f t="shared" si="991"/>
        <v>4.4880797142534652</v>
      </c>
      <c r="BI352" s="14">
        <f t="shared" si="931"/>
        <v>18.456000560381618</v>
      </c>
      <c r="BJ352" s="19">
        <f t="shared" si="932"/>
        <v>26.651113611805958</v>
      </c>
      <c r="BK352" s="19">
        <f t="shared" si="951"/>
        <v>229.14660578629216</v>
      </c>
      <c r="BL352" s="14">
        <f t="shared" si="992"/>
        <v>5.6171603769878051E-2</v>
      </c>
      <c r="BM352" s="19">
        <f t="shared" si="993"/>
        <v>229.01789046283776</v>
      </c>
      <c r="BN352" t="s">
        <v>239</v>
      </c>
      <c r="BO352" s="14">
        <f t="shared" si="994"/>
        <v>1.6199999999999999</v>
      </c>
      <c r="BP352" s="14">
        <f t="shared" si="995"/>
        <v>0.40601027145261881</v>
      </c>
      <c r="BQ352" s="14">
        <f t="shared" si="996"/>
        <v>1.670103092783505</v>
      </c>
      <c r="BR352" s="14">
        <f t="shared" si="906"/>
        <v>17.892750462599025</v>
      </c>
      <c r="BS352" s="14">
        <f t="shared" si="907"/>
        <v>4.4826418155209424</v>
      </c>
      <c r="BT352" s="14">
        <f t="shared" si="961"/>
        <v>18.446134497524771</v>
      </c>
      <c r="BU352" s="19">
        <f t="shared" si="933"/>
        <v>26.637340821094085</v>
      </c>
      <c r="BV352" s="21">
        <f t="shared" si="908"/>
        <v>3.5000000000000003E-2</v>
      </c>
      <c r="BW352" s="14">
        <f t="shared" si="997"/>
        <v>17.901988776595793</v>
      </c>
      <c r="BX352" s="14">
        <f t="shared" si="998"/>
        <v>4.4880805003738793</v>
      </c>
      <c r="BY352" s="14">
        <f t="shared" si="934"/>
        <v>18.456003595990058</v>
      </c>
      <c r="BZ352" s="19">
        <f t="shared" si="935"/>
        <v>26.651592399897879</v>
      </c>
      <c r="CA352" s="19">
        <f t="shared" si="952"/>
        <v>229.14246645731777</v>
      </c>
      <c r="CB352" s="14">
        <f t="shared" si="999"/>
        <v>5.6173627084152113E-2</v>
      </c>
      <c r="CC352" s="19">
        <f t="shared" si="1000"/>
        <v>229.01374882271861</v>
      </c>
      <c r="CD352" t="s">
        <v>239</v>
      </c>
      <c r="CE352" s="14">
        <f t="shared" si="1001"/>
        <v>1.6199999999999999</v>
      </c>
      <c r="CF352" s="14">
        <f t="shared" si="1002"/>
        <v>0.40601027145261881</v>
      </c>
      <c r="CG352" s="14">
        <f t="shared" si="1003"/>
        <v>1.670103092783505</v>
      </c>
      <c r="CH352" s="14">
        <f t="shared" si="909"/>
        <v>17.892752984901453</v>
      </c>
      <c r="CI352" s="14">
        <f t="shared" si="910"/>
        <v>4.4826423885854343</v>
      </c>
      <c r="CJ352" s="14">
        <f t="shared" si="962"/>
        <v>18.446137097836548</v>
      </c>
      <c r="CK352" s="19">
        <f t="shared" si="936"/>
        <v>26.637804390656719</v>
      </c>
      <c r="CL352" s="21">
        <f t="shared" si="911"/>
        <v>3.5000000000000003E-2</v>
      </c>
      <c r="CM352" s="14">
        <f t="shared" si="1004"/>
        <v>17.901991620449721</v>
      </c>
      <c r="CN352" s="14">
        <f t="shared" si="1005"/>
        <v>4.4880812627388504</v>
      </c>
      <c r="CO352" s="14">
        <f t="shared" si="937"/>
        <v>18.456006539866625</v>
      </c>
      <c r="CP352" s="19">
        <f t="shared" si="938"/>
        <v>26.652056711608665</v>
      </c>
      <c r="CQ352" s="19">
        <f t="shared" si="953"/>
        <v>229.13845242451956</v>
      </c>
      <c r="CR352" s="14">
        <f t="shared" si="1006"/>
        <v>5.6175589257644605E-2</v>
      </c>
      <c r="CS352" s="19">
        <f t="shared" si="1007"/>
        <v>229.00973254865423</v>
      </c>
      <c r="CT352" t="s">
        <v>239</v>
      </c>
      <c r="CU352" s="14">
        <f t="shared" si="1008"/>
        <v>1.6199999999999999</v>
      </c>
      <c r="CV352" s="14">
        <f t="shared" si="1009"/>
        <v>0.40601027145261881</v>
      </c>
      <c r="CW352" s="14">
        <f t="shared" si="1010"/>
        <v>1.670103092783505</v>
      </c>
      <c r="CX352" s="14">
        <f t="shared" si="912"/>
        <v>17.892760709866039</v>
      </c>
      <c r="CY352" s="14">
        <f t="shared" si="913"/>
        <v>4.482644143689364</v>
      </c>
      <c r="CZ352" s="14">
        <f t="shared" si="963"/>
        <v>18.446145061717566</v>
      </c>
      <c r="DA352" s="19">
        <f t="shared" si="939"/>
        <v>26.639224099014388</v>
      </c>
      <c r="DB352" s="21">
        <f t="shared" si="914"/>
        <v>3.5000000000000003E-2</v>
      </c>
      <c r="DC352" s="14">
        <f t="shared" si="1011"/>
        <v>17.902000330219018</v>
      </c>
      <c r="DD352" s="14">
        <f t="shared" si="1012"/>
        <v>4.4880835976068436</v>
      </c>
      <c r="DE352" s="14">
        <f t="shared" si="940"/>
        <v>18.4560155559717</v>
      </c>
      <c r="DF352" s="19">
        <f t="shared" si="941"/>
        <v>26.653478692997254</v>
      </c>
      <c r="DG352" s="19">
        <f t="shared" si="954"/>
        <v>229.12616008510619</v>
      </c>
      <c r="DH352" s="14">
        <f t="shared" si="1013"/>
        <v>5.6181598741923383E-2</v>
      </c>
      <c r="DI352" s="19">
        <f t="shared" si="1014"/>
        <v>228.99743334523441</v>
      </c>
      <c r="DJ352" t="s">
        <v>239</v>
      </c>
      <c r="DK352" s="14">
        <f t="shared" si="1015"/>
        <v>1.6199999999999999</v>
      </c>
      <c r="DL352" s="14">
        <f t="shared" si="1016"/>
        <v>0.40601027145261881</v>
      </c>
      <c r="DM352" s="14">
        <f t="shared" si="1017"/>
        <v>1.670103092783505</v>
      </c>
      <c r="DN352" s="14">
        <f t="shared" si="915"/>
        <v>17.892765873648937</v>
      </c>
      <c r="DO352" s="14">
        <f t="shared" si="916"/>
        <v>4.4826453168954759</v>
      </c>
      <c r="DP352" s="14">
        <f t="shared" si="964"/>
        <v>18.44615038520509</v>
      </c>
      <c r="DQ352" s="19">
        <f t="shared" si="942"/>
        <v>26.640173067103696</v>
      </c>
      <c r="DR352" s="21">
        <f t="shared" si="917"/>
        <v>3.5000000000000003E-2</v>
      </c>
      <c r="DS352" s="14">
        <f t="shared" si="1018"/>
        <v>17.902006152298945</v>
      </c>
      <c r="DT352" s="14">
        <f t="shared" si="1019"/>
        <v>4.4880851583587873</v>
      </c>
      <c r="DU352" s="14">
        <f t="shared" si="943"/>
        <v>18.456021582823038</v>
      </c>
      <c r="DV352" s="19">
        <f t="shared" si="944"/>
        <v>26.654429180570741</v>
      </c>
      <c r="DW352" s="19">
        <f t="shared" si="955"/>
        <v>229.11794431027303</v>
      </c>
      <c r="DX352" s="14">
        <f t="shared" si="1020"/>
        <v>5.6185615810624034E-2</v>
      </c>
      <c r="DY352" s="19">
        <f t="shared" si="1021"/>
        <v>228.98921298232966</v>
      </c>
      <c r="DZ352" t="s">
        <v>239</v>
      </c>
      <c r="EA352" s="14">
        <f t="shared" si="1022"/>
        <v>1.6199999999999999</v>
      </c>
      <c r="EB352" s="14">
        <f t="shared" si="1023"/>
        <v>0.40601027145261881</v>
      </c>
      <c r="EC352" s="14">
        <f t="shared" si="1024"/>
        <v>1.670103092783505</v>
      </c>
      <c r="ED352" s="14">
        <f t="shared" si="918"/>
        <v>17.892768475519581</v>
      </c>
      <c r="EE352" s="14">
        <f t="shared" si="919"/>
        <v>4.4826459080377843</v>
      </c>
      <c r="EF352" s="14">
        <f t="shared" si="965"/>
        <v>18.446153067545961</v>
      </c>
      <c r="EG352" s="19">
        <f t="shared" si="945"/>
        <v>26.640651210192623</v>
      </c>
      <c r="EH352" s="21">
        <f t="shared" si="920"/>
        <v>3.5000000000000003E-2</v>
      </c>
      <c r="EI352" s="14">
        <f t="shared" si="1025"/>
        <v>17.902009085865259</v>
      </c>
      <c r="EJ352" s="14">
        <f t="shared" si="1026"/>
        <v>4.4880859447735473</v>
      </c>
      <c r="EK352" s="14">
        <f t="shared" si="946"/>
        <v>18.456024619567351</v>
      </c>
      <c r="EL352" s="19">
        <f t="shared" si="947"/>
        <v>26.654908089301347</v>
      </c>
      <c r="EM352" s="19">
        <f t="shared" si="956"/>
        <v>229.11380496535537</v>
      </c>
      <c r="EN352" s="14">
        <f t="shared" si="1027"/>
        <v>5.6187639889038035E-2</v>
      </c>
      <c r="EO352" s="19">
        <f t="shared" si="1028"/>
        <v>228.98507132568537</v>
      </c>
    </row>
    <row r="353" spans="2:145" outlineLevel="1">
      <c r="B353" t="s">
        <v>240</v>
      </c>
      <c r="C353" s="14">
        <f t="shared" si="966"/>
        <v>1.6199999999999999</v>
      </c>
      <c r="D353" s="14">
        <f t="shared" si="967"/>
        <v>0.40601027145261881</v>
      </c>
      <c r="E353" s="14">
        <f t="shared" si="968"/>
        <v>1.670103092783505</v>
      </c>
      <c r="F353" s="14">
        <f t="shared" si="894"/>
        <v>16.253774593079243</v>
      </c>
      <c r="G353" s="14">
        <f t="shared" si="895"/>
        <v>4.072320246222219</v>
      </c>
      <c r="H353" s="14">
        <f t="shared" si="957"/>
        <v>16.756468652659013</v>
      </c>
      <c r="I353" s="19">
        <f t="shared" si="921"/>
        <v>24.189700980692898</v>
      </c>
      <c r="J353" s="21">
        <f t="shared" si="896"/>
        <v>3.5000000000000003E-2</v>
      </c>
      <c r="K353" s="14">
        <f>(3*J353*$K$72*I353^2)/1000+F353</f>
        <v>16.272704217494926</v>
      </c>
      <c r="L353" s="14">
        <f>(3*J353*$L$72*I353^2)/1000+G353</f>
        <v>4.0766210372287039</v>
      </c>
      <c r="M353" s="14">
        <f t="shared" si="922"/>
        <v>16.775569785591571</v>
      </c>
      <c r="N353" s="19">
        <f t="shared" si="923"/>
        <v>24.217275447820121</v>
      </c>
      <c r="O353" s="19">
        <f t="shared" si="948"/>
        <v>229.08742201492913</v>
      </c>
      <c r="P353" s="14">
        <f>($K$72*$L$43+$L$72*$L$44)*100*SQRT(3)*(I353+N353)/2*J353/(O353*SQRT(3))</f>
        <v>0.1168043759899238</v>
      </c>
      <c r="Q353" s="19">
        <f t="shared" si="972"/>
        <v>228.81983788117319</v>
      </c>
      <c r="R353" t="s">
        <v>240</v>
      </c>
      <c r="S353" s="14">
        <f t="shared" si="973"/>
        <v>1.6199999999999999</v>
      </c>
      <c r="T353" s="14">
        <f t="shared" si="974"/>
        <v>0.40601027145261881</v>
      </c>
      <c r="U353" s="14">
        <f t="shared" si="975"/>
        <v>1.670103092783505</v>
      </c>
      <c r="V353" s="14">
        <f t="shared" si="897"/>
        <v>16.253789756091631</v>
      </c>
      <c r="W353" s="14">
        <f t="shared" si="898"/>
        <v>4.072323691242886</v>
      </c>
      <c r="X353" s="14">
        <f t="shared" si="958"/>
        <v>16.756484284630549</v>
      </c>
      <c r="Y353" s="19">
        <f t="shared" si="924"/>
        <v>24.193122225872077</v>
      </c>
      <c r="Z353" s="21">
        <f t="shared" si="899"/>
        <v>3.5000000000000003E-2</v>
      </c>
      <c r="AA353" s="14">
        <f>(3*Z353*$K$72*Y353^2)/1000+V353</f>
        <v>16.272724735469428</v>
      </c>
      <c r="AB353" s="14">
        <f>(3*Z353*$L$72*Y353^2)/1000+W353</f>
        <v>4.0766256988912009</v>
      </c>
      <c r="AC353" s="14">
        <f t="shared" si="925"/>
        <v>16.77559082134572</v>
      </c>
      <c r="AD353" s="19">
        <f t="shared" si="926"/>
        <v>24.220708369254627</v>
      </c>
      <c r="AE353" s="19">
        <f t="shared" si="949"/>
        <v>229.05472613949851</v>
      </c>
      <c r="AF353" s="14">
        <f>($K$72*$L$43+$L$72*$L$44)*100*SQRT(3)*(Y353+AD353)/2*Z353/(AE353*SQRT(3))</f>
        <v>0.11683759018452393</v>
      </c>
      <c r="AG353" s="19">
        <f t="shared" si="979"/>
        <v>228.78710411727334</v>
      </c>
      <c r="AH353" t="s">
        <v>240</v>
      </c>
      <c r="AI353" s="14">
        <f t="shared" si="980"/>
        <v>1.6199999999999999</v>
      </c>
      <c r="AJ353" s="14">
        <f t="shared" si="981"/>
        <v>0.40601027145261881</v>
      </c>
      <c r="AK353" s="14">
        <f t="shared" si="982"/>
        <v>1.670103092783505</v>
      </c>
      <c r="AL353" s="14">
        <f t="shared" si="900"/>
        <v>16.253803031962388</v>
      </c>
      <c r="AM353" s="14">
        <f t="shared" si="901"/>
        <v>4.0723267075069334</v>
      </c>
      <c r="AN353" s="14">
        <f t="shared" si="959"/>
        <v>16.756497971095246</v>
      </c>
      <c r="AO353" s="19">
        <f t="shared" si="927"/>
        <v>24.196117281387345</v>
      </c>
      <c r="AP353" s="21">
        <f t="shared" si="902"/>
        <v>3.5000000000000003E-2</v>
      </c>
      <c r="AQ353" s="14">
        <f>(3*AP353*$K$72*AO353^2)/1000+AL353</f>
        <v>16.272742699848287</v>
      </c>
      <c r="AR353" s="14">
        <f>(3*AP353*$L$72*AO353^2)/1000+AM353</f>
        <v>4.0766297803794194</v>
      </c>
      <c r="AS353" s="14">
        <f t="shared" si="928"/>
        <v>16.775609239063183</v>
      </c>
      <c r="AT353" s="19">
        <f t="shared" si="929"/>
        <v>24.223713649193186</v>
      </c>
      <c r="AU353" s="19">
        <f t="shared" si="950"/>
        <v>229.02611079293789</v>
      </c>
      <c r="AV353" s="14">
        <f>($K$72*$L$43+$L$72*$L$44)*100*SQRT(3)*(AO353+AT353)/2*AP353/(AU353*SQRT(3))</f>
        <v>0.11686667077344266</v>
      </c>
      <c r="AW353" s="19">
        <f t="shared" si="986"/>
        <v>228.75845560205229</v>
      </c>
      <c r="AX353" t="s">
        <v>240</v>
      </c>
      <c r="AY353" s="14">
        <f t="shared" si="987"/>
        <v>1.6199999999999999</v>
      </c>
      <c r="AZ353" s="14">
        <f t="shared" si="988"/>
        <v>0.40601027145261881</v>
      </c>
      <c r="BA353" s="14">
        <f t="shared" si="989"/>
        <v>1.670103092783505</v>
      </c>
      <c r="BB353" s="14">
        <f t="shared" si="903"/>
        <v>16.253806846626475</v>
      </c>
      <c r="BC353" s="14">
        <f t="shared" si="904"/>
        <v>4.0723275741946514</v>
      </c>
      <c r="BD353" s="14">
        <f t="shared" si="960"/>
        <v>16.756501903738634</v>
      </c>
      <c r="BE353" s="19">
        <f t="shared" si="930"/>
        <v>24.196977807403531</v>
      </c>
      <c r="BF353" s="21">
        <f t="shared" si="905"/>
        <v>3.5000000000000003E-2</v>
      </c>
      <c r="BG353" s="14">
        <f>(3*BF353*$K$72*BE353^2)/1000+BB353</f>
        <v>16.272747861700978</v>
      </c>
      <c r="BH353" s="14">
        <f>(3*BF353*$L$72*BE353^2)/1000+BC353</f>
        <v>4.0766309531469895</v>
      </c>
      <c r="BI353" s="14">
        <f t="shared" si="931"/>
        <v>16.775614531177386</v>
      </c>
      <c r="BJ353" s="19">
        <f t="shared" si="932"/>
        <v>24.224577113310783</v>
      </c>
      <c r="BK353" s="19">
        <f t="shared" si="951"/>
        <v>229.01789046283776</v>
      </c>
      <c r="BL353" s="14">
        <f>($K$72*$L$43+$L$72*$L$44)*100*SQRT(3)*(BE353+BJ353)/2*BF353/(BK353*SQRT(3))</f>
        <v>0.11687502675842652</v>
      </c>
      <c r="BM353" s="19">
        <f t="shared" si="993"/>
        <v>228.75022574207773</v>
      </c>
      <c r="BN353" t="s">
        <v>240</v>
      </c>
      <c r="BO353" s="14">
        <f t="shared" si="994"/>
        <v>1.6199999999999999</v>
      </c>
      <c r="BP353" s="14">
        <f t="shared" si="995"/>
        <v>0.40601027145261881</v>
      </c>
      <c r="BQ353" s="14">
        <f t="shared" si="996"/>
        <v>1.670103092783505</v>
      </c>
      <c r="BR353" s="14">
        <f t="shared" si="906"/>
        <v>16.25380876871764</v>
      </c>
      <c r="BS353" s="14">
        <f t="shared" si="907"/>
        <v>4.0723280108917681</v>
      </c>
      <c r="BT353" s="14">
        <f t="shared" si="961"/>
        <v>16.756503885275919</v>
      </c>
      <c r="BU353" s="19">
        <f t="shared" si="933"/>
        <v>24.197411388384705</v>
      </c>
      <c r="BV353" s="21">
        <f t="shared" si="908"/>
        <v>3.5000000000000003E-2</v>
      </c>
      <c r="BW353" s="14">
        <f>(3*BV353*$K$72*BU353^2)/1000+BR353</f>
        <v>16.272750462599024</v>
      </c>
      <c r="BX353" s="14">
        <f>(3*BV353*$L$72*BU353^2)/1000+BS353</f>
        <v>4.0766315440683236</v>
      </c>
      <c r="BY353" s="14">
        <f t="shared" si="934"/>
        <v>16.775617197710183</v>
      </c>
      <c r="BZ353" s="19">
        <f t="shared" si="935"/>
        <v>24.225012174749995</v>
      </c>
      <c r="CA353" s="19">
        <f t="shared" si="952"/>
        <v>229.01374882271861</v>
      </c>
      <c r="CB353" s="14">
        <f>($K$72*$L$43+$L$72*$L$44)*100*SQRT(3)*(BU353+BZ353)/2*BV353/(CA353*SQRT(3))</f>
        <v>0.11687923708444664</v>
      </c>
      <c r="CC353" s="19">
        <f t="shared" si="1000"/>
        <v>228.74607930027614</v>
      </c>
      <c r="CD353" t="s">
        <v>240</v>
      </c>
      <c r="CE353" s="14">
        <f t="shared" si="1001"/>
        <v>1.6199999999999999</v>
      </c>
      <c r="CF353" s="14">
        <f t="shared" si="1002"/>
        <v>0.40601027145261881</v>
      </c>
      <c r="CG353" s="14">
        <f t="shared" si="1003"/>
        <v>1.670103092783505</v>
      </c>
      <c r="CH353" s="14">
        <f t="shared" si="909"/>
        <v>16.253810632725706</v>
      </c>
      <c r="CI353" s="14">
        <f t="shared" si="910"/>
        <v>4.0723284343924639</v>
      </c>
      <c r="CJ353" s="14">
        <f t="shared" si="962"/>
        <v>16.756505806933717</v>
      </c>
      <c r="CK353" s="19">
        <f t="shared" si="936"/>
        <v>24.19783185978568</v>
      </c>
      <c r="CL353" s="21">
        <f t="shared" si="911"/>
        <v>3.5000000000000003E-2</v>
      </c>
      <c r="CM353" s="14">
        <f>(3*CL353*$K$72*CK353^2)/1000+CH353</f>
        <v>16.272752984901452</v>
      </c>
      <c r="CN353" s="14">
        <f>(3*CL353*$L$72*CK353^2)/1000+CI353</f>
        <v>4.0766321171328155</v>
      </c>
      <c r="CO353" s="14">
        <f t="shared" si="937"/>
        <v>16.775619783663966</v>
      </c>
      <c r="CP353" s="19">
        <f t="shared" si="938"/>
        <v>24.225434081896864</v>
      </c>
      <c r="CQ353" s="19">
        <f t="shared" si="953"/>
        <v>229.00973254865423</v>
      </c>
      <c r="CR353" s="14">
        <f>($K$72*$L$43+$L$72*$L$44)*100*SQRT(3)*(CK353+CP353)/2*CL353/(CQ353*SQRT(3))</f>
        <v>0.11688332018230409</v>
      </c>
      <c r="CS353" s="19">
        <f t="shared" si="1007"/>
        <v>228.74205836971075</v>
      </c>
      <c r="CT353" t="s">
        <v>240</v>
      </c>
      <c r="CU353" s="14">
        <f t="shared" si="1008"/>
        <v>1.6199999999999999</v>
      </c>
      <c r="CV353" s="14">
        <f t="shared" si="1009"/>
        <v>0.40601027145261881</v>
      </c>
      <c r="CW353" s="14">
        <f t="shared" si="1010"/>
        <v>1.670103092783505</v>
      </c>
      <c r="CX353" s="14">
        <f t="shared" si="912"/>
        <v>16.253816341555233</v>
      </c>
      <c r="CY353" s="14">
        <f t="shared" si="913"/>
        <v>4.0723297314326024</v>
      </c>
      <c r="CZ353" s="14">
        <f t="shared" si="963"/>
        <v>16.756511692324981</v>
      </c>
      <c r="DA353" s="19">
        <f t="shared" si="939"/>
        <v>24.199119577347421</v>
      </c>
      <c r="DB353" s="21">
        <f t="shared" si="914"/>
        <v>3.5000000000000003E-2</v>
      </c>
      <c r="DC353" s="14">
        <f>(3*DB353*$K$72*DA353^2)/1000+CX353</f>
        <v>16.272760709866038</v>
      </c>
      <c r="DD353" s="14">
        <f>(3*DB353*$L$72*DA353^2)/1000+CY353</f>
        <v>4.0766338722367452</v>
      </c>
      <c r="DE353" s="14">
        <f t="shared" si="940"/>
        <v>16.775627703571267</v>
      </c>
      <c r="DF353" s="19">
        <f t="shared" si="941"/>
        <v>24.226726196820771</v>
      </c>
      <c r="DG353" s="19">
        <f t="shared" si="954"/>
        <v>228.99743334523441</v>
      </c>
      <c r="DH353" s="14">
        <f>($K$72*$L$43+$L$72*$L$44)*100*SQRT(3)*(DA353+DF353)/2*DB353/(DG353*SQRT(3))</f>
        <v>0.11689582535214138</v>
      </c>
      <c r="DI353" s="19">
        <f t="shared" si="1014"/>
        <v>228.72974490549029</v>
      </c>
      <c r="DJ353" t="s">
        <v>240</v>
      </c>
      <c r="DK353" s="14">
        <f t="shared" si="1015"/>
        <v>1.6199999999999999</v>
      </c>
      <c r="DL353" s="14">
        <f t="shared" si="1016"/>
        <v>0.40601027145261881</v>
      </c>
      <c r="DM353" s="14">
        <f t="shared" si="1017"/>
        <v>1.670103092783505</v>
      </c>
      <c r="DN353" s="14">
        <f t="shared" si="915"/>
        <v>16.253820157644164</v>
      </c>
      <c r="DO353" s="14">
        <f t="shared" si="916"/>
        <v>4.0723305984440454</v>
      </c>
      <c r="DP353" s="14">
        <f t="shared" si="964"/>
        <v>16.756515626437281</v>
      </c>
      <c r="DQ353" s="19">
        <f t="shared" si="942"/>
        <v>24.199980319359923</v>
      </c>
      <c r="DR353" s="21">
        <f t="shared" si="917"/>
        <v>3.5000000000000003E-2</v>
      </c>
      <c r="DS353" s="14">
        <f>(3*DR353*$K$72*DQ353^2)/1000+DN353</f>
        <v>16.272765873648936</v>
      </c>
      <c r="DT353" s="14">
        <f>(3*DR353*$L$72*DQ353^2)/1000+DO353</f>
        <v>4.076635045442857</v>
      </c>
      <c r="DU353" s="14">
        <f t="shared" si="943"/>
        <v>16.775632997664388</v>
      </c>
      <c r="DV353" s="19">
        <f t="shared" si="944"/>
        <v>24.227589878397602</v>
      </c>
      <c r="DW353" s="19">
        <f t="shared" si="955"/>
        <v>228.98921298232966</v>
      </c>
      <c r="DX353" s="14">
        <f>($K$72*$L$43+$L$72*$L$44)*100*SQRT(3)*(DQ353+DV353)/2*DR353/(DW353*SQRT(3))</f>
        <v>0.11690418449329655</v>
      </c>
      <c r="DY353" s="19">
        <f t="shared" si="1021"/>
        <v>228.72151501031504</v>
      </c>
      <c r="DZ353" t="s">
        <v>240</v>
      </c>
      <c r="EA353" s="14">
        <f t="shared" si="1022"/>
        <v>1.6199999999999999</v>
      </c>
      <c r="EB353" s="14">
        <f t="shared" si="1023"/>
        <v>0.40601027145261881</v>
      </c>
      <c r="EC353" s="14">
        <f t="shared" si="1024"/>
        <v>1.670103092783505</v>
      </c>
      <c r="ED353" s="14">
        <f t="shared" si="918"/>
        <v>16.25382208045329</v>
      </c>
      <c r="EE353" s="14">
        <f t="shared" si="919"/>
        <v>4.0723310353042814</v>
      </c>
      <c r="EF353" s="14">
        <f t="shared" si="965"/>
        <v>16.756517608714731</v>
      </c>
      <c r="EG353" s="19">
        <f t="shared" si="945"/>
        <v>24.200414009174697</v>
      </c>
      <c r="EH353" s="21">
        <f t="shared" si="920"/>
        <v>3.5000000000000003E-2</v>
      </c>
      <c r="EI353" s="14">
        <f>(3*EH353*$K$72*EG353^2)/1000+ED353</f>
        <v>16.27276847551958</v>
      </c>
      <c r="EJ353" s="14">
        <f>(3*EH353*$L$72*EG353^2)/1000+EE353</f>
        <v>4.0766356365851655</v>
      </c>
      <c r="EK353" s="14">
        <f t="shared" si="946"/>
        <v>16.775635665194329</v>
      </c>
      <c r="EL353" s="19">
        <f t="shared" si="947"/>
        <v>24.22802504940757</v>
      </c>
      <c r="EM353" s="19">
        <f t="shared" si="956"/>
        <v>228.98507132568537</v>
      </c>
      <c r="EN353" s="14">
        <f>($K$72*$L$43+$L$72*$L$44)*100*SQRT(3)*(EG353+EL353)/2*EH353/(EM353*SQRT(3))</f>
        <v>0.11690839640965571</v>
      </c>
      <c r="EO353" s="19">
        <f t="shared" si="1028"/>
        <v>228.717368550781</v>
      </c>
    </row>
    <row r="354" spans="2:145" outlineLevel="1">
      <c r="B354" t="s">
        <v>241</v>
      </c>
      <c r="C354" s="14">
        <f t="shared" si="966"/>
        <v>1.6199999999999999</v>
      </c>
      <c r="D354" s="14">
        <f t="shared" si="967"/>
        <v>0.40601027145261881</v>
      </c>
      <c r="E354" s="14">
        <f t="shared" si="968"/>
        <v>1.670103092783505</v>
      </c>
      <c r="F354" s="14">
        <f t="shared" si="894"/>
        <v>14.618462416705665</v>
      </c>
      <c r="G354" s="14">
        <f t="shared" si="895"/>
        <v>3.6628310642011148</v>
      </c>
      <c r="H354" s="14">
        <f t="shared" si="957"/>
        <v>15.070579811036769</v>
      </c>
      <c r="I354" s="19">
        <f t="shared" si="921"/>
        <v>21.75594552715004</v>
      </c>
      <c r="J354" s="21">
        <f t="shared" si="896"/>
        <v>3.5000000000000003E-2</v>
      </c>
      <c r="K354" s="14">
        <f t="shared" ref="K354:K362" si="1029">(3*J354*$K$72*I354^2)/1000+F354</f>
        <v>14.633774593079242</v>
      </c>
      <c r="L354" s="14">
        <f t="shared" ref="L354:L362" si="1030">(3*J354*$L$72*I354^2)/1000+G354</f>
        <v>3.6663099747696002</v>
      </c>
      <c r="M354" s="14">
        <f t="shared" si="922"/>
        <v>15.086059381831513</v>
      </c>
      <c r="N354" s="19">
        <f t="shared" si="923"/>
        <v>21.778291893594911</v>
      </c>
      <c r="O354" s="19">
        <f t="shared" si="948"/>
        <v>228.81983788117319</v>
      </c>
      <c r="P354" s="14">
        <f t="shared" ref="P354:P362" si="1031">($K$72*$L$43+$L$72*$L$44)*100*SQRT(3)*(I354+N354)/2*J354/(O354*SQRT(3))</f>
        <v>0.10516946621367468</v>
      </c>
      <c r="Q354" s="19">
        <f t="shared" si="972"/>
        <v>228.57918927908256</v>
      </c>
      <c r="R354" t="s">
        <v>241</v>
      </c>
      <c r="S354" s="14">
        <f t="shared" si="973"/>
        <v>1.6199999999999999</v>
      </c>
      <c r="T354" s="14">
        <f t="shared" si="974"/>
        <v>0.40601027145261881</v>
      </c>
      <c r="U354" s="14">
        <f t="shared" si="975"/>
        <v>1.670103092783505</v>
      </c>
      <c r="V354" s="14">
        <f t="shared" si="897"/>
        <v>14.618473253956106</v>
      </c>
      <c r="W354" s="14">
        <f t="shared" si="898"/>
        <v>3.6628335264131593</v>
      </c>
      <c r="X354" s="14">
        <f t="shared" si="958"/>
        <v>15.070590983459903</v>
      </c>
      <c r="Y354" s="19">
        <f t="shared" si="924"/>
        <v>21.75901838868403</v>
      </c>
      <c r="Z354" s="21">
        <f t="shared" si="899"/>
        <v>3.5000000000000003E-2</v>
      </c>
      <c r="AA354" s="14">
        <f t="shared" ref="AA354:AA362" si="1032">(3*Z354*$K$72*Y354^2)/1000+V354</f>
        <v>14.63378975609163</v>
      </c>
      <c r="AB354" s="14">
        <f t="shared" ref="AB354:AB362" si="1033">(3*Z354*$L$72*Y354^2)/1000+W354</f>
        <v>3.6663134197902667</v>
      </c>
      <c r="AC354" s="14">
        <f t="shared" si="925"/>
        <v>15.086074927482846</v>
      </c>
      <c r="AD354" s="19">
        <f t="shared" si="926"/>
        <v>21.781374208909952</v>
      </c>
      <c r="AE354" s="19">
        <f t="shared" si="949"/>
        <v>228.78710411727334</v>
      </c>
      <c r="AF354" s="14">
        <f t="shared" ref="AF354:AF362" si="1034">($K$72*$L$43+$L$72*$L$44)*100*SQRT(3)*(Y354+AD354)/2*Z354/(AE354*SQRT(3))</f>
        <v>0.10519938508427869</v>
      </c>
      <c r="AG354" s="19">
        <f t="shared" si="979"/>
        <v>228.54642149058986</v>
      </c>
      <c r="AH354" t="s">
        <v>241</v>
      </c>
      <c r="AI354" s="14">
        <f t="shared" si="980"/>
        <v>1.6199999999999999</v>
      </c>
      <c r="AJ354" s="14">
        <f t="shared" si="981"/>
        <v>0.40601027145261881</v>
      </c>
      <c r="AK354" s="14">
        <f t="shared" si="982"/>
        <v>1.670103092783505</v>
      </c>
      <c r="AL354" s="14">
        <f t="shared" si="900"/>
        <v>14.618482742432109</v>
      </c>
      <c r="AM354" s="14">
        <f t="shared" si="901"/>
        <v>3.6628356821850523</v>
      </c>
      <c r="AN354" s="14">
        <f t="shared" si="959"/>
        <v>15.070600765393927</v>
      </c>
      <c r="AO354" s="19">
        <f t="shared" si="927"/>
        <v>21.761708457784803</v>
      </c>
      <c r="AP354" s="21">
        <f t="shared" si="902"/>
        <v>3.5000000000000003E-2</v>
      </c>
      <c r="AQ354" s="14">
        <f t="shared" ref="AQ354:AQ362" si="1035">(3*AP354*$K$72*AO354^2)/1000+AL354</f>
        <v>14.633803031962389</v>
      </c>
      <c r="AR354" s="14">
        <f t="shared" ref="AR354:AR362" si="1036">(3*AP354*$L$72*AO354^2)/1000+AM354</f>
        <v>3.6663164360543141</v>
      </c>
      <c r="AS354" s="14">
        <f t="shared" si="928"/>
        <v>15.086088538370495</v>
      </c>
      <c r="AT354" s="19">
        <f t="shared" si="929"/>
        <v>21.784072556298405</v>
      </c>
      <c r="AU354" s="19">
        <f t="shared" si="950"/>
        <v>228.75845560205229</v>
      </c>
      <c r="AV354" s="14">
        <f t="shared" ref="AV354:AV362" si="1037">($K$72*$L$43+$L$72*$L$44)*100*SQRT(3)*(AO354+AT354)/2*AP354/(AU354*SQRT(3))</f>
        <v>0.1052255804683421</v>
      </c>
      <c r="AW354" s="19">
        <f t="shared" si="986"/>
        <v>228.51774318927463</v>
      </c>
      <c r="AX354" t="s">
        <v>241</v>
      </c>
      <c r="AY354" s="14">
        <f t="shared" si="987"/>
        <v>1.6199999999999999</v>
      </c>
      <c r="AZ354" s="14">
        <f t="shared" si="988"/>
        <v>0.40601027145261881</v>
      </c>
      <c r="BA354" s="14">
        <f t="shared" si="989"/>
        <v>1.670103092783505</v>
      </c>
      <c r="BB354" s="14">
        <f t="shared" si="903"/>
        <v>14.618485468832558</v>
      </c>
      <c r="BC354" s="14">
        <f t="shared" si="904"/>
        <v>3.6628363016204033</v>
      </c>
      <c r="BD354" s="14">
        <f t="shared" si="960"/>
        <v>15.07060357611604</v>
      </c>
      <c r="BE354" s="19">
        <f t="shared" si="930"/>
        <v>21.762481356212788</v>
      </c>
      <c r="BF354" s="21">
        <f t="shared" si="905"/>
        <v>3.5000000000000003E-2</v>
      </c>
      <c r="BG354" s="14">
        <f t="shared" ref="BG354:BG362" si="1038">(3*BF354*$K$72*BE354^2)/1000+BB354</f>
        <v>14.633806846626474</v>
      </c>
      <c r="BH354" s="14">
        <f t="shared" ref="BH354:BH362" si="1039">(3*BF354*$L$72*BE354^2)/1000+BC354</f>
        <v>3.6663173027420326</v>
      </c>
      <c r="BI354" s="14">
        <f t="shared" si="931"/>
        <v>15.086092449297713</v>
      </c>
      <c r="BJ354" s="19">
        <f t="shared" si="932"/>
        <v>21.784847833583285</v>
      </c>
      <c r="BK354" s="19">
        <f t="shared" si="951"/>
        <v>228.75022574207773</v>
      </c>
      <c r="BL354" s="14">
        <f t="shared" ref="BL354:BL362" si="1040">($K$72*$L$43+$L$72*$L$44)*100*SQRT(3)*(BE354+BJ354)/2*BF354/(BK354*SQRT(3))</f>
        <v>0.10523310742275772</v>
      </c>
      <c r="BM354" s="19">
        <f t="shared" si="993"/>
        <v>228.50950477129277</v>
      </c>
      <c r="BN354" t="s">
        <v>241</v>
      </c>
      <c r="BO354" s="14">
        <f t="shared" si="994"/>
        <v>1.6199999999999999</v>
      </c>
      <c r="BP354" s="14">
        <f t="shared" si="995"/>
        <v>0.40601027145261881</v>
      </c>
      <c r="BQ354" s="14">
        <f t="shared" si="996"/>
        <v>1.670103092783505</v>
      </c>
      <c r="BR354" s="14">
        <f t="shared" si="906"/>
        <v>14.618486842581254</v>
      </c>
      <c r="BS354" s="14">
        <f t="shared" si="907"/>
        <v>3.6628366137346791</v>
      </c>
      <c r="BT354" s="14">
        <f t="shared" si="961"/>
        <v>15.070604992351809</v>
      </c>
      <c r="BU354" s="19">
        <f t="shared" si="933"/>
        <v>21.762870785487621</v>
      </c>
      <c r="BV354" s="21">
        <f t="shared" si="908"/>
        <v>3.5000000000000003E-2</v>
      </c>
      <c r="BW354" s="14">
        <f t="shared" ref="BW354:BW362" si="1041">(3*BV354*$K$72*BU354^2)/1000+BR354</f>
        <v>14.633808768717641</v>
      </c>
      <c r="BX354" s="14">
        <f t="shared" ref="BX354:BX362" si="1042">(3*BV354*$L$72*BU354^2)/1000+BS354</f>
        <v>3.6663177394391488</v>
      </c>
      <c r="BY354" s="14">
        <f t="shared" si="934"/>
        <v>15.086094419892893</v>
      </c>
      <c r="BZ354" s="19">
        <f t="shared" si="935"/>
        <v>21.78523846152245</v>
      </c>
      <c r="CA354" s="19">
        <f t="shared" si="952"/>
        <v>228.74607930027614</v>
      </c>
      <c r="CB354" s="14">
        <f t="shared" ref="CB354:CB362" si="1043">($K$72*$L$43+$L$72*$L$44)*100*SQRT(3)*(BU354+BZ354)/2*BV354/(CA354*SQRT(3))</f>
        <v>0.10523690002573753</v>
      </c>
      <c r="CC354" s="19">
        <f t="shared" si="1000"/>
        <v>228.50535401749011</v>
      </c>
      <c r="CD354" t="s">
        <v>241</v>
      </c>
      <c r="CE354" s="14">
        <f t="shared" si="1001"/>
        <v>1.6199999999999999</v>
      </c>
      <c r="CF354" s="14">
        <f t="shared" si="1002"/>
        <v>0.40601027145261881</v>
      </c>
      <c r="CG354" s="14">
        <f t="shared" si="1003"/>
        <v>1.670103092783505</v>
      </c>
      <c r="CH354" s="14">
        <f t="shared" si="909"/>
        <v>14.618488174816974</v>
      </c>
      <c r="CI354" s="14">
        <f t="shared" si="910"/>
        <v>3.662836916417251</v>
      </c>
      <c r="CJ354" s="14">
        <f t="shared" si="962"/>
        <v>15.070606365790695</v>
      </c>
      <c r="CK354" s="19">
        <f t="shared" si="936"/>
        <v>21.763248440108484</v>
      </c>
      <c r="CL354" s="21">
        <f t="shared" si="911"/>
        <v>3.5000000000000003E-2</v>
      </c>
      <c r="CM354" s="14">
        <f t="shared" ref="CM354:CM362" si="1044">(3*CL354*$K$72*CK354^2)/1000+CH354</f>
        <v>14.633810632725707</v>
      </c>
      <c r="CN354" s="14">
        <f t="shared" ref="CN354:CN362" si="1045">(3*CL354*$L$72*CK354^2)/1000+CI354</f>
        <v>3.6663181629398451</v>
      </c>
      <c r="CO354" s="14">
        <f t="shared" si="937"/>
        <v>15.086096330939245</v>
      </c>
      <c r="CP354" s="19">
        <f t="shared" si="938"/>
        <v>21.785617278606029</v>
      </c>
      <c r="CQ354" s="19">
        <f t="shared" si="953"/>
        <v>228.74205836971075</v>
      </c>
      <c r="CR354" s="14">
        <f t="shared" ref="CR354:CR362" si="1046">($K$72*$L$43+$L$72*$L$44)*100*SQRT(3)*(CK354+CP354)/2*CL354/(CQ354*SQRT(3))</f>
        <v>0.10524057802347865</v>
      </c>
      <c r="CS354" s="19">
        <f t="shared" si="1007"/>
        <v>228.50132890529966</v>
      </c>
      <c r="CT354" t="s">
        <v>241</v>
      </c>
      <c r="CU354" s="14">
        <f t="shared" si="1008"/>
        <v>1.6199999999999999</v>
      </c>
      <c r="CV354" s="14">
        <f t="shared" si="1009"/>
        <v>0.40601027145261881</v>
      </c>
      <c r="CW354" s="14">
        <f t="shared" si="1010"/>
        <v>1.670103092783505</v>
      </c>
      <c r="CX354" s="14">
        <f t="shared" si="912"/>
        <v>14.618492255006299</v>
      </c>
      <c r="CY354" s="14">
        <f t="shared" si="913"/>
        <v>3.6628378434320275</v>
      </c>
      <c r="CZ354" s="14">
        <f t="shared" si="963"/>
        <v>15.070610572171443</v>
      </c>
      <c r="DA354" s="19">
        <f t="shared" si="939"/>
        <v>21.764405028682383</v>
      </c>
      <c r="DB354" s="21">
        <f t="shared" si="914"/>
        <v>3.5000000000000003E-2</v>
      </c>
      <c r="DC354" s="14">
        <f t="shared" ref="DC354:DC362" si="1047">(3*DB354*$K$72*DA354^2)/1000+CX354</f>
        <v>14.633816341555232</v>
      </c>
      <c r="DD354" s="14">
        <f t="shared" ref="DD354:DD362" si="1048">(3*DB354*$L$72*DA354^2)/1000+CY354</f>
        <v>3.6663194599799835</v>
      </c>
      <c r="DE354" s="14">
        <f t="shared" si="940"/>
        <v>15.086102183831212</v>
      </c>
      <c r="DF354" s="19">
        <f t="shared" si="941"/>
        <v>21.786777427537469</v>
      </c>
      <c r="DG354" s="19">
        <f t="shared" si="954"/>
        <v>228.72974490549029</v>
      </c>
      <c r="DH354" s="14">
        <f t="shared" ref="DH354:DH362" si="1049">($K$72*$L$43+$L$72*$L$44)*100*SQRT(3)*(DA354+DF354)/2*DB354/(DG354*SQRT(3))</f>
        <v>0.10525184250719496</v>
      </c>
      <c r="DI354" s="19">
        <f t="shared" si="1014"/>
        <v>228.48900263461528</v>
      </c>
      <c r="DJ354" t="s">
        <v>241</v>
      </c>
      <c r="DK354" s="14">
        <f t="shared" si="1015"/>
        <v>1.6199999999999999</v>
      </c>
      <c r="DL354" s="14">
        <f t="shared" si="1016"/>
        <v>0.40601027145261881</v>
      </c>
      <c r="DM354" s="14">
        <f t="shared" si="1017"/>
        <v>1.670103092783505</v>
      </c>
      <c r="DN354" s="14">
        <f t="shared" si="915"/>
        <v>14.618494982424096</v>
      </c>
      <c r="DO354" s="14">
        <f t="shared" si="916"/>
        <v>3.6628384630985202</v>
      </c>
      <c r="DP354" s="14">
        <f t="shared" si="964"/>
        <v>15.070613383942367</v>
      </c>
      <c r="DQ354" s="19">
        <f t="shared" si="942"/>
        <v>21.765178120723103</v>
      </c>
      <c r="DR354" s="21">
        <f t="shared" si="917"/>
        <v>3.5000000000000003E-2</v>
      </c>
      <c r="DS354" s="14">
        <f t="shared" ref="DS354:DS362" si="1050">(3*DR354*$K$72*DQ354^2)/1000+DN354</f>
        <v>14.633820157644163</v>
      </c>
      <c r="DT354" s="14">
        <f t="shared" ref="DT354:DT362" si="1051">(3*DR354*$L$72*DQ354^2)/1000+DO354</f>
        <v>3.6663203269914271</v>
      </c>
      <c r="DU354" s="14">
        <f t="shared" si="943"/>
        <v>15.086106096219234</v>
      </c>
      <c r="DV354" s="19">
        <f t="shared" si="944"/>
        <v>21.787552899618198</v>
      </c>
      <c r="DW354" s="19">
        <f t="shared" si="955"/>
        <v>228.72151501031504</v>
      </c>
      <c r="DX354" s="14">
        <f t="shared" ref="DX354:DX362" si="1052">($K$72*$L$43+$L$72*$L$44)*100*SQRT(3)*(DQ354+DV354)/2*DR354/(DW354*SQRT(3))</f>
        <v>0.10525937230632218</v>
      </c>
      <c r="DY354" s="19">
        <f t="shared" si="1021"/>
        <v>228.48076417928567</v>
      </c>
      <c r="DZ354" t="s">
        <v>241</v>
      </c>
      <c r="EA354" s="14">
        <f t="shared" si="1022"/>
        <v>1.6199999999999999</v>
      </c>
      <c r="EB354" s="14">
        <f t="shared" si="1023"/>
        <v>0.40601027145261881</v>
      </c>
      <c r="EC354" s="14">
        <f t="shared" si="1024"/>
        <v>1.670103092783505</v>
      </c>
      <c r="ED354" s="14">
        <f t="shared" si="918"/>
        <v>14.618496356685418</v>
      </c>
      <c r="EE354" s="14">
        <f t="shared" si="919"/>
        <v>3.6628387753292642</v>
      </c>
      <c r="EF354" s="14">
        <f t="shared" si="965"/>
        <v>15.070614800706617</v>
      </c>
      <c r="EG354" s="19">
        <f t="shared" si="945"/>
        <v>21.765567647553144</v>
      </c>
      <c r="EH354" s="21">
        <f t="shared" si="920"/>
        <v>3.5000000000000003E-2</v>
      </c>
      <c r="EI354" s="14">
        <f t="shared" ref="EI354:EI362" si="1053">(3*EH354*$K$72*EG354^2)/1000+ED354</f>
        <v>14.633822080453289</v>
      </c>
      <c r="EJ354" s="14">
        <f t="shared" ref="EJ354:EJ362" si="1054">(3*EH354*$L$72*EG354^2)/1000+EE354</f>
        <v>3.6663207638516626</v>
      </c>
      <c r="EK354" s="14">
        <f t="shared" si="946"/>
        <v>15.086108067550493</v>
      </c>
      <c r="EL354" s="19">
        <f t="shared" si="947"/>
        <v>21.787943625708738</v>
      </c>
      <c r="EM354" s="19">
        <f t="shared" si="956"/>
        <v>228.717368550781</v>
      </c>
      <c r="EN354" s="14">
        <f t="shared" ref="EN354:EN362" si="1055">($K$72*$L$43+$L$72*$L$44)*100*SQRT(3)*(EG354+EL354)/2*EH354/(EM354*SQRT(3))</f>
        <v>0.10526316634270207</v>
      </c>
      <c r="EO354" s="19">
        <f t="shared" si="1028"/>
        <v>228.47661340666875</v>
      </c>
    </row>
    <row r="355" spans="2:145" outlineLevel="1">
      <c r="B355" t="s">
        <v>242</v>
      </c>
      <c r="C355" s="14">
        <f t="shared" si="966"/>
        <v>1.6199999999999999</v>
      </c>
      <c r="D355" s="14">
        <f t="shared" si="967"/>
        <v>0.40601027145261881</v>
      </c>
      <c r="E355" s="14">
        <f t="shared" si="968"/>
        <v>1.670103092783505</v>
      </c>
      <c r="F355" s="14">
        <f t="shared" si="894"/>
        <v>12.986378446618973</v>
      </c>
      <c r="G355" s="14">
        <f t="shared" si="895"/>
        <v>3.254075327295499</v>
      </c>
      <c r="H355" s="14">
        <f t="shared" si="957"/>
        <v>13.388019017132962</v>
      </c>
      <c r="I355" s="19">
        <f t="shared" si="921"/>
        <v>19.326994455773093</v>
      </c>
      <c r="J355" s="21">
        <f t="shared" si="896"/>
        <v>3.5000000000000003E-2</v>
      </c>
      <c r="K355" s="14">
        <f t="shared" si="1029"/>
        <v>12.998462416705665</v>
      </c>
      <c r="L355" s="14">
        <f t="shared" si="1030"/>
        <v>3.256820792748496</v>
      </c>
      <c r="M355" s="14">
        <f t="shared" si="922"/>
        <v>13.400257716722789</v>
      </c>
      <c r="N355" s="19">
        <f t="shared" si="923"/>
        <v>19.34466228839387</v>
      </c>
      <c r="O355" s="19">
        <f t="shared" si="948"/>
        <v>228.57918927908256</v>
      </c>
      <c r="P355" s="14">
        <f t="shared" si="1031"/>
        <v>9.3520860028005498E-2</v>
      </c>
      <c r="Q355" s="19">
        <f t="shared" si="972"/>
        <v>228.3654200554237</v>
      </c>
      <c r="R355" t="s">
        <v>242</v>
      </c>
      <c r="S355" s="14">
        <f t="shared" si="973"/>
        <v>1.6199999999999999</v>
      </c>
      <c r="T355" s="14">
        <f t="shared" si="974"/>
        <v>0.40601027145261881</v>
      </c>
      <c r="U355" s="14">
        <f t="shared" si="975"/>
        <v>1.670103092783505</v>
      </c>
      <c r="V355" s="14">
        <f t="shared" si="897"/>
        <v>12.986385874185892</v>
      </c>
      <c r="W355" s="14">
        <f t="shared" si="898"/>
        <v>3.2540770148309885</v>
      </c>
      <c r="X355" s="14">
        <f t="shared" si="958"/>
        <v>13.388026674418446</v>
      </c>
      <c r="Y355" s="19">
        <f t="shared" si="924"/>
        <v>19.329720972228547</v>
      </c>
      <c r="Z355" s="21">
        <f t="shared" si="899"/>
        <v>3.5000000000000003E-2</v>
      </c>
      <c r="AA355" s="14">
        <f t="shared" si="1032"/>
        <v>12.998473253956107</v>
      </c>
      <c r="AB355" s="14">
        <f t="shared" si="1033"/>
        <v>3.2568232549605405</v>
      </c>
      <c r="AC355" s="14">
        <f t="shared" si="925"/>
        <v>13.400268827447606</v>
      </c>
      <c r="AD355" s="19">
        <f t="shared" si="926"/>
        <v>19.34739627329477</v>
      </c>
      <c r="AE355" s="19">
        <f t="shared" si="949"/>
        <v>228.54642149058986</v>
      </c>
      <c r="AF355" s="14">
        <f t="shared" si="1034"/>
        <v>9.3547475751056472E-2</v>
      </c>
      <c r="AG355" s="19">
        <f t="shared" si="979"/>
        <v>228.33262208236604</v>
      </c>
      <c r="AH355" t="s">
        <v>242</v>
      </c>
      <c r="AI355" s="14">
        <f t="shared" si="980"/>
        <v>1.6199999999999999</v>
      </c>
      <c r="AJ355" s="14">
        <f t="shared" si="981"/>
        <v>0.40601027145261881</v>
      </c>
      <c r="AK355" s="14">
        <f t="shared" si="982"/>
        <v>1.670103092783505</v>
      </c>
      <c r="AL355" s="14">
        <f t="shared" si="900"/>
        <v>12.986392377335969</v>
      </c>
      <c r="AM355" s="14">
        <f t="shared" si="901"/>
        <v>3.2540784923399317</v>
      </c>
      <c r="AN355" s="14">
        <f t="shared" si="959"/>
        <v>13.388033378696875</v>
      </c>
      <c r="AO355" s="19">
        <f t="shared" si="927"/>
        <v>19.332107840007374</v>
      </c>
      <c r="AP355" s="21">
        <f t="shared" si="902"/>
        <v>3.5000000000000003E-2</v>
      </c>
      <c r="AQ355" s="14">
        <f t="shared" si="1035"/>
        <v>12.99848274243211</v>
      </c>
      <c r="AR355" s="14">
        <f t="shared" si="1036"/>
        <v>3.2568254107324335</v>
      </c>
      <c r="AS355" s="14">
        <f t="shared" si="928"/>
        <v>13.400278555362119</v>
      </c>
      <c r="AT355" s="19">
        <f t="shared" si="929"/>
        <v>19.349789680880964</v>
      </c>
      <c r="AU355" s="19">
        <f t="shared" si="950"/>
        <v>228.51774318927463</v>
      </c>
      <c r="AV355" s="14">
        <f t="shared" si="1037"/>
        <v>9.3570779078523292E-2</v>
      </c>
      <c r="AW355" s="19">
        <f t="shared" si="986"/>
        <v>228.30391735663977</v>
      </c>
      <c r="AX355" t="s">
        <v>242</v>
      </c>
      <c r="AY355" s="14">
        <f t="shared" si="987"/>
        <v>1.6199999999999999</v>
      </c>
      <c r="AZ355" s="14">
        <f t="shared" si="988"/>
        <v>0.40601027145261881</v>
      </c>
      <c r="BA355" s="14">
        <f t="shared" si="989"/>
        <v>1.670103092783505</v>
      </c>
      <c r="BB355" s="14">
        <f t="shared" si="903"/>
        <v>12.986394245938218</v>
      </c>
      <c r="BC355" s="14">
        <f t="shared" si="904"/>
        <v>3.2540789168844224</v>
      </c>
      <c r="BD355" s="14">
        <f t="shared" si="960"/>
        <v>13.388035305090947</v>
      </c>
      <c r="BE355" s="19">
        <f t="shared" si="930"/>
        <v>19.332793623813714</v>
      </c>
      <c r="BF355" s="21">
        <f t="shared" si="905"/>
        <v>3.5000000000000003E-2</v>
      </c>
      <c r="BG355" s="14">
        <f t="shared" si="1038"/>
        <v>12.998485468832559</v>
      </c>
      <c r="BH355" s="14">
        <f t="shared" si="1039"/>
        <v>3.2568260301677845</v>
      </c>
      <c r="BI355" s="14">
        <f t="shared" si="931"/>
        <v>13.40028135056237</v>
      </c>
      <c r="BJ355" s="19">
        <f t="shared" si="932"/>
        <v>19.350477343972177</v>
      </c>
      <c r="BK355" s="19">
        <f t="shared" si="951"/>
        <v>228.50950477129277</v>
      </c>
      <c r="BL355" s="14">
        <f t="shared" si="1040"/>
        <v>9.3577475033279331E-2</v>
      </c>
      <c r="BM355" s="19">
        <f t="shared" si="993"/>
        <v>228.29567134651674</v>
      </c>
      <c r="BN355" t="s">
        <v>242</v>
      </c>
      <c r="BO355" s="14">
        <f t="shared" si="994"/>
        <v>1.6199999999999999</v>
      </c>
      <c r="BP355" s="14">
        <f t="shared" si="995"/>
        <v>0.40601027145261881</v>
      </c>
      <c r="BQ355" s="14">
        <f t="shared" si="996"/>
        <v>1.670103092783505</v>
      </c>
      <c r="BR355" s="14">
        <f t="shared" si="906"/>
        <v>12.986395187468917</v>
      </c>
      <c r="BS355" s="14">
        <f t="shared" si="907"/>
        <v>3.2540791307992185</v>
      </c>
      <c r="BT355" s="14">
        <f t="shared" si="961"/>
        <v>13.388036275741152</v>
      </c>
      <c r="BU355" s="19">
        <f t="shared" si="933"/>
        <v>19.333139159857161</v>
      </c>
      <c r="BV355" s="21">
        <f t="shared" si="908"/>
        <v>3.5000000000000003E-2</v>
      </c>
      <c r="BW355" s="14">
        <f t="shared" si="1041"/>
        <v>12.998486842581254</v>
      </c>
      <c r="BX355" s="14">
        <f t="shared" si="1042"/>
        <v>3.2568263422820602</v>
      </c>
      <c r="BY355" s="14">
        <f t="shared" si="934"/>
        <v>13.400282758977154</v>
      </c>
      <c r="BZ355" s="19">
        <f t="shared" si="935"/>
        <v>19.350823826954265</v>
      </c>
      <c r="CA355" s="19">
        <f t="shared" si="952"/>
        <v>228.50535401749011</v>
      </c>
      <c r="CB355" s="14">
        <f t="shared" si="1043"/>
        <v>9.3580848920999785E-2</v>
      </c>
      <c r="CC355" s="19">
        <f t="shared" si="1000"/>
        <v>228.29151676737058</v>
      </c>
      <c r="CD355" t="s">
        <v>242</v>
      </c>
      <c r="CE355" s="14">
        <f t="shared" si="1001"/>
        <v>1.6199999999999999</v>
      </c>
      <c r="CF355" s="14">
        <f t="shared" si="1002"/>
        <v>0.40601027145261881</v>
      </c>
      <c r="CG355" s="14">
        <f t="shared" si="1003"/>
        <v>1.670103092783505</v>
      </c>
      <c r="CH355" s="14">
        <f t="shared" si="909"/>
        <v>12.98639610054769</v>
      </c>
      <c r="CI355" s="14">
        <f t="shared" si="910"/>
        <v>3.2540793382497673</v>
      </c>
      <c r="CJ355" s="14">
        <f t="shared" si="962"/>
        <v>13.388037217059475</v>
      </c>
      <c r="CK355" s="19">
        <f t="shared" si="936"/>
        <v>19.333474248366585</v>
      </c>
      <c r="CL355" s="21">
        <f t="shared" si="911"/>
        <v>3.5000000000000003E-2</v>
      </c>
      <c r="CM355" s="14">
        <f t="shared" si="1044"/>
        <v>12.998488174816975</v>
      </c>
      <c r="CN355" s="14">
        <f t="shared" si="1045"/>
        <v>3.2568266449646321</v>
      </c>
      <c r="CO355" s="14">
        <f t="shared" si="937"/>
        <v>13.400284124831396</v>
      </c>
      <c r="CP355" s="19">
        <f t="shared" si="938"/>
        <v>19.351159833803173</v>
      </c>
      <c r="CQ355" s="19">
        <f t="shared" si="953"/>
        <v>228.50132890529966</v>
      </c>
      <c r="CR355" s="14">
        <f t="shared" si="1046"/>
        <v>9.3584120856353981E-2</v>
      </c>
      <c r="CS355" s="19">
        <f t="shared" si="1007"/>
        <v>228.28748794549855</v>
      </c>
      <c r="CT355" t="s">
        <v>242</v>
      </c>
      <c r="CU355" s="14">
        <f t="shared" si="1008"/>
        <v>1.6199999999999999</v>
      </c>
      <c r="CV355" s="14">
        <f t="shared" si="1009"/>
        <v>0.40601027145261881</v>
      </c>
      <c r="CW355" s="14">
        <f t="shared" si="1010"/>
        <v>1.670103092783505</v>
      </c>
      <c r="CX355" s="14">
        <f t="shared" si="912"/>
        <v>12.986398897000193</v>
      </c>
      <c r="CY355" s="14">
        <f t="shared" si="913"/>
        <v>3.254079973600871</v>
      </c>
      <c r="CZ355" s="14">
        <f t="shared" si="963"/>
        <v>13.388040100000199</v>
      </c>
      <c r="DA355" s="19">
        <f t="shared" si="939"/>
        <v>19.334500475693861</v>
      </c>
      <c r="DB355" s="21">
        <f t="shared" si="914"/>
        <v>3.5000000000000003E-2</v>
      </c>
      <c r="DC355" s="14">
        <f t="shared" si="1047"/>
        <v>12.998492255006299</v>
      </c>
      <c r="DD355" s="14">
        <f t="shared" si="1048"/>
        <v>3.2568275719794086</v>
      </c>
      <c r="DE355" s="14">
        <f t="shared" si="940"/>
        <v>13.400288307982931</v>
      </c>
      <c r="DF355" s="19">
        <f t="shared" si="941"/>
        <v>19.352188873793935</v>
      </c>
      <c r="DG355" s="19">
        <f t="shared" si="954"/>
        <v>228.48900263461528</v>
      </c>
      <c r="DH355" s="14">
        <f t="shared" si="1049"/>
        <v>9.3594141706622808E-2</v>
      </c>
      <c r="DI355" s="19">
        <f t="shared" si="1014"/>
        <v>228.27515031370538</v>
      </c>
      <c r="DJ355" t="s">
        <v>242</v>
      </c>
      <c r="DK355" s="14">
        <f t="shared" si="1015"/>
        <v>1.6199999999999999</v>
      </c>
      <c r="DL355" s="14">
        <f t="shared" si="1016"/>
        <v>0.40601027145261881</v>
      </c>
      <c r="DM355" s="14">
        <f t="shared" si="1017"/>
        <v>1.670103092783505</v>
      </c>
      <c r="DN355" s="14">
        <f t="shared" si="915"/>
        <v>12.986400766299097</v>
      </c>
      <c r="DO355" s="14">
        <f t="shared" si="916"/>
        <v>3.2540803983036422</v>
      </c>
      <c r="DP355" s="14">
        <f t="shared" si="964"/>
        <v>13.388042027112471</v>
      </c>
      <c r="DQ355" s="19">
        <f t="shared" si="942"/>
        <v>19.33518643098542</v>
      </c>
      <c r="DR355" s="21">
        <f t="shared" si="917"/>
        <v>3.5000000000000003E-2</v>
      </c>
      <c r="DS355" s="14">
        <f t="shared" si="1050"/>
        <v>12.998494982424097</v>
      </c>
      <c r="DT355" s="14">
        <f t="shared" si="1051"/>
        <v>3.2568281916459014</v>
      </c>
      <c r="DU355" s="14">
        <f t="shared" si="943"/>
        <v>13.400291104226204</v>
      </c>
      <c r="DV355" s="19">
        <f t="shared" si="944"/>
        <v>19.352876709304084</v>
      </c>
      <c r="DW355" s="19">
        <f t="shared" si="955"/>
        <v>228.48076417928567</v>
      </c>
      <c r="DX355" s="14">
        <f t="shared" si="1052"/>
        <v>9.3600840193389406E-2</v>
      </c>
      <c r="DY355" s="19">
        <f t="shared" si="1021"/>
        <v>228.26690426433359</v>
      </c>
      <c r="DZ355" t="s">
        <v>242</v>
      </c>
      <c r="EA355" s="14">
        <f t="shared" si="1022"/>
        <v>1.6199999999999999</v>
      </c>
      <c r="EB355" s="14">
        <f t="shared" si="1023"/>
        <v>0.40601027145261881</v>
      </c>
      <c r="EC355" s="14">
        <f t="shared" si="1024"/>
        <v>1.670103092783505</v>
      </c>
      <c r="ED355" s="14">
        <f t="shared" si="918"/>
        <v>12.986401708180832</v>
      </c>
      <c r="EE355" s="14">
        <f t="shared" si="919"/>
        <v>3.2540806122981931</v>
      </c>
      <c r="EF355" s="14">
        <f t="shared" si="965"/>
        <v>13.38804299812457</v>
      </c>
      <c r="EG355" s="19">
        <f t="shared" si="945"/>
        <v>19.335532053434722</v>
      </c>
      <c r="EH355" s="21">
        <f t="shared" si="920"/>
        <v>3.5000000000000003E-2</v>
      </c>
      <c r="EI355" s="14">
        <f t="shared" si="1053"/>
        <v>12.998496356685418</v>
      </c>
      <c r="EJ355" s="14">
        <f t="shared" si="1054"/>
        <v>3.2568285038766454</v>
      </c>
      <c r="EK355" s="14">
        <f t="shared" si="946"/>
        <v>13.40029251316655</v>
      </c>
      <c r="EL355" s="19">
        <f t="shared" si="947"/>
        <v>19.353223279162517</v>
      </c>
      <c r="EM355" s="19">
        <f t="shared" si="956"/>
        <v>228.47661340666875</v>
      </c>
      <c r="EN355" s="14">
        <f t="shared" si="1055"/>
        <v>9.3604215356945478E-2</v>
      </c>
      <c r="EO355" s="19">
        <f t="shared" si="1028"/>
        <v>228.2627496654153</v>
      </c>
    </row>
    <row r="356" spans="2:145" outlineLevel="1">
      <c r="B356" t="s">
        <v>243</v>
      </c>
      <c r="C356" s="14">
        <f t="shared" si="966"/>
        <v>1.6199999999999999</v>
      </c>
      <c r="D356" s="14">
        <f t="shared" si="967"/>
        <v>0.40601027145261881</v>
      </c>
      <c r="E356" s="14">
        <f t="shared" si="968"/>
        <v>1.670103092783505</v>
      </c>
      <c r="F356" s="14">
        <f t="shared" si="894"/>
        <v>11.357136334978367</v>
      </c>
      <c r="G356" s="14">
        <f t="shared" si="895"/>
        <v>2.8459652576772116</v>
      </c>
      <c r="H356" s="14">
        <f t="shared" si="957"/>
        <v>11.708387974204502</v>
      </c>
      <c r="I356" s="19">
        <f t="shared" si="921"/>
        <v>16.902272783890194</v>
      </c>
      <c r="J356" s="21">
        <f t="shared" si="896"/>
        <v>3.5000000000000003E-2</v>
      </c>
      <c r="K356" s="14">
        <f t="shared" si="1029"/>
        <v>11.366378446618974</v>
      </c>
      <c r="L356" s="14">
        <f t="shared" si="1030"/>
        <v>2.8480650558428802</v>
      </c>
      <c r="M356" s="14">
        <f t="shared" si="922"/>
        <v>11.717765723638514</v>
      </c>
      <c r="N356" s="19">
        <f t="shared" si="923"/>
        <v>16.91581053813799</v>
      </c>
      <c r="O356" s="19">
        <f t="shared" si="948"/>
        <v>228.3654200554237</v>
      </c>
      <c r="P356" s="14">
        <f t="shared" si="1031"/>
        <v>8.1859869805146937E-2</v>
      </c>
      <c r="Q356" s="19">
        <f t="shared" si="972"/>
        <v>228.17848041988634</v>
      </c>
      <c r="R356" t="s">
        <v>243</v>
      </c>
      <c r="S356" s="14">
        <f t="shared" si="973"/>
        <v>1.6199999999999999</v>
      </c>
      <c r="T356" s="14">
        <f t="shared" si="974"/>
        <v>0.40601027145261881</v>
      </c>
      <c r="U356" s="14">
        <f t="shared" si="975"/>
        <v>1.670103092783505</v>
      </c>
      <c r="V356" s="14">
        <f t="shared" si="897"/>
        <v>11.357141157461161</v>
      </c>
      <c r="W356" s="14">
        <f t="shared" si="898"/>
        <v>2.8459663533402937</v>
      </c>
      <c r="X356" s="14">
        <f t="shared" si="958"/>
        <v>11.708392945836248</v>
      </c>
      <c r="Y356" s="19">
        <f t="shared" si="924"/>
        <v>16.90465474711602</v>
      </c>
      <c r="Z356" s="21">
        <f t="shared" si="899"/>
        <v>3.5000000000000003E-2</v>
      </c>
      <c r="AA356" s="14">
        <f t="shared" si="1032"/>
        <v>11.366385874185893</v>
      </c>
      <c r="AB356" s="14">
        <f t="shared" si="1033"/>
        <v>2.8480667433783697</v>
      </c>
      <c r="AC356" s="14">
        <f t="shared" si="925"/>
        <v>11.717773338635224</v>
      </c>
      <c r="AD356" s="19">
        <f t="shared" si="926"/>
        <v>16.918198219938688</v>
      </c>
      <c r="AE356" s="19">
        <f t="shared" si="949"/>
        <v>228.33262208236604</v>
      </c>
      <c r="AF356" s="14">
        <f t="shared" si="1034"/>
        <v>8.1883175290893492E-2</v>
      </c>
      <c r="AG356" s="19">
        <f t="shared" si="979"/>
        <v>228.14565608118005</v>
      </c>
      <c r="AH356" t="s">
        <v>243</v>
      </c>
      <c r="AI356" s="14">
        <f t="shared" si="980"/>
        <v>1.6199999999999999</v>
      </c>
      <c r="AJ356" s="14">
        <f t="shared" si="981"/>
        <v>0.40601027145261881</v>
      </c>
      <c r="AK356" s="14">
        <f t="shared" si="982"/>
        <v>1.670103092783505</v>
      </c>
      <c r="AL356" s="14">
        <f t="shared" si="900"/>
        <v>11.357145379748268</v>
      </c>
      <c r="AM356" s="14">
        <f t="shared" si="901"/>
        <v>2.8459673126395386</v>
      </c>
      <c r="AN356" s="14">
        <f t="shared" si="959"/>
        <v>11.708397298709555</v>
      </c>
      <c r="AO356" s="19">
        <f t="shared" si="927"/>
        <v>16.906739982622881</v>
      </c>
      <c r="AP356" s="21">
        <f t="shared" si="902"/>
        <v>3.5000000000000003E-2</v>
      </c>
      <c r="AQ356" s="14">
        <f t="shared" si="1035"/>
        <v>11.36639237733597</v>
      </c>
      <c r="AR356" s="14">
        <f t="shared" si="1036"/>
        <v>2.8480682208873129</v>
      </c>
      <c r="AS356" s="14">
        <f t="shared" si="928"/>
        <v>11.717780005888038</v>
      </c>
      <c r="AT356" s="19">
        <f t="shared" si="929"/>
        <v>16.920288462961619</v>
      </c>
      <c r="AU356" s="19">
        <f t="shared" si="950"/>
        <v>228.30391735663977</v>
      </c>
      <c r="AV356" s="14">
        <f t="shared" si="1037"/>
        <v>8.190358035266615E-2</v>
      </c>
      <c r="AW356" s="19">
        <f t="shared" si="986"/>
        <v>228.11692827423929</v>
      </c>
      <c r="AX356" t="s">
        <v>243</v>
      </c>
      <c r="AY356" s="14">
        <f t="shared" si="987"/>
        <v>1.6199999999999999</v>
      </c>
      <c r="AZ356" s="14">
        <f t="shared" si="988"/>
        <v>0.40601027145261881</v>
      </c>
      <c r="BA356" s="14">
        <f t="shared" si="989"/>
        <v>1.670103092783505</v>
      </c>
      <c r="BB356" s="14">
        <f t="shared" si="903"/>
        <v>11.357146592971656</v>
      </c>
      <c r="BC356" s="14">
        <f t="shared" si="904"/>
        <v>2.8459675882826332</v>
      </c>
      <c r="BD356" s="14">
        <f t="shared" si="960"/>
        <v>11.708398549455316</v>
      </c>
      <c r="BE356" s="19">
        <f t="shared" si="930"/>
        <v>16.907339102691573</v>
      </c>
      <c r="BF356" s="21">
        <f t="shared" si="905"/>
        <v>3.5000000000000003E-2</v>
      </c>
      <c r="BG356" s="14">
        <f t="shared" si="1038"/>
        <v>11.366394245938219</v>
      </c>
      <c r="BH356" s="14">
        <f t="shared" si="1039"/>
        <v>2.8480686454318036</v>
      </c>
      <c r="BI356" s="14">
        <f t="shared" si="931"/>
        <v>11.717781921643242</v>
      </c>
      <c r="BJ356" s="19">
        <f t="shared" si="932"/>
        <v>16.920889021994192</v>
      </c>
      <c r="BK356" s="19">
        <f t="shared" si="951"/>
        <v>228.29567134651674</v>
      </c>
      <c r="BL356" s="14">
        <f t="shared" si="1040"/>
        <v>8.190944352335601E-2</v>
      </c>
      <c r="BM356" s="19">
        <f t="shared" si="993"/>
        <v>228.1086756325289</v>
      </c>
      <c r="BN356" t="s">
        <v>243</v>
      </c>
      <c r="BO356" s="14">
        <f t="shared" si="994"/>
        <v>1.6199999999999999</v>
      </c>
      <c r="BP356" s="14">
        <f t="shared" si="995"/>
        <v>0.40601027145261881</v>
      </c>
      <c r="BQ356" s="14">
        <f t="shared" si="996"/>
        <v>1.670103092783505</v>
      </c>
      <c r="BR356" s="14">
        <f t="shared" si="906"/>
        <v>11.357147204277243</v>
      </c>
      <c r="BS356" s="14">
        <f t="shared" si="907"/>
        <v>2.8459677271706272</v>
      </c>
      <c r="BT356" s="14">
        <f t="shared" si="961"/>
        <v>11.708399179667262</v>
      </c>
      <c r="BU356" s="19">
        <f t="shared" si="933"/>
        <v>16.907640972696232</v>
      </c>
      <c r="BV356" s="21">
        <f t="shared" si="908"/>
        <v>3.5000000000000003E-2</v>
      </c>
      <c r="BW356" s="14">
        <f t="shared" si="1041"/>
        <v>11.366395187468918</v>
      </c>
      <c r="BX356" s="14">
        <f t="shared" si="1042"/>
        <v>2.8480688593465997</v>
      </c>
      <c r="BY356" s="14">
        <f t="shared" si="934"/>
        <v>11.717782886932852</v>
      </c>
      <c r="BZ356" s="19">
        <f t="shared" si="935"/>
        <v>16.921191617067411</v>
      </c>
      <c r="CA356" s="19">
        <f t="shared" si="952"/>
        <v>228.29151676737058</v>
      </c>
      <c r="CB356" s="14">
        <f t="shared" si="1043"/>
        <v>8.1912397796659681E-2</v>
      </c>
      <c r="CC356" s="19">
        <f t="shared" si="1000"/>
        <v>228.10451771202008</v>
      </c>
      <c r="CD356" t="s">
        <v>243</v>
      </c>
      <c r="CE356" s="14">
        <f t="shared" si="1001"/>
        <v>1.6199999999999999</v>
      </c>
      <c r="CF356" s="14">
        <f t="shared" si="1002"/>
        <v>0.40601027145261881</v>
      </c>
      <c r="CG356" s="14">
        <f t="shared" si="1003"/>
        <v>1.670103092783505</v>
      </c>
      <c r="CH356" s="14">
        <f t="shared" si="909"/>
        <v>11.357147797109889</v>
      </c>
      <c r="CI356" s="14">
        <f t="shared" si="910"/>
        <v>2.8459678618615882</v>
      </c>
      <c r="CJ356" s="14">
        <f t="shared" si="962"/>
        <v>11.708399790834937</v>
      </c>
      <c r="CK356" s="19">
        <f t="shared" si="936"/>
        <v>16.907933715425251</v>
      </c>
      <c r="CL356" s="21">
        <f t="shared" si="911"/>
        <v>3.5000000000000003E-2</v>
      </c>
      <c r="CM356" s="14">
        <f t="shared" si="1044"/>
        <v>11.366396100547691</v>
      </c>
      <c r="CN356" s="14">
        <f t="shared" si="1045"/>
        <v>2.8480690667971484</v>
      </c>
      <c r="CO356" s="14">
        <f t="shared" si="937"/>
        <v>11.717783823052573</v>
      </c>
      <c r="CP356" s="19">
        <f t="shared" si="938"/>
        <v>16.921485062966646</v>
      </c>
      <c r="CQ356" s="19">
        <f t="shared" si="953"/>
        <v>228.28748794549855</v>
      </c>
      <c r="CR356" s="14">
        <f t="shared" si="1046"/>
        <v>8.1915262797608857E-2</v>
      </c>
      <c r="CS356" s="19">
        <f t="shared" si="1007"/>
        <v>228.10048564981395</v>
      </c>
      <c r="CT356" t="s">
        <v>243</v>
      </c>
      <c r="CU356" s="14">
        <f t="shared" si="1008"/>
        <v>1.6199999999999999</v>
      </c>
      <c r="CV356" s="14">
        <f t="shared" si="1009"/>
        <v>0.40601027145261881</v>
      </c>
      <c r="CW356" s="14">
        <f t="shared" si="1010"/>
        <v>1.670103092783505</v>
      </c>
      <c r="CX356" s="14">
        <f t="shared" si="912"/>
        <v>11.357149612756304</v>
      </c>
      <c r="CY356" s="14">
        <f t="shared" si="913"/>
        <v>2.8459682743745676</v>
      </c>
      <c r="CZ356" s="14">
        <f t="shared" si="963"/>
        <v>11.708401662635366</v>
      </c>
      <c r="DA356" s="19">
        <f t="shared" si="939"/>
        <v>16.908830256329672</v>
      </c>
      <c r="DB356" s="21">
        <f t="shared" si="914"/>
        <v>3.5000000000000003E-2</v>
      </c>
      <c r="DC356" s="14">
        <f t="shared" si="1047"/>
        <v>11.366398897000193</v>
      </c>
      <c r="DD356" s="14">
        <f t="shared" si="1048"/>
        <v>2.8480697021482522</v>
      </c>
      <c r="DE356" s="14">
        <f t="shared" si="940"/>
        <v>11.717786690071724</v>
      </c>
      <c r="DF356" s="19">
        <f t="shared" si="941"/>
        <v>16.922383757520087</v>
      </c>
      <c r="DG356" s="19">
        <f t="shared" si="954"/>
        <v>228.27515031370538</v>
      </c>
      <c r="DH356" s="14">
        <f t="shared" si="1049"/>
        <v>8.1924037343535969E-2</v>
      </c>
      <c r="DI356" s="19">
        <f t="shared" si="1014"/>
        <v>228.08813809431635</v>
      </c>
      <c r="DJ356" t="s">
        <v>243</v>
      </c>
      <c r="DK356" s="14">
        <f t="shared" si="1015"/>
        <v>1.6199999999999999</v>
      </c>
      <c r="DL356" s="14">
        <f t="shared" si="1016"/>
        <v>0.40601027145261881</v>
      </c>
      <c r="DM356" s="14">
        <f t="shared" si="1017"/>
        <v>1.670103092783505</v>
      </c>
      <c r="DN356" s="14">
        <f t="shared" si="915"/>
        <v>11.357150826431671</v>
      </c>
      <c r="DO356" s="14">
        <f t="shared" si="916"/>
        <v>2.8459685501203515</v>
      </c>
      <c r="DP356" s="14">
        <f t="shared" si="964"/>
        <v>11.708402913847083</v>
      </c>
      <c r="DQ356" s="19">
        <f t="shared" si="942"/>
        <v>16.909429525980713</v>
      </c>
      <c r="DR356" s="21">
        <f t="shared" si="917"/>
        <v>3.5000000000000003E-2</v>
      </c>
      <c r="DS356" s="14">
        <f t="shared" si="1050"/>
        <v>11.366400766299098</v>
      </c>
      <c r="DT356" s="14">
        <f t="shared" si="1051"/>
        <v>2.8480701268510233</v>
      </c>
      <c r="DU356" s="14">
        <f t="shared" si="943"/>
        <v>11.717788606541164</v>
      </c>
      <c r="DV356" s="19">
        <f t="shared" si="944"/>
        <v>16.922984466849325</v>
      </c>
      <c r="DW356" s="19">
        <f t="shared" si="955"/>
        <v>228.26690426433359</v>
      </c>
      <c r="DX356" s="14">
        <f t="shared" si="1052"/>
        <v>8.192990273240737E-2</v>
      </c>
      <c r="DY356" s="19">
        <f t="shared" si="1021"/>
        <v>228.07988541169956</v>
      </c>
      <c r="DZ356" t="s">
        <v>243</v>
      </c>
      <c r="EA356" s="14">
        <f t="shared" si="1022"/>
        <v>1.6199999999999999</v>
      </c>
      <c r="EB356" s="14">
        <f t="shared" si="1023"/>
        <v>0.40601027145261881</v>
      </c>
      <c r="EC356" s="14">
        <f t="shared" si="1024"/>
        <v>1.670103092783505</v>
      </c>
      <c r="ED356" s="14">
        <f t="shared" si="918"/>
        <v>11.357151437965005</v>
      </c>
      <c r="EE356" s="14">
        <f t="shared" si="919"/>
        <v>2.8459686890600895</v>
      </c>
      <c r="EF356" s="14">
        <f t="shared" si="965"/>
        <v>11.708403544293819</v>
      </c>
      <c r="EG356" s="19">
        <f t="shared" si="945"/>
        <v>16.909731471355069</v>
      </c>
      <c r="EH356" s="21">
        <f t="shared" si="920"/>
        <v>3.5000000000000003E-2</v>
      </c>
      <c r="EI356" s="14">
        <f t="shared" si="1053"/>
        <v>11.366401708180833</v>
      </c>
      <c r="EJ356" s="14">
        <f t="shared" si="1054"/>
        <v>2.8480703408455743</v>
      </c>
      <c r="EK356" s="14">
        <f t="shared" si="946"/>
        <v>11.717789572190668</v>
      </c>
      <c r="EL356" s="19">
        <f t="shared" si="947"/>
        <v>16.923287137652178</v>
      </c>
      <c r="EM356" s="19">
        <f t="shared" si="956"/>
        <v>228.2627496654153</v>
      </c>
      <c r="EN356" s="14">
        <f t="shared" si="1055"/>
        <v>8.193285812341386E-2</v>
      </c>
      <c r="EO356" s="19">
        <f t="shared" si="1028"/>
        <v>228.07572747058333</v>
      </c>
    </row>
    <row r="357" spans="2:145" outlineLevel="1">
      <c r="B357" t="s">
        <v>244</v>
      </c>
      <c r="C357" s="14">
        <f t="shared" si="966"/>
        <v>1.6199999999999999</v>
      </c>
      <c r="D357" s="14">
        <f t="shared" si="967"/>
        <v>0.40601027145261881</v>
      </c>
      <c r="E357" s="14">
        <f t="shared" si="968"/>
        <v>1.670103092783505</v>
      </c>
      <c r="F357" s="14">
        <f t="shared" si="894"/>
        <v>9.7303522597098127</v>
      </c>
      <c r="G357" s="14">
        <f t="shared" si="895"/>
        <v>2.4384136513696792</v>
      </c>
      <c r="H357" s="14">
        <f t="shared" si="957"/>
        <v>10.031290989391559</v>
      </c>
      <c r="I357" s="19">
        <f t="shared" si="921"/>
        <v>14.481209287805108</v>
      </c>
      <c r="J357" s="21">
        <f t="shared" si="896"/>
        <v>3.5000000000000003E-2</v>
      </c>
      <c r="K357" s="14">
        <f t="shared" si="1029"/>
        <v>9.7371363349783682</v>
      </c>
      <c r="L357" s="14">
        <f t="shared" si="1030"/>
        <v>2.4399549862245928</v>
      </c>
      <c r="M357" s="14">
        <f t="shared" si="922"/>
        <v>10.038187303530364</v>
      </c>
      <c r="N357" s="19">
        <f t="shared" si="923"/>
        <v>14.49116483275581</v>
      </c>
      <c r="O357" s="19">
        <f t="shared" si="948"/>
        <v>228.17848041988634</v>
      </c>
      <c r="P357" s="14">
        <f t="shared" si="1031"/>
        <v>7.0187827953015619E-2</v>
      </c>
      <c r="Q357" s="19">
        <f t="shared" si="972"/>
        <v>228.01832690062344</v>
      </c>
      <c r="R357" t="s">
        <v>244</v>
      </c>
      <c r="S357" s="14">
        <f t="shared" si="973"/>
        <v>1.6199999999999999</v>
      </c>
      <c r="T357" s="14">
        <f t="shared" si="974"/>
        <v>0.40601027145261881</v>
      </c>
      <c r="U357" s="14">
        <f t="shared" si="975"/>
        <v>1.670103092783505</v>
      </c>
      <c r="V357" s="14">
        <f t="shared" si="897"/>
        <v>9.7303551716592231</v>
      </c>
      <c r="W357" s="14">
        <f t="shared" si="898"/>
        <v>2.438414312961561</v>
      </c>
      <c r="X357" s="14">
        <f t="shared" si="958"/>
        <v>10.031293991401261</v>
      </c>
      <c r="Y357" s="19">
        <f t="shared" si="924"/>
        <v>14.483248245589706</v>
      </c>
      <c r="Z357" s="21">
        <f t="shared" si="899"/>
        <v>3.5000000000000003E-2</v>
      </c>
      <c r="AA357" s="14">
        <f t="shared" si="1032"/>
        <v>9.7371411574611617</v>
      </c>
      <c r="AB357" s="14">
        <f t="shared" si="1033"/>
        <v>2.4399560818876749</v>
      </c>
      <c r="AC357" s="14">
        <f t="shared" si="925"/>
        <v>10.038192247704004</v>
      </c>
      <c r="AD357" s="19">
        <f t="shared" si="926"/>
        <v>14.493207993412867</v>
      </c>
      <c r="AE357" s="19">
        <f t="shared" si="949"/>
        <v>228.14565608118005</v>
      </c>
      <c r="AF357" s="14">
        <f t="shared" si="1034"/>
        <v>7.020781686258043E-2</v>
      </c>
      <c r="AG357" s="19">
        <f t="shared" si="979"/>
        <v>227.98547999677865</v>
      </c>
      <c r="AH357" t="s">
        <v>244</v>
      </c>
      <c r="AI357" s="14">
        <f t="shared" si="980"/>
        <v>1.6199999999999999</v>
      </c>
      <c r="AJ357" s="14">
        <f t="shared" si="981"/>
        <v>0.40601027145261881</v>
      </c>
      <c r="AK357" s="14">
        <f t="shared" si="982"/>
        <v>1.670103092783505</v>
      </c>
      <c r="AL357" s="14">
        <f t="shared" si="900"/>
        <v>9.7303577211931316</v>
      </c>
      <c r="AM357" s="14">
        <f t="shared" si="901"/>
        <v>2.4384148922130167</v>
      </c>
      <c r="AN357" s="14">
        <f t="shared" si="959"/>
        <v>10.031296619786733</v>
      </c>
      <c r="AO357" s="19">
        <f t="shared" si="927"/>
        <v>14.485033204159398</v>
      </c>
      <c r="AP357" s="21">
        <f t="shared" si="902"/>
        <v>3.5000000000000003E-2</v>
      </c>
      <c r="AQ357" s="14">
        <f t="shared" si="1035"/>
        <v>9.7371453797482683</v>
      </c>
      <c r="AR357" s="14">
        <f t="shared" si="1036"/>
        <v>2.4399570411869198</v>
      </c>
      <c r="AS357" s="14">
        <f t="shared" si="928"/>
        <v>10.038196576536578</v>
      </c>
      <c r="AT357" s="19">
        <f t="shared" si="929"/>
        <v>14.494996632260172</v>
      </c>
      <c r="AU357" s="19">
        <f t="shared" si="950"/>
        <v>228.11692827423929</v>
      </c>
      <c r="AV357" s="14">
        <f t="shared" si="1037"/>
        <v>7.0225318107157167E-2</v>
      </c>
      <c r="AW357" s="19">
        <f t="shared" si="986"/>
        <v>227.95673243570243</v>
      </c>
      <c r="AX357" t="s">
        <v>244</v>
      </c>
      <c r="AY357" s="14">
        <f t="shared" si="987"/>
        <v>1.6199999999999999</v>
      </c>
      <c r="AZ357" s="14">
        <f t="shared" si="988"/>
        <v>0.40601027145261881</v>
      </c>
      <c r="BA357" s="14">
        <f t="shared" si="989"/>
        <v>1.670103092783505</v>
      </c>
      <c r="BB357" s="14">
        <f t="shared" si="903"/>
        <v>9.7303584537709096</v>
      </c>
      <c r="BC357" s="14">
        <f t="shared" si="904"/>
        <v>2.4384150586539275</v>
      </c>
      <c r="BD357" s="14">
        <f t="shared" si="960"/>
        <v>10.031297375021557</v>
      </c>
      <c r="BE357" s="19">
        <f t="shared" si="930"/>
        <v>14.485546049960806</v>
      </c>
      <c r="BF357" s="21">
        <f t="shared" si="905"/>
        <v>3.5000000000000003E-2</v>
      </c>
      <c r="BG357" s="14">
        <f t="shared" si="1038"/>
        <v>9.7371465929716567</v>
      </c>
      <c r="BH357" s="14">
        <f t="shared" si="1039"/>
        <v>2.4399573168300144</v>
      </c>
      <c r="BI357" s="14">
        <f t="shared" si="931"/>
        <v>10.038197820374526</v>
      </c>
      <c r="BJ357" s="19">
        <f t="shared" si="932"/>
        <v>14.495510535628888</v>
      </c>
      <c r="BK357" s="19">
        <f t="shared" si="951"/>
        <v>228.1086756325289</v>
      </c>
      <c r="BL357" s="14">
        <f t="shared" si="1040"/>
        <v>7.023034689835643E-2</v>
      </c>
      <c r="BM357" s="19">
        <f t="shared" si="993"/>
        <v>227.94847411832691</v>
      </c>
      <c r="BN357" t="s">
        <v>244</v>
      </c>
      <c r="BO357" s="14">
        <f t="shared" si="994"/>
        <v>1.6199999999999999</v>
      </c>
      <c r="BP357" s="14">
        <f t="shared" si="995"/>
        <v>0.40601027145261881</v>
      </c>
      <c r="BQ357" s="14">
        <f t="shared" si="996"/>
        <v>1.670103092783505</v>
      </c>
      <c r="BR357" s="14">
        <f t="shared" si="906"/>
        <v>9.7303588228940825</v>
      </c>
      <c r="BS357" s="14">
        <f t="shared" si="907"/>
        <v>2.4384151425183287</v>
      </c>
      <c r="BT357" s="14">
        <f t="shared" si="961"/>
        <v>10.03129775556091</v>
      </c>
      <c r="BU357" s="19">
        <f t="shared" si="933"/>
        <v>14.48580445017398</v>
      </c>
      <c r="BV357" s="21">
        <f t="shared" si="908"/>
        <v>3.5000000000000003E-2</v>
      </c>
      <c r="BW357" s="14">
        <f t="shared" si="1041"/>
        <v>9.7371472042772442</v>
      </c>
      <c r="BX357" s="14">
        <f t="shared" si="1042"/>
        <v>2.4399574557180084</v>
      </c>
      <c r="BY357" s="14">
        <f t="shared" si="934"/>
        <v>10.038198447105838</v>
      </c>
      <c r="BZ357" s="19">
        <f t="shared" si="935"/>
        <v>14.495769468731563</v>
      </c>
      <c r="CA357" s="19">
        <f t="shared" si="952"/>
        <v>228.10451771202008</v>
      </c>
      <c r="CB357" s="14">
        <f t="shared" si="1043"/>
        <v>7.0232880753313326E-2</v>
      </c>
      <c r="CC357" s="19">
        <f t="shared" si="1000"/>
        <v>227.94431333810246</v>
      </c>
      <c r="CD357" t="s">
        <v>244</v>
      </c>
      <c r="CE357" s="14">
        <f t="shared" si="1001"/>
        <v>1.6199999999999999</v>
      </c>
      <c r="CF357" s="14">
        <f t="shared" si="1002"/>
        <v>0.40601027145261881</v>
      </c>
      <c r="CG357" s="14">
        <f t="shared" si="1003"/>
        <v>1.670103092783505</v>
      </c>
      <c r="CH357" s="14">
        <f t="shared" si="909"/>
        <v>9.7303591808627719</v>
      </c>
      <c r="CI357" s="14">
        <f t="shared" si="910"/>
        <v>2.4384152238484429</v>
      </c>
      <c r="CJ357" s="14">
        <f t="shared" si="962"/>
        <v>10.031298124600797</v>
      </c>
      <c r="CK357" s="19">
        <f t="shared" si="936"/>
        <v>14.486055037442906</v>
      </c>
      <c r="CL357" s="21">
        <f t="shared" si="911"/>
        <v>3.5000000000000003E-2</v>
      </c>
      <c r="CM357" s="14">
        <f t="shared" si="1044"/>
        <v>9.7371477971098894</v>
      </c>
      <c r="CN357" s="14">
        <f t="shared" si="1045"/>
        <v>2.4399575904089694</v>
      </c>
      <c r="CO357" s="14">
        <f t="shared" si="937"/>
        <v>10.038199054898062</v>
      </c>
      <c r="CP357" s="19">
        <f t="shared" si="938"/>
        <v>14.496020572795761</v>
      </c>
      <c r="CQ357" s="19">
        <f t="shared" si="953"/>
        <v>228.10048564981395</v>
      </c>
      <c r="CR357" s="14">
        <f t="shared" si="1046"/>
        <v>7.0235338040192385E-2</v>
      </c>
      <c r="CS357" s="19">
        <f t="shared" si="1007"/>
        <v>227.94027850264649</v>
      </c>
      <c r="CT357" t="s">
        <v>244</v>
      </c>
      <c r="CU357" s="14">
        <f t="shared" si="1008"/>
        <v>1.6199999999999999</v>
      </c>
      <c r="CV357" s="14">
        <f t="shared" si="1009"/>
        <v>0.40601027145261881</v>
      </c>
      <c r="CW357" s="14">
        <f t="shared" si="1010"/>
        <v>1.670103092783505</v>
      </c>
      <c r="CX357" s="14">
        <f t="shared" si="912"/>
        <v>9.7303602772000417</v>
      </c>
      <c r="CY357" s="14">
        <f t="shared" si="913"/>
        <v>2.4384154729351315</v>
      </c>
      <c r="CZ357" s="14">
        <f t="shared" si="963"/>
        <v>10.031299254845404</v>
      </c>
      <c r="DA357" s="19">
        <f t="shared" si="939"/>
        <v>14.486822474832076</v>
      </c>
      <c r="DB357" s="21">
        <f t="shared" si="914"/>
        <v>3.5000000000000003E-2</v>
      </c>
      <c r="DC357" s="14">
        <f t="shared" si="1047"/>
        <v>9.7371496127563049</v>
      </c>
      <c r="DD357" s="14">
        <f t="shared" si="1048"/>
        <v>2.4399580029219488</v>
      </c>
      <c r="DE357" s="14">
        <f t="shared" si="940"/>
        <v>10.038200916360617</v>
      </c>
      <c r="DF357" s="19">
        <f t="shared" si="941"/>
        <v>14.496789593010114</v>
      </c>
      <c r="DG357" s="19">
        <f t="shared" si="954"/>
        <v>228.08813809431635</v>
      </c>
      <c r="DH357" s="14">
        <f t="shared" si="1049"/>
        <v>7.0242863893749397E-2</v>
      </c>
      <c r="DI357" s="19">
        <f t="shared" si="1014"/>
        <v>227.92792245391695</v>
      </c>
      <c r="DJ357" t="s">
        <v>244</v>
      </c>
      <c r="DK357" s="14">
        <f t="shared" si="1015"/>
        <v>1.6199999999999999</v>
      </c>
      <c r="DL357" s="14">
        <f t="shared" si="1016"/>
        <v>0.40601027145261881</v>
      </c>
      <c r="DM357" s="14">
        <f t="shared" si="1017"/>
        <v>1.670103092783505</v>
      </c>
      <c r="DN357" s="14">
        <f t="shared" si="915"/>
        <v>9.7303610100505669</v>
      </c>
      <c r="DO357" s="14">
        <f t="shared" si="916"/>
        <v>2.4384156394380105</v>
      </c>
      <c r="DP357" s="14">
        <f t="shared" si="964"/>
        <v>10.031300010361409</v>
      </c>
      <c r="DQ357" s="19">
        <f t="shared" si="942"/>
        <v>14.487335448506688</v>
      </c>
      <c r="DR357" s="21">
        <f t="shared" si="917"/>
        <v>3.5000000000000003E-2</v>
      </c>
      <c r="DS357" s="14">
        <f t="shared" si="1050"/>
        <v>9.7371508264316713</v>
      </c>
      <c r="DT357" s="14">
        <f t="shared" si="1051"/>
        <v>2.4399582786677327</v>
      </c>
      <c r="DU357" s="14">
        <f t="shared" si="943"/>
        <v>10.038202160661948</v>
      </c>
      <c r="DV357" s="19">
        <f t="shared" si="944"/>
        <v>14.497303624776627</v>
      </c>
      <c r="DW357" s="19">
        <f t="shared" si="955"/>
        <v>228.07988541169956</v>
      </c>
      <c r="DX357" s="14">
        <f t="shared" si="1052"/>
        <v>7.0247894588290505E-2</v>
      </c>
      <c r="DY357" s="19">
        <f t="shared" si="1021"/>
        <v>227.91966409421846</v>
      </c>
      <c r="DZ357" t="s">
        <v>244</v>
      </c>
      <c r="EA357" s="14">
        <f t="shared" si="1022"/>
        <v>1.6199999999999999</v>
      </c>
      <c r="EB357" s="14">
        <f t="shared" si="1023"/>
        <v>0.40601027145261881</v>
      </c>
      <c r="EC357" s="14">
        <f t="shared" si="1024"/>
        <v>1.670103092783505</v>
      </c>
      <c r="ED357" s="14">
        <f t="shared" si="918"/>
        <v>9.730361379311173</v>
      </c>
      <c r="EE357" s="14">
        <f t="shared" si="919"/>
        <v>2.4384157233336365</v>
      </c>
      <c r="EF357" s="14">
        <f t="shared" si="965"/>
        <v>10.031300391042446</v>
      </c>
      <c r="EG357" s="19">
        <f t="shared" si="945"/>
        <v>14.487593913151009</v>
      </c>
      <c r="EH357" s="21">
        <f t="shared" si="920"/>
        <v>3.5000000000000003E-2</v>
      </c>
      <c r="EI357" s="14">
        <f t="shared" si="1053"/>
        <v>9.7371514379650055</v>
      </c>
      <c r="EJ357" s="14">
        <f t="shared" si="1054"/>
        <v>2.4399584176074707</v>
      </c>
      <c r="EK357" s="14">
        <f t="shared" si="946"/>
        <v>10.038202787626753</v>
      </c>
      <c r="EL357" s="19">
        <f t="shared" si="947"/>
        <v>14.497562622574788</v>
      </c>
      <c r="EM357" s="19">
        <f t="shared" si="956"/>
        <v>228.07572747058333</v>
      </c>
      <c r="EN357" s="14">
        <f t="shared" si="1055"/>
        <v>7.0250429402308065E-2</v>
      </c>
      <c r="EO357" s="19">
        <f t="shared" si="1028"/>
        <v>227.91550329267281</v>
      </c>
    </row>
    <row r="358" spans="2:145" outlineLevel="1">
      <c r="B358" t="s">
        <v>245</v>
      </c>
      <c r="C358" s="14">
        <f t="shared" si="966"/>
        <v>1.6199999999999999</v>
      </c>
      <c r="D358" s="14">
        <f t="shared" si="967"/>
        <v>0.40601027145261881</v>
      </c>
      <c r="E358" s="14">
        <f t="shared" si="968"/>
        <v>1.670103092783505</v>
      </c>
      <c r="F358" s="14">
        <f t="shared" si="894"/>
        <v>8.1056445611872618</v>
      </c>
      <c r="G358" s="14">
        <f t="shared" si="895"/>
        <v>2.0313337957022646</v>
      </c>
      <c r="H358" s="14">
        <f t="shared" si="957"/>
        <v>8.3563345991621265</v>
      </c>
      <c r="I358" s="19">
        <f t="shared" si="921"/>
        <v>12.063235962087619</v>
      </c>
      <c r="J358" s="21">
        <f t="shared" si="896"/>
        <v>3.5000000000000003E-2</v>
      </c>
      <c r="K358" s="14">
        <f t="shared" si="1029"/>
        <v>8.1103522597098134</v>
      </c>
      <c r="L358" s="14">
        <f t="shared" si="1030"/>
        <v>2.0324033799170604</v>
      </c>
      <c r="M358" s="14">
        <f t="shared" si="922"/>
        <v>8.3611289474136434</v>
      </c>
      <c r="N358" s="19">
        <f t="shared" si="923"/>
        <v>12.070157101201444</v>
      </c>
      <c r="O358" s="19">
        <f t="shared" si="948"/>
        <v>228.01832690062344</v>
      </c>
      <c r="P358" s="14">
        <f t="shared" si="1031"/>
        <v>5.8506084420566012E-2</v>
      </c>
      <c r="Q358" s="19">
        <f t="shared" si="972"/>
        <v>227.8849223057926</v>
      </c>
      <c r="R358" t="s">
        <v>245</v>
      </c>
      <c r="S358" s="14">
        <f t="shared" si="973"/>
        <v>1.6199999999999999</v>
      </c>
      <c r="T358" s="14">
        <f t="shared" si="974"/>
        <v>0.40601027145261881</v>
      </c>
      <c r="U358" s="14">
        <f t="shared" si="975"/>
        <v>1.670103092783505</v>
      </c>
      <c r="V358" s="14">
        <f t="shared" si="897"/>
        <v>8.1056461483275228</v>
      </c>
      <c r="W358" s="14">
        <f t="shared" si="898"/>
        <v>2.0313341562988834</v>
      </c>
      <c r="X358" s="14">
        <f t="shared" si="958"/>
        <v>8.3563362353891986</v>
      </c>
      <c r="Y358" s="19">
        <f t="shared" si="924"/>
        <v>12.064933220430138</v>
      </c>
      <c r="Z358" s="21">
        <f t="shared" si="899"/>
        <v>3.5000000000000003E-2</v>
      </c>
      <c r="AA358" s="14">
        <f t="shared" si="1032"/>
        <v>8.1103551716592239</v>
      </c>
      <c r="AB358" s="14">
        <f t="shared" si="1033"/>
        <v>2.0324040415089422</v>
      </c>
      <c r="AC358" s="14">
        <f t="shared" si="925"/>
        <v>8.3611319328426692</v>
      </c>
      <c r="AD358" s="19">
        <f t="shared" si="926"/>
        <v>12.071857279957143</v>
      </c>
      <c r="AE358" s="19">
        <f t="shared" si="949"/>
        <v>227.98547999677865</v>
      </c>
      <c r="AF358" s="14">
        <f t="shared" si="1034"/>
        <v>5.8522751180903554E-2</v>
      </c>
      <c r="AG358" s="19">
        <f t="shared" si="979"/>
        <v>227.85205662159154</v>
      </c>
      <c r="AH358" t="s">
        <v>245</v>
      </c>
      <c r="AI358" s="14">
        <f t="shared" si="980"/>
        <v>1.6199999999999999</v>
      </c>
      <c r="AJ358" s="14">
        <f t="shared" si="981"/>
        <v>0.40601027145261881</v>
      </c>
      <c r="AK358" s="14">
        <f t="shared" si="982"/>
        <v>1.670103092783505</v>
      </c>
      <c r="AL358" s="14">
        <f t="shared" si="900"/>
        <v>8.1056475379351483</v>
      </c>
      <c r="AM358" s="14">
        <f t="shared" si="901"/>
        <v>2.0313344720162925</v>
      </c>
      <c r="AN358" s="14">
        <f t="shared" si="959"/>
        <v>8.3563376679743797</v>
      </c>
      <c r="AO358" s="19">
        <f t="shared" si="927"/>
        <v>12.066419045671703</v>
      </c>
      <c r="AP358" s="21">
        <f t="shared" si="902"/>
        <v>3.5000000000000003E-2</v>
      </c>
      <c r="AQ358" s="14">
        <f t="shared" si="1035"/>
        <v>8.1103577211931324</v>
      </c>
      <c r="AR358" s="14">
        <f t="shared" si="1036"/>
        <v>2.0324046207603979</v>
      </c>
      <c r="AS358" s="14">
        <f t="shared" si="928"/>
        <v>8.3611345467110674</v>
      </c>
      <c r="AT358" s="19">
        <f t="shared" si="929"/>
        <v>12.073345662480161</v>
      </c>
      <c r="AU358" s="19">
        <f t="shared" si="950"/>
        <v>227.95673243570243</v>
      </c>
      <c r="AV358" s="14">
        <f t="shared" si="1037"/>
        <v>5.8537343727481761E-2</v>
      </c>
      <c r="AW358" s="19">
        <f t="shared" si="986"/>
        <v>227.82329261968661</v>
      </c>
      <c r="AX358" t="s">
        <v>245</v>
      </c>
      <c r="AY358" s="14">
        <f t="shared" si="987"/>
        <v>1.6199999999999999</v>
      </c>
      <c r="AZ358" s="14">
        <f t="shared" si="988"/>
        <v>0.40601027145261881</v>
      </c>
      <c r="BA358" s="14">
        <f t="shared" si="989"/>
        <v>1.670103092783505</v>
      </c>
      <c r="BB358" s="14">
        <f t="shared" si="903"/>
        <v>8.10564793722207</v>
      </c>
      <c r="BC358" s="14">
        <f t="shared" si="904"/>
        <v>2.0313345627338668</v>
      </c>
      <c r="BD358" s="14">
        <f t="shared" si="960"/>
        <v>8.3563380796103814</v>
      </c>
      <c r="BE358" s="19">
        <f t="shared" si="930"/>
        <v>12.066845945834311</v>
      </c>
      <c r="BF358" s="21">
        <f t="shared" si="905"/>
        <v>3.5000000000000003E-2</v>
      </c>
      <c r="BG358" s="14">
        <f t="shared" si="1038"/>
        <v>8.1103584537709104</v>
      </c>
      <c r="BH358" s="14">
        <f t="shared" si="1039"/>
        <v>2.0324047872013087</v>
      </c>
      <c r="BI358" s="14">
        <f t="shared" si="931"/>
        <v>8.3611352977745828</v>
      </c>
      <c r="BJ358" s="19">
        <f t="shared" si="932"/>
        <v>12.073773297504921</v>
      </c>
      <c r="BK358" s="19">
        <f t="shared" si="951"/>
        <v>227.94847411832691</v>
      </c>
      <c r="BL358" s="14">
        <f t="shared" si="1040"/>
        <v>5.8541536736514584E-2</v>
      </c>
      <c r="BM358" s="19">
        <f t="shared" si="993"/>
        <v>227.81502957861062</v>
      </c>
      <c r="BN358" t="s">
        <v>245</v>
      </c>
      <c r="BO358" s="14">
        <f t="shared" si="994"/>
        <v>1.6199999999999999</v>
      </c>
      <c r="BP358" s="14">
        <f t="shared" si="995"/>
        <v>0.40601027145261881</v>
      </c>
      <c r="BQ358" s="14">
        <f t="shared" si="996"/>
        <v>1.670103092783505</v>
      </c>
      <c r="BR358" s="14">
        <f t="shared" si="906"/>
        <v>8.1056481384103325</v>
      </c>
      <c r="BS358" s="14">
        <f t="shared" si="907"/>
        <v>2.0313346084436308</v>
      </c>
      <c r="BT358" s="14">
        <f t="shared" si="961"/>
        <v>8.3563382870209608</v>
      </c>
      <c r="BU358" s="19">
        <f t="shared" si="933"/>
        <v>12.067061041846117</v>
      </c>
      <c r="BV358" s="21">
        <f t="shared" si="908"/>
        <v>3.5000000000000003E-2</v>
      </c>
      <c r="BW358" s="14">
        <f t="shared" si="1041"/>
        <v>8.1103588228940833</v>
      </c>
      <c r="BX358" s="14">
        <f t="shared" si="1042"/>
        <v>2.0324048710657099</v>
      </c>
      <c r="BY358" s="14">
        <f t="shared" si="934"/>
        <v>8.3611356762121449</v>
      </c>
      <c r="BZ358" s="19">
        <f t="shared" si="935"/>
        <v>12.073988763800772</v>
      </c>
      <c r="CA358" s="19">
        <f t="shared" si="952"/>
        <v>227.94431333810246</v>
      </c>
      <c r="CB358" s="14">
        <f t="shared" si="1043"/>
        <v>5.8543649466320048E-2</v>
      </c>
      <c r="CC358" s="19">
        <f t="shared" si="1000"/>
        <v>227.81086641832337</v>
      </c>
      <c r="CD358" t="s">
        <v>245</v>
      </c>
      <c r="CE358" s="14">
        <f t="shared" si="1001"/>
        <v>1.6199999999999999</v>
      </c>
      <c r="CF358" s="14">
        <f t="shared" si="1002"/>
        <v>0.40601027145261881</v>
      </c>
      <c r="CG358" s="14">
        <f t="shared" si="1003"/>
        <v>1.670103092783505</v>
      </c>
      <c r="CH358" s="14">
        <f t="shared" si="909"/>
        <v>8.1056483335189071</v>
      </c>
      <c r="CI358" s="14">
        <f t="shared" si="910"/>
        <v>2.0313346527720961</v>
      </c>
      <c r="CJ358" s="14">
        <f t="shared" si="962"/>
        <v>8.3563384881638214</v>
      </c>
      <c r="CK358" s="19">
        <f t="shared" si="936"/>
        <v>12.067269634243958</v>
      </c>
      <c r="CL358" s="21">
        <f t="shared" si="911"/>
        <v>3.5000000000000003E-2</v>
      </c>
      <c r="CM358" s="14">
        <f t="shared" si="1044"/>
        <v>8.1103591808627726</v>
      </c>
      <c r="CN358" s="14">
        <f t="shared" si="1045"/>
        <v>2.0324049523958241</v>
      </c>
      <c r="CO358" s="14">
        <f t="shared" si="937"/>
        <v>8.3611360432137527</v>
      </c>
      <c r="CP358" s="19">
        <f t="shared" si="938"/>
        <v>12.074197715299395</v>
      </c>
      <c r="CQ358" s="19">
        <f t="shared" si="953"/>
        <v>227.94027850264649</v>
      </c>
      <c r="CR358" s="14">
        <f t="shared" si="1046"/>
        <v>5.8545698353657576E-2</v>
      </c>
      <c r="CS358" s="19">
        <f t="shared" si="1007"/>
        <v>227.80682927476784</v>
      </c>
      <c r="CT358" t="s">
        <v>245</v>
      </c>
      <c r="CU358" s="14">
        <f t="shared" si="1008"/>
        <v>1.6199999999999999</v>
      </c>
      <c r="CV358" s="14">
        <f t="shared" si="1009"/>
        <v>0.40601027145261881</v>
      </c>
      <c r="CW358" s="14">
        <f t="shared" si="1010"/>
        <v>1.670103092783505</v>
      </c>
      <c r="CX358" s="14">
        <f t="shared" si="912"/>
        <v>8.1056489310705864</v>
      </c>
      <c r="CY358" s="14">
        <f t="shared" si="913"/>
        <v>2.0313347885352169</v>
      </c>
      <c r="CZ358" s="14">
        <f t="shared" si="963"/>
        <v>8.356339104196481</v>
      </c>
      <c r="DA358" s="19">
        <f t="shared" si="939"/>
        <v>12.067908459965226</v>
      </c>
      <c r="DB358" s="21">
        <f t="shared" si="914"/>
        <v>3.5000000000000003E-2</v>
      </c>
      <c r="DC358" s="14">
        <f t="shared" si="1047"/>
        <v>8.1103602772000425</v>
      </c>
      <c r="DD358" s="14">
        <f t="shared" si="1048"/>
        <v>2.0324052014825127</v>
      </c>
      <c r="DE358" s="14">
        <f t="shared" si="940"/>
        <v>8.3611371672158032</v>
      </c>
      <c r="DF358" s="19">
        <f t="shared" si="941"/>
        <v>12.074837640863743</v>
      </c>
      <c r="DG358" s="19">
        <f t="shared" si="954"/>
        <v>227.92792245391695</v>
      </c>
      <c r="DH358" s="14">
        <f t="shared" si="1049"/>
        <v>5.8551973415320355E-2</v>
      </c>
      <c r="DI358" s="19">
        <f t="shared" si="1014"/>
        <v>227.79446615735563</v>
      </c>
      <c r="DJ358" t="s">
        <v>245</v>
      </c>
      <c r="DK358" s="14">
        <f t="shared" si="1015"/>
        <v>1.6199999999999999</v>
      </c>
      <c r="DL358" s="14">
        <f t="shared" si="1016"/>
        <v>0.40601027145261881</v>
      </c>
      <c r="DM358" s="14">
        <f t="shared" si="1017"/>
        <v>1.670103092783505</v>
      </c>
      <c r="DN358" s="14">
        <f t="shared" si="915"/>
        <v>8.1056493305060933</v>
      </c>
      <c r="DO358" s="14">
        <f t="shared" si="916"/>
        <v>2.0313348792865495</v>
      </c>
      <c r="DP358" s="14">
        <f t="shared" si="964"/>
        <v>8.3563395159856633</v>
      </c>
      <c r="DQ358" s="19">
        <f t="shared" si="942"/>
        <v>12.068335466455132</v>
      </c>
      <c r="DR358" s="21">
        <f t="shared" si="917"/>
        <v>3.5000000000000003E-2</v>
      </c>
      <c r="DS358" s="14">
        <f t="shared" si="1050"/>
        <v>8.1103610100505676</v>
      </c>
      <c r="DT358" s="14">
        <f t="shared" si="1051"/>
        <v>2.0324053679853917</v>
      </c>
      <c r="DU358" s="14">
        <f t="shared" si="943"/>
        <v>8.3611379185589509</v>
      </c>
      <c r="DV358" s="19">
        <f t="shared" si="944"/>
        <v>12.075265382580099</v>
      </c>
      <c r="DW358" s="19">
        <f t="shared" si="955"/>
        <v>227.91966409421846</v>
      </c>
      <c r="DX358" s="14">
        <f t="shared" si="1052"/>
        <v>5.8556168011965178E-2</v>
      </c>
      <c r="DY358" s="19">
        <f t="shared" si="1021"/>
        <v>227.78620307277913</v>
      </c>
      <c r="DZ358" t="s">
        <v>245</v>
      </c>
      <c r="EA358" s="14">
        <f t="shared" si="1022"/>
        <v>1.6199999999999999</v>
      </c>
      <c r="EB358" s="14">
        <f t="shared" si="1023"/>
        <v>0.40601027145261881</v>
      </c>
      <c r="EC358" s="14">
        <f t="shared" si="1024"/>
        <v>1.670103092783505</v>
      </c>
      <c r="ED358" s="14">
        <f t="shared" si="918"/>
        <v>8.1056495317692239</v>
      </c>
      <c r="EE358" s="14">
        <f t="shared" si="919"/>
        <v>2.0313349250133239</v>
      </c>
      <c r="EF358" s="14">
        <f t="shared" si="965"/>
        <v>8.3563397234734271</v>
      </c>
      <c r="EG358" s="19">
        <f t="shared" si="945"/>
        <v>12.068550616041795</v>
      </c>
      <c r="EH358" s="21">
        <f t="shared" si="920"/>
        <v>3.5000000000000003E-2</v>
      </c>
      <c r="EI358" s="14">
        <f t="shared" si="1053"/>
        <v>8.1103613793111737</v>
      </c>
      <c r="EJ358" s="14">
        <f t="shared" si="1054"/>
        <v>2.0324054518810177</v>
      </c>
      <c r="EK358" s="14">
        <f t="shared" si="946"/>
        <v>8.3611382971374137</v>
      </c>
      <c r="EL358" s="19">
        <f t="shared" si="947"/>
        <v>12.075480902634373</v>
      </c>
      <c r="EM358" s="19">
        <f t="shared" si="956"/>
        <v>227.91550329267281</v>
      </c>
      <c r="EN358" s="14">
        <f t="shared" si="1055"/>
        <v>5.8558281541740607E-2</v>
      </c>
      <c r="EO358" s="19">
        <f t="shared" si="1028"/>
        <v>227.78203989057741</v>
      </c>
    </row>
    <row r="359" spans="2:145" outlineLevel="1">
      <c r="B359" t="s">
        <v>246</v>
      </c>
      <c r="C359" s="14">
        <f t="shared" si="966"/>
        <v>1.6199999999999999</v>
      </c>
      <c r="D359" s="14">
        <f t="shared" si="967"/>
        <v>0.40601027145261881</v>
      </c>
      <c r="E359" s="14">
        <f t="shared" si="968"/>
        <v>1.670103092783505</v>
      </c>
      <c r="F359" s="14">
        <f t="shared" si="894"/>
        <v>6.4826333830088299</v>
      </c>
      <c r="G359" s="14">
        <f t="shared" si="895"/>
        <v>1.6246393876949872</v>
      </c>
      <c r="H359" s="14">
        <f t="shared" si="957"/>
        <v>6.6831271989781751</v>
      </c>
      <c r="I359" s="19">
        <f t="shared" si="921"/>
        <v>9.6477874849581831</v>
      </c>
      <c r="J359" s="21">
        <f t="shared" si="896"/>
        <v>3.5000000000000003E-2</v>
      </c>
      <c r="K359" s="14">
        <f t="shared" si="1029"/>
        <v>6.4856445611872626</v>
      </c>
      <c r="L359" s="14">
        <f t="shared" si="1030"/>
        <v>1.6253235242496458</v>
      </c>
      <c r="M359" s="14">
        <f t="shared" si="922"/>
        <v>6.686199363804314</v>
      </c>
      <c r="N359" s="19">
        <f t="shared" si="923"/>
        <v>9.6522224736212578</v>
      </c>
      <c r="O359" s="19">
        <f t="shared" si="948"/>
        <v>227.8849223057926</v>
      </c>
      <c r="P359" s="14">
        <f t="shared" si="1031"/>
        <v>4.6816004186314403E-2</v>
      </c>
      <c r="Q359" s="19">
        <f t="shared" si="972"/>
        <v>227.77823569102594</v>
      </c>
      <c r="R359" t="s">
        <v>246</v>
      </c>
      <c r="S359" s="14">
        <f t="shared" si="973"/>
        <v>1.6199999999999999</v>
      </c>
      <c r="T359" s="14">
        <f t="shared" si="974"/>
        <v>0.40601027145261881</v>
      </c>
      <c r="U359" s="14">
        <f t="shared" si="975"/>
        <v>1.670103092783505</v>
      </c>
      <c r="V359" s="14">
        <f t="shared" si="897"/>
        <v>6.4826341232550595</v>
      </c>
      <c r="W359" s="14">
        <f t="shared" si="898"/>
        <v>1.6246395558781619</v>
      </c>
      <c r="X359" s="14">
        <f t="shared" si="958"/>
        <v>6.6831279621186184</v>
      </c>
      <c r="Y359" s="19">
        <f t="shared" si="924"/>
        <v>9.6491441099599378</v>
      </c>
      <c r="Z359" s="21">
        <f t="shared" si="899"/>
        <v>3.5000000000000003E-2</v>
      </c>
      <c r="AA359" s="14">
        <f t="shared" si="1032"/>
        <v>6.4856461483275227</v>
      </c>
      <c r="AB359" s="14">
        <f t="shared" si="1033"/>
        <v>1.6253238848462646</v>
      </c>
      <c r="AC359" s="14">
        <f t="shared" si="925"/>
        <v>6.6862009909938678</v>
      </c>
      <c r="AD359" s="19">
        <f t="shared" si="926"/>
        <v>9.6535809692628618</v>
      </c>
      <c r="AE359" s="19">
        <f t="shared" si="949"/>
        <v>227.85205662159154</v>
      </c>
      <c r="AF359" s="14">
        <f t="shared" si="1034"/>
        <v>4.682934400303948E-2</v>
      </c>
      <c r="AG359" s="19">
        <f t="shared" si="979"/>
        <v>227.74535499817821</v>
      </c>
      <c r="AH359" t="s">
        <v>246</v>
      </c>
      <c r="AI359" s="14">
        <f t="shared" si="980"/>
        <v>1.6199999999999999</v>
      </c>
      <c r="AJ359" s="14">
        <f t="shared" si="981"/>
        <v>0.40601027145261881</v>
      </c>
      <c r="AK359" s="14">
        <f t="shared" si="982"/>
        <v>1.670103092783505</v>
      </c>
      <c r="AL359" s="14">
        <f t="shared" si="900"/>
        <v>6.4826347713714734</v>
      </c>
      <c r="AM359" s="14">
        <f t="shared" si="901"/>
        <v>1.6246397031295376</v>
      </c>
      <c r="AN359" s="14">
        <f t="shared" si="959"/>
        <v>6.68312863027987</v>
      </c>
      <c r="AO359" s="19">
        <f t="shared" si="927"/>
        <v>9.6503317354133173</v>
      </c>
      <c r="AP359" s="21">
        <f t="shared" si="902"/>
        <v>3.5000000000000003E-2</v>
      </c>
      <c r="AQ359" s="14">
        <f t="shared" si="1035"/>
        <v>6.485647537935149</v>
      </c>
      <c r="AR359" s="14">
        <f t="shared" si="1036"/>
        <v>1.6253242005636737</v>
      </c>
      <c r="AS359" s="14">
        <f t="shared" si="928"/>
        <v>6.6862024156663251</v>
      </c>
      <c r="AT359" s="19">
        <f t="shared" si="929"/>
        <v>9.6547702327554674</v>
      </c>
      <c r="AU359" s="19">
        <f t="shared" si="950"/>
        <v>227.82329261968661</v>
      </c>
      <c r="AV359" s="14">
        <f t="shared" si="1037"/>
        <v>4.6841023652753555E-2</v>
      </c>
      <c r="AW359" s="19">
        <f t="shared" si="986"/>
        <v>227.71657785730415</v>
      </c>
      <c r="AX359" t="s">
        <v>246</v>
      </c>
      <c r="AY359" s="14">
        <f t="shared" si="987"/>
        <v>1.6199999999999999</v>
      </c>
      <c r="AZ359" s="14">
        <f t="shared" si="988"/>
        <v>0.40601027145261881</v>
      </c>
      <c r="BA359" s="14">
        <f t="shared" si="989"/>
        <v>1.670103092783505</v>
      </c>
      <c r="BB359" s="14">
        <f t="shared" si="903"/>
        <v>6.482634957599859</v>
      </c>
      <c r="BC359" s="14">
        <f t="shared" si="904"/>
        <v>1.6246397454404338</v>
      </c>
      <c r="BD359" s="14">
        <f t="shared" si="960"/>
        <v>6.6831288222678964</v>
      </c>
      <c r="BE359" s="19">
        <f t="shared" si="930"/>
        <v>9.6506729581998787</v>
      </c>
      <c r="BF359" s="21">
        <f t="shared" si="905"/>
        <v>3.5000000000000003E-2</v>
      </c>
      <c r="BG359" s="14">
        <f t="shared" si="1038"/>
        <v>6.4856479372220708</v>
      </c>
      <c r="BH359" s="14">
        <f t="shared" si="1039"/>
        <v>1.6253242912812478</v>
      </c>
      <c r="BI359" s="14">
        <f t="shared" si="931"/>
        <v>6.6862028250287011</v>
      </c>
      <c r="BJ359" s="19">
        <f t="shared" si="932"/>
        <v>9.6551119262500347</v>
      </c>
      <c r="BK359" s="19">
        <f t="shared" si="951"/>
        <v>227.81502957861062</v>
      </c>
      <c r="BL359" s="14">
        <f t="shared" si="1040"/>
        <v>4.6844379672922848E-2</v>
      </c>
      <c r="BM359" s="19">
        <f t="shared" si="993"/>
        <v>227.70831104120282</v>
      </c>
      <c r="BN359" t="s">
        <v>246</v>
      </c>
      <c r="BO359" s="14">
        <f t="shared" si="994"/>
        <v>1.6199999999999999</v>
      </c>
      <c r="BP359" s="14">
        <f t="shared" si="995"/>
        <v>0.40601027145261881</v>
      </c>
      <c r="BQ359" s="14">
        <f t="shared" si="996"/>
        <v>1.670103092783505</v>
      </c>
      <c r="BR359" s="14">
        <f t="shared" si="906"/>
        <v>6.4826350514345483</v>
      </c>
      <c r="BS359" s="14">
        <f t="shared" si="907"/>
        <v>1.6246397667595773</v>
      </c>
      <c r="BT359" s="14">
        <f t="shared" si="961"/>
        <v>6.6831289190046892</v>
      </c>
      <c r="BU359" s="19">
        <f t="shared" si="933"/>
        <v>9.650844885183183</v>
      </c>
      <c r="BV359" s="21">
        <f t="shared" si="908"/>
        <v>3.5000000000000003E-2</v>
      </c>
      <c r="BW359" s="14">
        <f t="shared" si="1041"/>
        <v>6.4856481384103324</v>
      </c>
      <c r="BX359" s="14">
        <f t="shared" si="1042"/>
        <v>1.6253243369910118</v>
      </c>
      <c r="BY359" s="14">
        <f t="shared" si="934"/>
        <v>6.6862030312936707</v>
      </c>
      <c r="BZ359" s="19">
        <f t="shared" si="935"/>
        <v>9.6552840904147672</v>
      </c>
      <c r="CA359" s="19">
        <f t="shared" si="952"/>
        <v>227.81086641832337</v>
      </c>
      <c r="CB359" s="14">
        <f t="shared" si="1043"/>
        <v>4.6846070669525244E-2</v>
      </c>
      <c r="CC359" s="19">
        <f t="shared" si="1000"/>
        <v>227.70414597884817</v>
      </c>
      <c r="CD359" t="s">
        <v>246</v>
      </c>
      <c r="CE359" s="14">
        <f t="shared" si="1001"/>
        <v>1.6199999999999999</v>
      </c>
      <c r="CF359" s="14">
        <f t="shared" si="1002"/>
        <v>0.40601027145261881</v>
      </c>
      <c r="CG359" s="14">
        <f t="shared" si="1003"/>
        <v>1.670103092783505</v>
      </c>
      <c r="CH359" s="14">
        <f t="shared" si="909"/>
        <v>6.4826351424336544</v>
      </c>
      <c r="CI359" s="14">
        <f t="shared" si="910"/>
        <v>1.62463978743448</v>
      </c>
      <c r="CJ359" s="14">
        <f t="shared" si="962"/>
        <v>6.6831290128182008</v>
      </c>
      <c r="CK359" s="19">
        <f t="shared" si="936"/>
        <v>9.6510116138003479</v>
      </c>
      <c r="CL359" s="21">
        <f t="shared" si="911"/>
        <v>3.5000000000000003E-2</v>
      </c>
      <c r="CM359" s="14">
        <f t="shared" si="1044"/>
        <v>6.485648333518907</v>
      </c>
      <c r="CN359" s="14">
        <f t="shared" si="1045"/>
        <v>1.6253243813194773</v>
      </c>
      <c r="CO359" s="14">
        <f t="shared" si="937"/>
        <v>6.6862032313255417</v>
      </c>
      <c r="CP359" s="19">
        <f t="shared" si="938"/>
        <v>9.6554510490500327</v>
      </c>
      <c r="CQ359" s="19">
        <f t="shared" si="953"/>
        <v>227.80682927476784</v>
      </c>
      <c r="CR359" s="14">
        <f t="shared" si="1046"/>
        <v>4.6847710567622172E-2</v>
      </c>
      <c r="CS359" s="19">
        <f t="shared" si="1007"/>
        <v>227.70010699073592</v>
      </c>
      <c r="CT359" t="s">
        <v>246</v>
      </c>
      <c r="CU359" s="14">
        <f t="shared" si="1008"/>
        <v>1.6199999999999999</v>
      </c>
      <c r="CV359" s="14">
        <f t="shared" si="1009"/>
        <v>0.40601027145261881</v>
      </c>
      <c r="CW359" s="14">
        <f t="shared" si="1010"/>
        <v>1.670103092783505</v>
      </c>
      <c r="CX359" s="14">
        <f t="shared" si="912"/>
        <v>6.4826354211331765</v>
      </c>
      <c r="CY359" s="14">
        <f t="shared" si="913"/>
        <v>1.6246398507547219</v>
      </c>
      <c r="CZ359" s="14">
        <f t="shared" si="963"/>
        <v>6.6831293001372956</v>
      </c>
      <c r="DA359" s="19">
        <f t="shared" si="939"/>
        <v>9.6515222293535139</v>
      </c>
      <c r="DB359" s="21">
        <f t="shared" si="914"/>
        <v>3.5000000000000003E-2</v>
      </c>
      <c r="DC359" s="14">
        <f t="shared" si="1047"/>
        <v>6.4856489310705863</v>
      </c>
      <c r="DD359" s="14">
        <f t="shared" si="1048"/>
        <v>1.6253245170825983</v>
      </c>
      <c r="DE359" s="14">
        <f t="shared" si="940"/>
        <v>6.6862038439556137</v>
      </c>
      <c r="DF359" s="19">
        <f t="shared" si="941"/>
        <v>9.6559623690956844</v>
      </c>
      <c r="DG359" s="19">
        <f t="shared" si="954"/>
        <v>227.79446615735563</v>
      </c>
      <c r="DH359" s="14">
        <f t="shared" si="1049"/>
        <v>4.6852733031206385E-2</v>
      </c>
      <c r="DI359" s="19">
        <f t="shared" si="1014"/>
        <v>227.68773822426706</v>
      </c>
      <c r="DJ359" t="s">
        <v>246</v>
      </c>
      <c r="DK359" s="14">
        <f t="shared" si="1015"/>
        <v>1.6199999999999999</v>
      </c>
      <c r="DL359" s="14">
        <f t="shared" si="1016"/>
        <v>0.40601027145261881</v>
      </c>
      <c r="DM359" s="14">
        <f t="shared" si="1017"/>
        <v>1.670103092783505</v>
      </c>
      <c r="DN359" s="14">
        <f t="shared" si="915"/>
        <v>6.4826356074308373</v>
      </c>
      <c r="DO359" s="14">
        <f t="shared" si="916"/>
        <v>1.6246398930813568</v>
      </c>
      <c r="DP359" s="14">
        <f t="shared" si="964"/>
        <v>6.6831294921967395</v>
      </c>
      <c r="DQ359" s="19">
        <f t="shared" si="942"/>
        <v>9.6518635370545596</v>
      </c>
      <c r="DR359" s="21">
        <f t="shared" si="917"/>
        <v>3.5000000000000003E-2</v>
      </c>
      <c r="DS359" s="14">
        <f t="shared" si="1050"/>
        <v>6.485649330506094</v>
      </c>
      <c r="DT359" s="14">
        <f t="shared" si="1051"/>
        <v>1.6253246078339305</v>
      </c>
      <c r="DU359" s="14">
        <f t="shared" si="943"/>
        <v>6.6862042534703248</v>
      </c>
      <c r="DV359" s="19">
        <f t="shared" si="944"/>
        <v>9.6563041477379716</v>
      </c>
      <c r="DW359" s="19">
        <f t="shared" si="955"/>
        <v>227.78620307277913</v>
      </c>
      <c r="DX359" s="14">
        <f t="shared" si="1052"/>
        <v>4.6856090322490988E-2</v>
      </c>
      <c r="DY359" s="19">
        <f t="shared" si="1021"/>
        <v>227.67947136372518</v>
      </c>
      <c r="DZ359" t="s">
        <v>246</v>
      </c>
      <c r="EA359" s="14">
        <f t="shared" si="1022"/>
        <v>1.6199999999999999</v>
      </c>
      <c r="EB359" s="14">
        <f t="shared" si="1023"/>
        <v>0.40601027145261881</v>
      </c>
      <c r="EC359" s="14">
        <f t="shared" si="1024"/>
        <v>1.670103092783505</v>
      </c>
      <c r="ED359" s="14">
        <f t="shared" si="918"/>
        <v>6.4826357013004321</v>
      </c>
      <c r="EE359" s="14">
        <f t="shared" si="919"/>
        <v>1.6246399144084314</v>
      </c>
      <c r="EF359" s="14">
        <f t="shared" si="965"/>
        <v>6.6831295889695177</v>
      </c>
      <c r="EG359" s="19">
        <f t="shared" si="945"/>
        <v>9.6520355068235038</v>
      </c>
      <c r="EH359" s="21">
        <f t="shared" si="920"/>
        <v>3.5000000000000003E-2</v>
      </c>
      <c r="EI359" s="14">
        <f t="shared" si="1053"/>
        <v>6.4856495317692247</v>
      </c>
      <c r="EJ359" s="14">
        <f t="shared" si="1054"/>
        <v>1.6253246535607049</v>
      </c>
      <c r="EK359" s="14">
        <f t="shared" si="946"/>
        <v>6.6862044598120525</v>
      </c>
      <c r="EL359" s="19">
        <f t="shared" si="947"/>
        <v>9.6564763548058661</v>
      </c>
      <c r="EM359" s="19">
        <f t="shared" si="956"/>
        <v>227.78203989057741</v>
      </c>
      <c r="EN359" s="14">
        <f t="shared" si="1055"/>
        <v>4.685778195958621E-2</v>
      </c>
      <c r="EO359" s="19">
        <f t="shared" si="1028"/>
        <v>227.67530627898239</v>
      </c>
    </row>
    <row r="360" spans="2:145" outlineLevel="1">
      <c r="B360" t="s">
        <v>247</v>
      </c>
      <c r="C360" s="14">
        <f t="shared" si="966"/>
        <v>1.6199999999999999</v>
      </c>
      <c r="D360" s="14">
        <f t="shared" si="967"/>
        <v>0.40601027145261881</v>
      </c>
      <c r="E360" s="14">
        <f t="shared" si="968"/>
        <v>1.670103092783505</v>
      </c>
      <c r="F360" s="14">
        <f t="shared" si="894"/>
        <v>4.8609403161474747</v>
      </c>
      <c r="G360" s="14">
        <f t="shared" si="895"/>
        <v>1.2182444532099281</v>
      </c>
      <c r="H360" s="14">
        <f t="shared" si="957"/>
        <v>5.0112786764406954</v>
      </c>
      <c r="I360" s="19">
        <f t="shared" si="921"/>
        <v>7.2343006886947387</v>
      </c>
      <c r="J360" s="21">
        <f t="shared" si="896"/>
        <v>3.5000000000000003E-2</v>
      </c>
      <c r="K360" s="14">
        <f t="shared" si="1029"/>
        <v>4.8626333830088297</v>
      </c>
      <c r="L360" s="14">
        <f t="shared" si="1030"/>
        <v>1.2186291162423684</v>
      </c>
      <c r="M360" s="14">
        <f t="shared" si="922"/>
        <v>5.0130091103553314</v>
      </c>
      <c r="N360" s="19">
        <f t="shared" si="923"/>
        <v>7.2367987495827206</v>
      </c>
      <c r="O360" s="19">
        <f t="shared" si="948"/>
        <v>227.77823569102594</v>
      </c>
      <c r="P360" s="14">
        <f t="shared" si="1031"/>
        <v>3.5118964731838495E-2</v>
      </c>
      <c r="Q360" s="19">
        <f t="shared" si="972"/>
        <v>227.6982423327668</v>
      </c>
      <c r="R360" t="s">
        <v>247</v>
      </c>
      <c r="S360" s="14">
        <f t="shared" si="973"/>
        <v>1.6199999999999999</v>
      </c>
      <c r="T360" s="14">
        <f t="shared" si="974"/>
        <v>0.40601027145261881</v>
      </c>
      <c r="U360" s="14">
        <f t="shared" si="975"/>
        <v>1.670103092783505</v>
      </c>
      <c r="V360" s="14">
        <f t="shared" si="897"/>
        <v>4.8609405804211798</v>
      </c>
      <c r="W360" s="14">
        <f t="shared" si="898"/>
        <v>1.2182445132526394</v>
      </c>
      <c r="X360" s="14">
        <f t="shared" si="958"/>
        <v>5.0112789488878144</v>
      </c>
      <c r="Y360" s="19">
        <f t="shared" si="924"/>
        <v>7.2353175080756946</v>
      </c>
      <c r="Z360" s="21">
        <f t="shared" si="899"/>
        <v>3.5000000000000003E-2</v>
      </c>
      <c r="AA360" s="14">
        <f t="shared" si="1032"/>
        <v>4.8626341232550594</v>
      </c>
      <c r="AB360" s="14">
        <f t="shared" si="1033"/>
        <v>1.2186292844255431</v>
      </c>
      <c r="AC360" s="14">
        <f t="shared" si="925"/>
        <v>5.0130098692805314</v>
      </c>
      <c r="AD360" s="19">
        <f t="shared" si="926"/>
        <v>7.2378166223238232</v>
      </c>
      <c r="AE360" s="19">
        <f t="shared" si="949"/>
        <v>227.74535499817821</v>
      </c>
      <c r="AF360" s="14">
        <f t="shared" si="1034"/>
        <v>3.5128973599907833E-2</v>
      </c>
      <c r="AG360" s="19">
        <f t="shared" si="979"/>
        <v>227.66535039254589</v>
      </c>
      <c r="AH360" t="s">
        <v>247</v>
      </c>
      <c r="AI360" s="14">
        <f t="shared" si="980"/>
        <v>1.6199999999999999</v>
      </c>
      <c r="AJ360" s="14">
        <f t="shared" si="981"/>
        <v>0.40601027145261881</v>
      </c>
      <c r="AK360" s="14">
        <f t="shared" si="982"/>
        <v>1.670103092783505</v>
      </c>
      <c r="AL360" s="14">
        <f t="shared" si="900"/>
        <v>4.8609408118037951</v>
      </c>
      <c r="AM360" s="14">
        <f t="shared" si="901"/>
        <v>1.2182445658225292</v>
      </c>
      <c r="AN360" s="14">
        <f t="shared" si="959"/>
        <v>5.0112791874265934</v>
      </c>
      <c r="AO360" s="19">
        <f t="shared" si="927"/>
        <v>7.2362076585399953</v>
      </c>
      <c r="AP360" s="21">
        <f t="shared" si="902"/>
        <v>3.5000000000000003E-2</v>
      </c>
      <c r="AQ360" s="14">
        <f t="shared" si="1035"/>
        <v>4.8626347713714733</v>
      </c>
      <c r="AR360" s="14">
        <f t="shared" si="1036"/>
        <v>1.2186294316769188</v>
      </c>
      <c r="AS360" s="14">
        <f t="shared" si="928"/>
        <v>5.0130105337511619</v>
      </c>
      <c r="AT360" s="19">
        <f t="shared" si="929"/>
        <v>7.2387076951703371</v>
      </c>
      <c r="AU360" s="19">
        <f t="shared" si="950"/>
        <v>227.71657785730415</v>
      </c>
      <c r="AV360" s="14">
        <f t="shared" si="1037"/>
        <v>3.5137736845186465E-2</v>
      </c>
      <c r="AW360" s="19">
        <f t="shared" si="986"/>
        <v>227.6365634054238</v>
      </c>
      <c r="AX360" t="s">
        <v>247</v>
      </c>
      <c r="AY360" s="14">
        <f t="shared" si="987"/>
        <v>1.6199999999999999</v>
      </c>
      <c r="AZ360" s="14">
        <f t="shared" si="988"/>
        <v>0.40601027145261881</v>
      </c>
      <c r="BA360" s="14">
        <f t="shared" si="989"/>
        <v>1.670103092783505</v>
      </c>
      <c r="BB360" s="14">
        <f t="shared" si="903"/>
        <v>4.860940878288778</v>
      </c>
      <c r="BC360" s="14">
        <f t="shared" si="904"/>
        <v>1.2182445809278484</v>
      </c>
      <c r="BD360" s="14">
        <f t="shared" si="960"/>
        <v>5.0112792559678123</v>
      </c>
      <c r="BE360" s="19">
        <f t="shared" si="930"/>
        <v>7.2364634122292761</v>
      </c>
      <c r="BF360" s="21">
        <f t="shared" si="905"/>
        <v>3.5000000000000003E-2</v>
      </c>
      <c r="BG360" s="14">
        <f t="shared" si="1038"/>
        <v>4.8626349575998589</v>
      </c>
      <c r="BH360" s="14">
        <f t="shared" si="1039"/>
        <v>1.218629473987815</v>
      </c>
      <c r="BI360" s="14">
        <f t="shared" si="931"/>
        <v>5.0130107246787334</v>
      </c>
      <c r="BJ360" s="19">
        <f t="shared" si="932"/>
        <v>7.2389637139159326</v>
      </c>
      <c r="BK360" s="19">
        <f t="shared" si="951"/>
        <v>227.70831104120282</v>
      </c>
      <c r="BL360" s="14">
        <f t="shared" si="1040"/>
        <v>3.5140254868463394E-2</v>
      </c>
      <c r="BM360" s="19">
        <f t="shared" si="993"/>
        <v>227.62829376034628</v>
      </c>
      <c r="BN360" t="s">
        <v>247</v>
      </c>
      <c r="BO360" s="14">
        <f t="shared" si="994"/>
        <v>1.6199999999999999</v>
      </c>
      <c r="BP360" s="14">
        <f t="shared" si="995"/>
        <v>0.40601027145261881</v>
      </c>
      <c r="BQ360" s="14">
        <f t="shared" si="996"/>
        <v>1.670103092783505</v>
      </c>
      <c r="BR360" s="14">
        <f t="shared" si="906"/>
        <v>4.8609409117884912</v>
      </c>
      <c r="BS360" s="14">
        <f t="shared" si="907"/>
        <v>1.2182445885389483</v>
      </c>
      <c r="BT360" s="14">
        <f t="shared" si="961"/>
        <v>5.011279290503599</v>
      </c>
      <c r="BU360" s="19">
        <f t="shared" si="933"/>
        <v>7.2365922751320699</v>
      </c>
      <c r="BV360" s="21">
        <f t="shared" si="908"/>
        <v>3.5000000000000003E-2</v>
      </c>
      <c r="BW360" s="14">
        <f t="shared" si="1041"/>
        <v>4.8626350514345482</v>
      </c>
      <c r="BX360" s="14">
        <f t="shared" si="1042"/>
        <v>1.2186294953069585</v>
      </c>
      <c r="BY360" s="14">
        <f t="shared" si="934"/>
        <v>5.0130108208811963</v>
      </c>
      <c r="BZ360" s="19">
        <f t="shared" si="935"/>
        <v>7.2390927103759042</v>
      </c>
      <c r="CA360" s="19">
        <f t="shared" si="952"/>
        <v>227.70414597884817</v>
      </c>
      <c r="CB360" s="14">
        <f t="shared" si="1043"/>
        <v>3.5141523623919452E-2</v>
      </c>
      <c r="CC360" s="19">
        <f t="shared" si="1000"/>
        <v>227.62412727259638</v>
      </c>
      <c r="CD360" t="s">
        <v>247</v>
      </c>
      <c r="CE360" s="14">
        <f t="shared" si="1001"/>
        <v>1.6199999999999999</v>
      </c>
      <c r="CF360" s="14">
        <f t="shared" si="1002"/>
        <v>0.40601027145261881</v>
      </c>
      <c r="CG360" s="14">
        <f t="shared" si="1003"/>
        <v>1.670103092783505</v>
      </c>
      <c r="CH360" s="14">
        <f t="shared" si="909"/>
        <v>4.8609409442758791</v>
      </c>
      <c r="CI360" s="14">
        <f t="shared" si="910"/>
        <v>1.2182445959200492</v>
      </c>
      <c r="CJ360" s="14">
        <f t="shared" si="962"/>
        <v>5.011279323995752</v>
      </c>
      <c r="CK360" s="19">
        <f t="shared" si="936"/>
        <v>7.2367172417469208</v>
      </c>
      <c r="CL360" s="21">
        <f t="shared" si="911"/>
        <v>3.5000000000000003E-2</v>
      </c>
      <c r="CM360" s="14">
        <f t="shared" si="1044"/>
        <v>4.8626351424336542</v>
      </c>
      <c r="CN360" s="14">
        <f t="shared" si="1045"/>
        <v>1.2186295159818612</v>
      </c>
      <c r="CO360" s="14">
        <f t="shared" si="937"/>
        <v>5.0130109141765242</v>
      </c>
      <c r="CP360" s="19">
        <f t="shared" si="938"/>
        <v>7.2392178065142518</v>
      </c>
      <c r="CQ360" s="19">
        <f t="shared" si="953"/>
        <v>227.70010699073592</v>
      </c>
      <c r="CR360" s="14">
        <f t="shared" si="1046"/>
        <v>3.5142754040163551E-2</v>
      </c>
      <c r="CS360" s="19">
        <f t="shared" si="1007"/>
        <v>227.62008690218698</v>
      </c>
      <c r="CT360" t="s">
        <v>247</v>
      </c>
      <c r="CU360" s="14">
        <f t="shared" si="1008"/>
        <v>1.6199999999999999</v>
      </c>
      <c r="CV360" s="14">
        <f t="shared" si="1009"/>
        <v>0.40601027145261881</v>
      </c>
      <c r="CW360" s="14">
        <f t="shared" si="1010"/>
        <v>1.670103092783505</v>
      </c>
      <c r="CX360" s="14">
        <f t="shared" si="912"/>
        <v>4.8609410437737708</v>
      </c>
      <c r="CY360" s="14">
        <f t="shared" si="913"/>
        <v>1.2182446185258669</v>
      </c>
      <c r="CZ360" s="14">
        <f t="shared" si="963"/>
        <v>5.0112794265708978</v>
      </c>
      <c r="DA360" s="19">
        <f t="shared" si="939"/>
        <v>7.2370999588557003</v>
      </c>
      <c r="DB360" s="21">
        <f t="shared" si="914"/>
        <v>3.5000000000000003E-2</v>
      </c>
      <c r="DC360" s="14">
        <f t="shared" si="1047"/>
        <v>4.8626354211331764</v>
      </c>
      <c r="DD360" s="14">
        <f t="shared" si="1048"/>
        <v>1.2186295793021031</v>
      </c>
      <c r="DE360" s="14">
        <f t="shared" si="940"/>
        <v>5.0130111999085987</v>
      </c>
      <c r="DF360" s="19">
        <f t="shared" si="941"/>
        <v>7.2396009203236567</v>
      </c>
      <c r="DG360" s="19">
        <f t="shared" si="954"/>
        <v>227.68773822426706</v>
      </c>
      <c r="DH360" s="14">
        <f t="shared" si="1049"/>
        <v>3.514652239685101E-2</v>
      </c>
      <c r="DI360" s="19">
        <f t="shared" si="1014"/>
        <v>227.60771390235718</v>
      </c>
      <c r="DJ360" t="s">
        <v>247</v>
      </c>
      <c r="DK360" s="14">
        <f t="shared" si="1015"/>
        <v>1.6199999999999999</v>
      </c>
      <c r="DL360" s="14">
        <f t="shared" si="1016"/>
        <v>0.40601027145261881</v>
      </c>
      <c r="DM360" s="14">
        <f t="shared" si="1017"/>
        <v>1.670103092783505</v>
      </c>
      <c r="DN360" s="14">
        <f t="shared" si="915"/>
        <v>4.8609411102834787</v>
      </c>
      <c r="DO360" s="14">
        <f t="shared" si="916"/>
        <v>1.2182446336368034</v>
      </c>
      <c r="DP360" s="14">
        <f t="shared" si="964"/>
        <v>5.0112794951376074</v>
      </c>
      <c r="DQ360" s="19">
        <f t="shared" si="942"/>
        <v>7.237355776149907</v>
      </c>
      <c r="DR360" s="21">
        <f t="shared" si="917"/>
        <v>3.5000000000000003E-2</v>
      </c>
      <c r="DS360" s="14">
        <f t="shared" si="1050"/>
        <v>4.8626356074308372</v>
      </c>
      <c r="DT360" s="14">
        <f t="shared" si="1051"/>
        <v>1.218629621628738</v>
      </c>
      <c r="DU360" s="14">
        <f t="shared" si="943"/>
        <v>5.0130113909071934</v>
      </c>
      <c r="DV360" s="19">
        <f t="shared" si="944"/>
        <v>7.2398570028054676</v>
      </c>
      <c r="DW360" s="19">
        <f t="shared" si="955"/>
        <v>227.67947136372518</v>
      </c>
      <c r="DX360" s="14">
        <f t="shared" si="1052"/>
        <v>3.5149041374105461E-2</v>
      </c>
      <c r="DY360" s="19">
        <f t="shared" si="1021"/>
        <v>227.59944421213521</v>
      </c>
      <c r="DZ360" t="s">
        <v>247</v>
      </c>
      <c r="EA360" s="14">
        <f t="shared" si="1022"/>
        <v>1.6199999999999999</v>
      </c>
      <c r="EB360" s="14">
        <f t="shared" si="1023"/>
        <v>0.40601027145261881</v>
      </c>
      <c r="EC360" s="14">
        <f t="shared" si="1024"/>
        <v>1.670103092783505</v>
      </c>
      <c r="ED360" s="14">
        <f t="shared" si="918"/>
        <v>4.8609411437956505</v>
      </c>
      <c r="EE360" s="14">
        <f t="shared" si="919"/>
        <v>1.218244641250734</v>
      </c>
      <c r="EF360" s="14">
        <f t="shared" si="965"/>
        <v>5.011279529686238</v>
      </c>
      <c r="EG360" s="19">
        <f t="shared" si="945"/>
        <v>7.2374846711011411</v>
      </c>
      <c r="EH360" s="21">
        <f t="shared" si="920"/>
        <v>3.5000000000000003E-2</v>
      </c>
      <c r="EI360" s="14">
        <f t="shared" si="1053"/>
        <v>4.862635701300432</v>
      </c>
      <c r="EJ360" s="14">
        <f t="shared" si="1054"/>
        <v>1.2186296429558126</v>
      </c>
      <c r="EK360" s="14">
        <f t="shared" si="946"/>
        <v>5.0130114871454419</v>
      </c>
      <c r="EL360" s="19">
        <f t="shared" si="947"/>
        <v>7.2399860313800346</v>
      </c>
      <c r="EM360" s="19">
        <f t="shared" si="956"/>
        <v>227.67530627898239</v>
      </c>
      <c r="EN360" s="14">
        <f t="shared" si="1055"/>
        <v>3.5150310610254157E-2</v>
      </c>
      <c r="EO360" s="19">
        <f t="shared" si="1028"/>
        <v>227.59527770164249</v>
      </c>
    </row>
    <row r="361" spans="2:145" outlineLevel="1">
      <c r="B361" t="s">
        <v>248</v>
      </c>
      <c r="C361" s="14">
        <f t="shared" si="966"/>
        <v>1.6199999999999999</v>
      </c>
      <c r="D361" s="14">
        <f t="shared" si="967"/>
        <v>0.40601027145261881</v>
      </c>
      <c r="E361" s="14">
        <f t="shared" si="968"/>
        <v>1.670103092783505</v>
      </c>
      <c r="F361" s="14">
        <f t="shared" si="894"/>
        <v>3.2401880457666619</v>
      </c>
      <c r="G361" s="14">
        <f t="shared" si="895"/>
        <v>0.81206326670811446</v>
      </c>
      <c r="H361" s="14">
        <f t="shared" si="957"/>
        <v>3.3404000471821256</v>
      </c>
      <c r="I361" s="19">
        <f t="shared" si="921"/>
        <v>4.8222140340056514</v>
      </c>
      <c r="J361" s="21">
        <f t="shared" si="896"/>
        <v>3.5000000000000003E-2</v>
      </c>
      <c r="K361" s="14">
        <f t="shared" si="1029"/>
        <v>3.2409403161474746</v>
      </c>
      <c r="L361" s="14">
        <f t="shared" si="1030"/>
        <v>0.81223418175730921</v>
      </c>
      <c r="M361" s="14">
        <f t="shared" si="922"/>
        <v>3.341170228953481</v>
      </c>
      <c r="N361" s="19">
        <f t="shared" si="923"/>
        <v>4.823325871298823</v>
      </c>
      <c r="O361" s="19">
        <f t="shared" si="948"/>
        <v>227.6982423327668</v>
      </c>
      <c r="P361" s="14">
        <f t="shared" si="1031"/>
        <v>2.3416353502136573E-2</v>
      </c>
      <c r="Q361" s="19">
        <f t="shared" si="972"/>
        <v>227.644923707424</v>
      </c>
      <c r="R361" t="s">
        <v>248</v>
      </c>
      <c r="S361" s="14">
        <f t="shared" si="973"/>
        <v>1.6199999999999999</v>
      </c>
      <c r="T361" s="14">
        <f t="shared" si="974"/>
        <v>0.40601027145261881</v>
      </c>
      <c r="U361" s="14">
        <f t="shared" si="975"/>
        <v>1.670103092783505</v>
      </c>
      <c r="V361" s="14">
        <f t="shared" si="897"/>
        <v>3.2401880986115863</v>
      </c>
      <c r="W361" s="14">
        <f t="shared" si="898"/>
        <v>0.81206327871442641</v>
      </c>
      <c r="X361" s="14">
        <f t="shared" si="958"/>
        <v>3.3404001016614293</v>
      </c>
      <c r="Y361" s="19">
        <f t="shared" si="924"/>
        <v>4.8228916382498968</v>
      </c>
      <c r="Z361" s="21">
        <f t="shared" si="899"/>
        <v>3.5000000000000003E-2</v>
      </c>
      <c r="AA361" s="14">
        <f t="shared" si="1032"/>
        <v>3.2409405804211797</v>
      </c>
      <c r="AB361" s="14">
        <f t="shared" si="1033"/>
        <v>0.81223424180002046</v>
      </c>
      <c r="AC361" s="14">
        <f t="shared" si="925"/>
        <v>3.3411704998956919</v>
      </c>
      <c r="AD361" s="19">
        <f t="shared" si="926"/>
        <v>4.824003944287818</v>
      </c>
      <c r="AE361" s="19">
        <f t="shared" si="949"/>
        <v>227.66535039254589</v>
      </c>
      <c r="AF361" s="14">
        <f t="shared" si="1034"/>
        <v>2.3423028214368605E-2</v>
      </c>
      <c r="AG361" s="19">
        <f t="shared" si="979"/>
        <v>227.61202427328911</v>
      </c>
      <c r="AH361" t="s">
        <v>248</v>
      </c>
      <c r="AI361" s="14">
        <f t="shared" si="980"/>
        <v>1.6199999999999999</v>
      </c>
      <c r="AJ361" s="14">
        <f t="shared" si="981"/>
        <v>0.40601027145261881</v>
      </c>
      <c r="AK361" s="14">
        <f t="shared" si="982"/>
        <v>1.670103092783505</v>
      </c>
      <c r="AL361" s="14">
        <f t="shared" si="900"/>
        <v>3.2401881448795127</v>
      </c>
      <c r="AM361" s="14">
        <f t="shared" si="901"/>
        <v>0.81206328922645121</v>
      </c>
      <c r="AN361" s="14">
        <f t="shared" si="959"/>
        <v>3.3404001493603226</v>
      </c>
      <c r="AO361" s="19">
        <f t="shared" si="927"/>
        <v>4.8234848307867084</v>
      </c>
      <c r="AP361" s="21">
        <f t="shared" si="902"/>
        <v>3.5000000000000003E-2</v>
      </c>
      <c r="AQ361" s="14">
        <f t="shared" si="1035"/>
        <v>3.2409408118037955</v>
      </c>
      <c r="AR361" s="14">
        <f t="shared" si="1036"/>
        <v>0.81223429436991046</v>
      </c>
      <c r="AS361" s="14">
        <f t="shared" si="928"/>
        <v>3.3411707371168613</v>
      </c>
      <c r="AT361" s="19">
        <f t="shared" si="929"/>
        <v>4.8245975472842115</v>
      </c>
      <c r="AU361" s="19">
        <f t="shared" si="950"/>
        <v>227.6365634054238</v>
      </c>
      <c r="AV361" s="14">
        <f t="shared" si="1037"/>
        <v>2.3428872246398256E-2</v>
      </c>
      <c r="AW361" s="19">
        <f t="shared" si="986"/>
        <v>227.58323072579745</v>
      </c>
      <c r="AX361" t="s">
        <v>248</v>
      </c>
      <c r="AY361" s="14">
        <f t="shared" si="987"/>
        <v>1.6199999999999999</v>
      </c>
      <c r="AZ361" s="14">
        <f t="shared" si="988"/>
        <v>0.40601027145261881</v>
      </c>
      <c r="BA361" s="14">
        <f t="shared" si="989"/>
        <v>1.670103092783505</v>
      </c>
      <c r="BB361" s="14">
        <f t="shared" si="903"/>
        <v>3.2401881581740386</v>
      </c>
      <c r="BC361" s="14">
        <f t="shared" si="904"/>
        <v>0.81206329224695373</v>
      </c>
      <c r="BD361" s="14">
        <f t="shared" si="960"/>
        <v>3.3404001630660192</v>
      </c>
      <c r="BE361" s="19">
        <f t="shared" si="930"/>
        <v>4.8236552639618493</v>
      </c>
      <c r="BF361" s="21">
        <f t="shared" si="905"/>
        <v>3.5000000000000003E-2</v>
      </c>
      <c r="BG361" s="14">
        <f t="shared" si="1038"/>
        <v>3.2409408782887783</v>
      </c>
      <c r="BH361" s="14">
        <f t="shared" si="1039"/>
        <v>0.81223430947522945</v>
      </c>
      <c r="BI361" s="14">
        <f t="shared" si="931"/>
        <v>3.3411708052794817</v>
      </c>
      <c r="BJ361" s="19">
        <f t="shared" si="932"/>
        <v>4.8247680984092609</v>
      </c>
      <c r="BK361" s="19">
        <f t="shared" si="951"/>
        <v>227.62829376034628</v>
      </c>
      <c r="BL361" s="14">
        <f t="shared" si="1040"/>
        <v>2.3430551465567481E-2</v>
      </c>
      <c r="BM361" s="19">
        <f t="shared" si="993"/>
        <v>227.57495919582658</v>
      </c>
      <c r="BN361" t="s">
        <v>248</v>
      </c>
      <c r="BO361" s="14">
        <f t="shared" si="994"/>
        <v>1.6199999999999999</v>
      </c>
      <c r="BP361" s="14">
        <f t="shared" si="995"/>
        <v>0.40601027145261881</v>
      </c>
      <c r="BQ361" s="14">
        <f t="shared" si="996"/>
        <v>1.670103092783505</v>
      </c>
      <c r="BR361" s="14">
        <f t="shared" si="906"/>
        <v>3.2401881648727366</v>
      </c>
      <c r="BS361" s="14">
        <f t="shared" si="907"/>
        <v>0.81206329376889086</v>
      </c>
      <c r="BT361" s="14">
        <f t="shared" si="961"/>
        <v>3.3404001699718937</v>
      </c>
      <c r="BU361" s="19">
        <f t="shared" si="933"/>
        <v>4.8237411376525419</v>
      </c>
      <c r="BV361" s="21">
        <f t="shared" si="908"/>
        <v>3.5000000000000003E-2</v>
      </c>
      <c r="BW361" s="14">
        <f t="shared" si="1041"/>
        <v>3.2409409117884915</v>
      </c>
      <c r="BX361" s="14">
        <f t="shared" si="1042"/>
        <v>0.81223431708632954</v>
      </c>
      <c r="BY361" s="14">
        <f t="shared" si="934"/>
        <v>3.3411708396245046</v>
      </c>
      <c r="BZ361" s="19">
        <f t="shared" si="935"/>
        <v>4.8248540315328201</v>
      </c>
      <c r="CA361" s="19">
        <f t="shared" si="952"/>
        <v>227.62412727259638</v>
      </c>
      <c r="CB361" s="14">
        <f t="shared" si="1043"/>
        <v>2.3431397573123371E-2</v>
      </c>
      <c r="CC361" s="19">
        <f t="shared" si="1000"/>
        <v>227.57079175836279</v>
      </c>
      <c r="CD361" t="s">
        <v>248</v>
      </c>
      <c r="CE361" s="14">
        <f t="shared" si="1001"/>
        <v>1.6199999999999999</v>
      </c>
      <c r="CF361" s="14">
        <f t="shared" si="1002"/>
        <v>0.40601027145261881</v>
      </c>
      <c r="CG361" s="14">
        <f t="shared" si="1003"/>
        <v>1.670103092783505</v>
      </c>
      <c r="CH361" s="14">
        <f t="shared" si="909"/>
        <v>3.2401881713690068</v>
      </c>
      <c r="CI361" s="14">
        <f t="shared" si="910"/>
        <v>0.81206329524483678</v>
      </c>
      <c r="CJ361" s="14">
        <f t="shared" si="962"/>
        <v>3.3404001766690792</v>
      </c>
      <c r="CK361" s="19">
        <f t="shared" si="936"/>
        <v>4.8238244148723251</v>
      </c>
      <c r="CL361" s="21">
        <f t="shared" si="911"/>
        <v>3.5000000000000003E-2</v>
      </c>
      <c r="CM361" s="14">
        <f t="shared" si="1044"/>
        <v>3.2409409442758794</v>
      </c>
      <c r="CN361" s="14">
        <f t="shared" si="1045"/>
        <v>0.81223432446743038</v>
      </c>
      <c r="CO361" s="14">
        <f t="shared" si="937"/>
        <v>3.3411708729316572</v>
      </c>
      <c r="CP361" s="19">
        <f t="shared" si="938"/>
        <v>4.8249373663904818</v>
      </c>
      <c r="CQ361" s="19">
        <f t="shared" si="953"/>
        <v>227.62008690218698</v>
      </c>
      <c r="CR361" s="14">
        <f t="shared" si="1046"/>
        <v>2.3432218113037653E-2</v>
      </c>
      <c r="CS361" s="19">
        <f t="shared" si="1007"/>
        <v>227.56675046695497</v>
      </c>
      <c r="CT361" t="s">
        <v>248</v>
      </c>
      <c r="CU361" s="14">
        <f t="shared" si="1008"/>
        <v>1.6199999999999999</v>
      </c>
      <c r="CV361" s="14">
        <f t="shared" si="1009"/>
        <v>0.40601027145261881</v>
      </c>
      <c r="CW361" s="14">
        <f t="shared" si="1010"/>
        <v>1.670103092783505</v>
      </c>
      <c r="CX361" s="14">
        <f t="shared" si="912"/>
        <v>3.2401881912648869</v>
      </c>
      <c r="CY361" s="14">
        <f t="shared" si="913"/>
        <v>0.81206329976516001</v>
      </c>
      <c r="CZ361" s="14">
        <f t="shared" si="963"/>
        <v>3.3404001971802959</v>
      </c>
      <c r="DA361" s="19">
        <f t="shared" si="939"/>
        <v>4.8240794559159825</v>
      </c>
      <c r="DB361" s="21">
        <f t="shared" si="914"/>
        <v>3.5000000000000003E-2</v>
      </c>
      <c r="DC361" s="14">
        <f t="shared" si="1047"/>
        <v>3.2409410437737707</v>
      </c>
      <c r="DD361" s="14">
        <f t="shared" si="1048"/>
        <v>0.81223434707324793</v>
      </c>
      <c r="DE361" s="14">
        <f t="shared" si="940"/>
        <v>3.3411709749402116</v>
      </c>
      <c r="DF361" s="19">
        <f t="shared" si="941"/>
        <v>4.8251925839656762</v>
      </c>
      <c r="DG361" s="19">
        <f t="shared" si="954"/>
        <v>227.60771390235718</v>
      </c>
      <c r="DH361" s="14">
        <f t="shared" si="1049"/>
        <v>2.3434731154587864E-2</v>
      </c>
      <c r="DI361" s="19">
        <f t="shared" si="1014"/>
        <v>227.55437464651703</v>
      </c>
      <c r="DJ361" t="s">
        <v>248</v>
      </c>
      <c r="DK361" s="14">
        <f t="shared" si="1015"/>
        <v>1.6199999999999999</v>
      </c>
      <c r="DL361" s="14">
        <f t="shared" si="1016"/>
        <v>0.40601027145261881</v>
      </c>
      <c r="DM361" s="14">
        <f t="shared" si="1017"/>
        <v>1.670103092783505</v>
      </c>
      <c r="DN361" s="14">
        <f t="shared" si="915"/>
        <v>3.2401882045643564</v>
      </c>
      <c r="DO361" s="14">
        <f t="shared" si="916"/>
        <v>0.81206330278678562</v>
      </c>
      <c r="DP361" s="14">
        <f t="shared" si="964"/>
        <v>3.3404002108910893</v>
      </c>
      <c r="DQ361" s="19">
        <f t="shared" si="942"/>
        <v>4.8242499314600975</v>
      </c>
      <c r="DR361" s="21">
        <f t="shared" si="917"/>
        <v>3.5000000000000003E-2</v>
      </c>
      <c r="DS361" s="14">
        <f t="shared" si="1050"/>
        <v>3.2409411102834786</v>
      </c>
      <c r="DT361" s="14">
        <f t="shared" si="1051"/>
        <v>0.81223436218418443</v>
      </c>
      <c r="DU361" s="14">
        <f t="shared" si="943"/>
        <v>3.3411710431281811</v>
      </c>
      <c r="DV361" s="19">
        <f t="shared" si="944"/>
        <v>4.8253631775181089</v>
      </c>
      <c r="DW361" s="19">
        <f t="shared" si="955"/>
        <v>227.59944421213521</v>
      </c>
      <c r="DX361" s="14">
        <f t="shared" si="1052"/>
        <v>2.3436411010083303E-2</v>
      </c>
      <c r="DY361" s="19">
        <f t="shared" si="1021"/>
        <v>227.54610307093299</v>
      </c>
      <c r="DZ361" t="s">
        <v>248</v>
      </c>
      <c r="EA361" s="14">
        <f t="shared" si="1022"/>
        <v>1.6199999999999999</v>
      </c>
      <c r="EB361" s="14">
        <f t="shared" si="1023"/>
        <v>0.40601027145261881</v>
      </c>
      <c r="EC361" s="14">
        <f t="shared" si="1024"/>
        <v>1.670103092783505</v>
      </c>
      <c r="ED361" s="14">
        <f t="shared" si="918"/>
        <v>3.2401882112655453</v>
      </c>
      <c r="EE361" s="14">
        <f t="shared" si="919"/>
        <v>0.81206330430928886</v>
      </c>
      <c r="EF361" s="14">
        <f t="shared" si="965"/>
        <v>3.3404002177995316</v>
      </c>
      <c r="EG361" s="19">
        <f t="shared" si="945"/>
        <v>4.8243358264991292</v>
      </c>
      <c r="EH361" s="21">
        <f t="shared" si="920"/>
        <v>3.5000000000000003E-2</v>
      </c>
      <c r="EI361" s="14">
        <f t="shared" si="1053"/>
        <v>3.2409411437956508</v>
      </c>
      <c r="EJ361" s="14">
        <f t="shared" si="1054"/>
        <v>0.81223436979811514</v>
      </c>
      <c r="EK361" s="14">
        <f t="shared" si="946"/>
        <v>3.3411710774859769</v>
      </c>
      <c r="EL361" s="19">
        <f t="shared" si="947"/>
        <v>4.8254491320194397</v>
      </c>
      <c r="EM361" s="19">
        <f t="shared" si="956"/>
        <v>227.59527770164249</v>
      </c>
      <c r="EN361" s="14">
        <f t="shared" si="1055"/>
        <v>2.3437257438272886E-2</v>
      </c>
      <c r="EO361" s="19">
        <f t="shared" si="1028"/>
        <v>227.54193561049019</v>
      </c>
    </row>
    <row r="362" spans="2:145" outlineLevel="1">
      <c r="B362" t="s">
        <v>249</v>
      </c>
      <c r="C362" s="14">
        <f t="shared" si="966"/>
        <v>1.6199999999999999</v>
      </c>
      <c r="D362" s="14">
        <f t="shared" si="967"/>
        <v>0.40601027145261881</v>
      </c>
      <c r="E362" s="14">
        <f t="shared" si="968"/>
        <v>1.670103092783505</v>
      </c>
      <c r="F362" s="14">
        <f>C362</f>
        <v>1.6199999999999999</v>
      </c>
      <c r="G362" s="14">
        <f>D362</f>
        <v>0.40601027145261881</v>
      </c>
      <c r="H362" s="14">
        <f t="shared" si="957"/>
        <v>1.670103092783505</v>
      </c>
      <c r="I362" s="19">
        <f t="shared" si="921"/>
        <v>2.4109670873255622</v>
      </c>
      <c r="J362" s="21">
        <f t="shared" si="896"/>
        <v>3.5000000000000003E-2</v>
      </c>
      <c r="K362" s="14">
        <f t="shared" si="1029"/>
        <v>1.620188045766662</v>
      </c>
      <c r="L362" s="14">
        <f t="shared" si="1030"/>
        <v>0.40605299525549565</v>
      </c>
      <c r="M362" s="14">
        <f t="shared" si="922"/>
        <v>1.6702958835491257</v>
      </c>
      <c r="N362" s="19">
        <f t="shared" si="923"/>
        <v>2.4112454007977431</v>
      </c>
      <c r="O362" s="19">
        <f t="shared" si="948"/>
        <v>227.644923707424</v>
      </c>
      <c r="P362" s="14">
        <f t="shared" si="1031"/>
        <v>1.1709565354799192E-2</v>
      </c>
      <c r="Q362" s="19">
        <f t="shared" si="972"/>
        <v>227.61826747630559</v>
      </c>
      <c r="R362" t="s">
        <v>249</v>
      </c>
      <c r="S362" s="14">
        <f t="shared" si="973"/>
        <v>1.6199999999999999</v>
      </c>
      <c r="T362" s="14">
        <f t="shared" si="974"/>
        <v>0.40601027145261881</v>
      </c>
      <c r="U362" s="14">
        <f t="shared" si="975"/>
        <v>1.670103092783505</v>
      </c>
      <c r="V362" s="14">
        <f>S362</f>
        <v>1.6199999999999999</v>
      </c>
      <c r="W362" s="14">
        <f>T362</f>
        <v>0.40601027145261881</v>
      </c>
      <c r="X362" s="14">
        <f t="shared" si="958"/>
        <v>1.670103092783505</v>
      </c>
      <c r="Y362" s="19">
        <f t="shared" si="924"/>
        <v>2.4113058304586454</v>
      </c>
      <c r="Z362" s="21">
        <f t="shared" si="899"/>
        <v>3.5000000000000003E-2</v>
      </c>
      <c r="AA362" s="14">
        <f t="shared" si="1032"/>
        <v>1.6201880986115866</v>
      </c>
      <c r="AB362" s="14">
        <f t="shared" si="1033"/>
        <v>0.40605300726180765</v>
      </c>
      <c r="AC362" s="14">
        <f t="shared" si="925"/>
        <v>1.6702959377274993</v>
      </c>
      <c r="AD362" s="19">
        <f t="shared" si="926"/>
        <v>2.4115842612572216</v>
      </c>
      <c r="AE362" s="19">
        <f t="shared" si="949"/>
        <v>227.61202427328911</v>
      </c>
      <c r="AF362" s="14">
        <f t="shared" si="1034"/>
        <v>1.1712903508219193E-2</v>
      </c>
      <c r="AG362" s="19">
        <f t="shared" si="979"/>
        <v>227.58536429651286</v>
      </c>
      <c r="AH362" t="s">
        <v>249</v>
      </c>
      <c r="AI362" s="14">
        <f t="shared" si="980"/>
        <v>1.6199999999999999</v>
      </c>
      <c r="AJ362" s="14">
        <f t="shared" si="981"/>
        <v>0.40601027145261881</v>
      </c>
      <c r="AK362" s="14">
        <f t="shared" si="982"/>
        <v>1.670103092783505</v>
      </c>
      <c r="AL362" s="14">
        <f>AI362</f>
        <v>1.6199999999999999</v>
      </c>
      <c r="AM362" s="14">
        <f>AJ362</f>
        <v>0.40601027145261881</v>
      </c>
      <c r="AN362" s="14">
        <f t="shared" si="959"/>
        <v>1.670103092783505</v>
      </c>
      <c r="AO362" s="19">
        <f t="shared" si="927"/>
        <v>2.4116023750728934</v>
      </c>
      <c r="AP362" s="21">
        <f t="shared" si="902"/>
        <v>3.5000000000000003E-2</v>
      </c>
      <c r="AQ362" s="14">
        <f t="shared" si="1035"/>
        <v>1.620188144879513</v>
      </c>
      <c r="AR362" s="14">
        <f t="shared" si="1036"/>
        <v>0.4060530177738324</v>
      </c>
      <c r="AS362" s="14">
        <f t="shared" si="928"/>
        <v>1.6702959851629153</v>
      </c>
      <c r="AT362" s="19">
        <f t="shared" si="929"/>
        <v>2.4118809086091342</v>
      </c>
      <c r="AU362" s="19">
        <f t="shared" si="950"/>
        <v>227.58323072579745</v>
      </c>
      <c r="AV362" s="14">
        <f t="shared" si="1037"/>
        <v>1.1715826222502513E-2</v>
      </c>
      <c r="AW362" s="19">
        <f t="shared" si="986"/>
        <v>227.55656746997406</v>
      </c>
      <c r="AX362" t="s">
        <v>249</v>
      </c>
      <c r="AY362" s="14">
        <f t="shared" si="987"/>
        <v>1.6199999999999999</v>
      </c>
      <c r="AZ362" s="14">
        <f t="shared" si="988"/>
        <v>0.40601027145261881</v>
      </c>
      <c r="BA362" s="14">
        <f t="shared" si="989"/>
        <v>1.670103092783505</v>
      </c>
      <c r="BB362" s="14">
        <f>AY362</f>
        <v>1.6199999999999999</v>
      </c>
      <c r="BC362" s="14">
        <f>AZ362</f>
        <v>0.40601027145261881</v>
      </c>
      <c r="BD362" s="14">
        <f t="shared" si="960"/>
        <v>1.670103092783505</v>
      </c>
      <c r="BE362" s="19">
        <f t="shared" si="930"/>
        <v>2.4116875768170951</v>
      </c>
      <c r="BF362" s="21">
        <f t="shared" si="905"/>
        <v>3.5000000000000003E-2</v>
      </c>
      <c r="BG362" s="14">
        <f t="shared" si="1038"/>
        <v>1.6201881581740387</v>
      </c>
      <c r="BH362" s="14">
        <f t="shared" si="1039"/>
        <v>0.40605302079433486</v>
      </c>
      <c r="BI362" s="14">
        <f t="shared" si="931"/>
        <v>1.6702959987929051</v>
      </c>
      <c r="BJ362" s="19">
        <f t="shared" si="932"/>
        <v>2.4119661398760912</v>
      </c>
      <c r="BK362" s="19">
        <f t="shared" si="951"/>
        <v>227.57495919582658</v>
      </c>
      <c r="BL362" s="14">
        <f t="shared" si="1040"/>
        <v>1.1716666032759882E-2</v>
      </c>
      <c r="BM362" s="19">
        <f t="shared" si="993"/>
        <v>227.54829499788343</v>
      </c>
      <c r="BN362" t="s">
        <v>249</v>
      </c>
      <c r="BO362" s="14">
        <f t="shared" si="994"/>
        <v>1.6199999999999999</v>
      </c>
      <c r="BP362" s="14">
        <f t="shared" si="995"/>
        <v>0.40601027145261881</v>
      </c>
      <c r="BQ362" s="14">
        <f t="shared" si="996"/>
        <v>1.670103092783505</v>
      </c>
      <c r="BR362" s="14">
        <f>BO362</f>
        <v>1.6199999999999999</v>
      </c>
      <c r="BS362" s="14">
        <f>BP362</f>
        <v>0.40601027145261881</v>
      </c>
      <c r="BT362" s="14">
        <f t="shared" si="961"/>
        <v>1.670103092783505</v>
      </c>
      <c r="BU362" s="19">
        <f t="shared" si="933"/>
        <v>2.4117305061831313</v>
      </c>
      <c r="BV362" s="21">
        <f t="shared" si="908"/>
        <v>3.5000000000000003E-2</v>
      </c>
      <c r="BW362" s="14">
        <f t="shared" si="1041"/>
        <v>1.6201881648727365</v>
      </c>
      <c r="BX362" s="14">
        <f t="shared" si="1042"/>
        <v>0.40605302231627205</v>
      </c>
      <c r="BY362" s="14">
        <f t="shared" si="934"/>
        <v>1.6702960056606329</v>
      </c>
      <c r="BZ362" s="19">
        <f t="shared" si="935"/>
        <v>2.4120090841181194</v>
      </c>
      <c r="CA362" s="19">
        <f t="shared" si="952"/>
        <v>227.57079175836279</v>
      </c>
      <c r="CB362" s="14">
        <f t="shared" si="1043"/>
        <v>1.1717089187656304E-2</v>
      </c>
      <c r="CC362" s="19">
        <f t="shared" si="1000"/>
        <v>227.54412708572741</v>
      </c>
      <c r="CD362" t="s">
        <v>249</v>
      </c>
      <c r="CE362" s="14">
        <f t="shared" si="1001"/>
        <v>1.6199999999999999</v>
      </c>
      <c r="CF362" s="14">
        <f t="shared" si="1002"/>
        <v>0.40601027145261881</v>
      </c>
      <c r="CG362" s="14">
        <f t="shared" si="1003"/>
        <v>1.670103092783505</v>
      </c>
      <c r="CH362" s="14">
        <f>CE362</f>
        <v>1.6199999999999999</v>
      </c>
      <c r="CI362" s="14">
        <f>CF362</f>
        <v>0.40601027145261881</v>
      </c>
      <c r="CJ362" s="14">
        <f t="shared" si="962"/>
        <v>1.670103092783505</v>
      </c>
      <c r="CK362" s="19">
        <f t="shared" si="936"/>
        <v>2.4117721375396024</v>
      </c>
      <c r="CL362" s="21">
        <f t="shared" si="911"/>
        <v>3.5000000000000003E-2</v>
      </c>
      <c r="CM362" s="14">
        <f t="shared" si="1044"/>
        <v>1.6201881713690067</v>
      </c>
      <c r="CN362" s="14">
        <f t="shared" si="1045"/>
        <v>0.40605302379221792</v>
      </c>
      <c r="CO362" s="14">
        <f t="shared" si="937"/>
        <v>1.670296012320825</v>
      </c>
      <c r="CP362" s="19">
        <f t="shared" si="938"/>
        <v>2.4120507299012988</v>
      </c>
      <c r="CQ362" s="19">
        <f t="shared" si="953"/>
        <v>227.56675046695497</v>
      </c>
      <c r="CR362" s="14">
        <f t="shared" si="1046"/>
        <v>1.1717499555679885E-2</v>
      </c>
      <c r="CS362" s="19">
        <f t="shared" si="1007"/>
        <v>227.54008533398013</v>
      </c>
      <c r="CT362" t="s">
        <v>249</v>
      </c>
      <c r="CU362" s="14">
        <f t="shared" si="1008"/>
        <v>1.6199999999999999</v>
      </c>
      <c r="CV362" s="14">
        <f t="shared" si="1009"/>
        <v>0.40601027145261881</v>
      </c>
      <c r="CW362" s="14">
        <f t="shared" si="1010"/>
        <v>1.670103092783505</v>
      </c>
      <c r="CX362" s="14">
        <f>CU362</f>
        <v>1.6199999999999999</v>
      </c>
      <c r="CY362" s="14">
        <f>CV362</f>
        <v>0.40601027145261881</v>
      </c>
      <c r="CZ362" s="14">
        <f t="shared" si="963"/>
        <v>1.670103092783505</v>
      </c>
      <c r="DA362" s="19">
        <f t="shared" si="939"/>
        <v>2.411899635845876</v>
      </c>
      <c r="DB362" s="21">
        <f t="shared" si="914"/>
        <v>3.5000000000000003E-2</v>
      </c>
      <c r="DC362" s="14">
        <f t="shared" si="1047"/>
        <v>1.620188191264887</v>
      </c>
      <c r="DD362" s="14">
        <f t="shared" si="1048"/>
        <v>0.40605302831254125</v>
      </c>
      <c r="DE362" s="14">
        <f t="shared" si="940"/>
        <v>1.6702960327187428</v>
      </c>
      <c r="DF362" s="19">
        <f t="shared" si="941"/>
        <v>2.4121782723932554</v>
      </c>
      <c r="DG362" s="19">
        <f t="shared" si="954"/>
        <v>227.55437464651703</v>
      </c>
      <c r="DH362" s="14">
        <f t="shared" si="1049"/>
        <v>1.171875637682177E-2</v>
      </c>
      <c r="DI362" s="19">
        <f t="shared" si="1014"/>
        <v>227.52770810372741</v>
      </c>
      <c r="DJ362" t="s">
        <v>249</v>
      </c>
      <c r="DK362" s="14">
        <f t="shared" si="1015"/>
        <v>1.6199999999999999</v>
      </c>
      <c r="DL362" s="14">
        <f t="shared" si="1016"/>
        <v>0.40601027145261881</v>
      </c>
      <c r="DM362" s="14">
        <f t="shared" si="1017"/>
        <v>1.670103092783505</v>
      </c>
      <c r="DN362" s="14">
        <f>DK362</f>
        <v>1.6199999999999999</v>
      </c>
      <c r="DO362" s="14">
        <f>DL362</f>
        <v>0.40601027145261881</v>
      </c>
      <c r="DP362" s="14">
        <f t="shared" si="964"/>
        <v>1.670103092783505</v>
      </c>
      <c r="DQ362" s="19">
        <f t="shared" si="942"/>
        <v>2.411984858767215</v>
      </c>
      <c r="DR362" s="21">
        <f t="shared" si="917"/>
        <v>3.5000000000000003E-2</v>
      </c>
      <c r="DS362" s="14">
        <f t="shared" si="1050"/>
        <v>1.6201882045643565</v>
      </c>
      <c r="DT362" s="14">
        <f t="shared" si="1051"/>
        <v>0.40605303133416687</v>
      </c>
      <c r="DU362" s="14">
        <f t="shared" si="943"/>
        <v>1.670296046353801</v>
      </c>
      <c r="DV362" s="19">
        <f t="shared" si="944"/>
        <v>2.4122635248519679</v>
      </c>
      <c r="DW362" s="19">
        <f t="shared" si="955"/>
        <v>227.54610307093299</v>
      </c>
      <c r="DX362" s="14">
        <f t="shared" si="1052"/>
        <v>1.171959650536954E-2</v>
      </c>
      <c r="DY362" s="19">
        <f t="shared" si="1021"/>
        <v>227.51943558578938</v>
      </c>
      <c r="DZ362" t="s">
        <v>249</v>
      </c>
      <c r="EA362" s="14">
        <f t="shared" si="1022"/>
        <v>1.6199999999999999</v>
      </c>
      <c r="EB362" s="14">
        <f t="shared" si="1023"/>
        <v>0.40601027145261881</v>
      </c>
      <c r="EC362" s="14">
        <f t="shared" si="1024"/>
        <v>1.670103092783505</v>
      </c>
      <c r="ED362" s="14">
        <f>EA362</f>
        <v>1.6199999999999999</v>
      </c>
      <c r="EE362" s="14">
        <f>EB362</f>
        <v>0.40601027145261881</v>
      </c>
      <c r="EF362" s="14">
        <f t="shared" si="965"/>
        <v>1.670103092783505</v>
      </c>
      <c r="EG362" s="19">
        <f t="shared" si="945"/>
        <v>2.4120277988037171</v>
      </c>
      <c r="EH362" s="21">
        <f t="shared" si="920"/>
        <v>3.5000000000000003E-2</v>
      </c>
      <c r="EI362" s="14">
        <f t="shared" si="1053"/>
        <v>1.6201882112655452</v>
      </c>
      <c r="EJ362" s="14">
        <f t="shared" si="1054"/>
        <v>0.40605303285666999</v>
      </c>
      <c r="EK362" s="14">
        <f t="shared" si="946"/>
        <v>1.6702960532240823</v>
      </c>
      <c r="EL362" s="19">
        <f t="shared" si="947"/>
        <v>2.4123064797718281</v>
      </c>
      <c r="EM362" s="19">
        <f t="shared" si="956"/>
        <v>227.54193561049019</v>
      </c>
      <c r="EN362" s="14">
        <f t="shared" si="1055"/>
        <v>1.1720019820646946E-2</v>
      </c>
      <c r="EO362" s="19">
        <f t="shared" si="1028"/>
        <v>227.51526765053634</v>
      </c>
    </row>
    <row r="363" spans="2:145" outlineLevel="1">
      <c r="B363" s="16" t="s">
        <v>95</v>
      </c>
      <c r="C363" s="17">
        <f>SUM(C343:C362)</f>
        <v>32.400000000000006</v>
      </c>
      <c r="D363" s="17">
        <f>SUM(D343:D362)</f>
        <v>8.1202054290523762</v>
      </c>
      <c r="E363" s="17">
        <f>SUM(E343:E362)</f>
        <v>33.402061855670112</v>
      </c>
      <c r="F363" s="17">
        <f>F343</f>
        <v>32.632215418965714</v>
      </c>
      <c r="G363" s="17">
        <f>G343</f>
        <v>8.2306295397175262</v>
      </c>
      <c r="H363" s="17">
        <f>F363/$L$43</f>
        <v>33.641459194810018</v>
      </c>
      <c r="I363" s="20">
        <f>I343</f>
        <v>48.564936642990183</v>
      </c>
      <c r="J363" s="17">
        <f>SUM(J343:J362)</f>
        <v>0.7000000000000004</v>
      </c>
      <c r="K363" s="17">
        <f>K343</f>
        <v>32.662923779951925</v>
      </c>
      <c r="L363" s="17">
        <f>L343</f>
        <v>8.248707849007797</v>
      </c>
      <c r="M363" s="17">
        <f>K363/$L$43</f>
        <v>33.673117298919507</v>
      </c>
      <c r="N363" s="20">
        <f>N343</f>
        <v>48.632689348385981</v>
      </c>
      <c r="O363" s="41">
        <f>O343</f>
        <v>230.90362114622323</v>
      </c>
      <c r="P363" s="17">
        <f>(1-Q363/O363)*100</f>
        <v>1.4228246632118191</v>
      </c>
      <c r="Q363" s="20">
        <f>Q362</f>
        <v>227.61826747630559</v>
      </c>
      <c r="R363" s="16" t="s">
        <v>95</v>
      </c>
      <c r="S363" s="17">
        <f>SUM(S343:S362)</f>
        <v>32.400000000000006</v>
      </c>
      <c r="T363" s="17">
        <f>SUM(T343:T362)</f>
        <v>8.1202054290523762</v>
      </c>
      <c r="U363" s="17">
        <f>SUM(U343:U362)</f>
        <v>33.402061855670112</v>
      </c>
      <c r="V363" s="17">
        <f>V343</f>
        <v>32.632281249390608</v>
      </c>
      <c r="W363" s="17">
        <f>W343</f>
        <v>8.230660877258078</v>
      </c>
      <c r="X363" s="17">
        <f>V363/$L$43</f>
        <v>33.641527061227436</v>
      </c>
      <c r="Y363" s="20">
        <f>Y343</f>
        <v>48.571858048038223</v>
      </c>
      <c r="Z363" s="17">
        <f>SUM(Z343:Z362)</f>
        <v>0.7000000000000004</v>
      </c>
      <c r="AA363" s="17">
        <f>AA343</f>
        <v>32.662998364023601</v>
      </c>
      <c r="AB363" s="17">
        <f>AB343</f>
        <v>8.2487443399049187</v>
      </c>
      <c r="AC363" s="17">
        <f>AA363/$L$43</f>
        <v>33.673194189715055</v>
      </c>
      <c r="AD363" s="20">
        <f>AD343</f>
        <v>48.63963959412321</v>
      </c>
      <c r="AE363" s="41">
        <f>AE343</f>
        <v>230.87118352877988</v>
      </c>
      <c r="AF363" s="17">
        <f>(1-AG363/AE363)*100</f>
        <v>1.4232262260038264</v>
      </c>
      <c r="AG363" s="20">
        <f>AG362</f>
        <v>227.58536429651286</v>
      </c>
      <c r="AH363" s="16" t="s">
        <v>95</v>
      </c>
      <c r="AI363" s="17">
        <f>SUM(AI343:AI362)</f>
        <v>32.400000000000006</v>
      </c>
      <c r="AJ363" s="17">
        <f>SUM(AJ343:AJ362)</f>
        <v>8.1202054290523762</v>
      </c>
      <c r="AK363" s="17">
        <f>SUM(AK343:AK362)</f>
        <v>33.402061855670112</v>
      </c>
      <c r="AL363" s="17">
        <f>AL343</f>
        <v>32.632338886928139</v>
      </c>
      <c r="AM363" s="17">
        <f>AM343</f>
        <v>8.2306883147187406</v>
      </c>
      <c r="AN363" s="17">
        <f>AL363/$L$43</f>
        <v>33.641586481369217</v>
      </c>
      <c r="AO363" s="20">
        <f>AO343</f>
        <v>48.577917261666329</v>
      </c>
      <c r="AP363" s="17">
        <f>SUM(AP343:AP362)</f>
        <v>0.7000000000000004</v>
      </c>
      <c r="AQ363" s="17">
        <f>AQ343</f>
        <v>32.663063665800308</v>
      </c>
      <c r="AR363" s="17">
        <f>AR343</f>
        <v>8.2487762893773553</v>
      </c>
      <c r="AS363" s="17">
        <f>AQ363/$L$43</f>
        <v>33.673261511134342</v>
      </c>
      <c r="AT363" s="20">
        <f>AT343</f>
        <v>48.645724062461326</v>
      </c>
      <c r="AU363" s="41">
        <f>AU343</f>
        <v>230.84279426910419</v>
      </c>
      <c r="AV363" s="17">
        <f>(1-AW363/AU363)*100</f>
        <v>1.4235778117029807</v>
      </c>
      <c r="AW363" s="20">
        <f>AW362</f>
        <v>227.55656746997406</v>
      </c>
      <c r="AX363" s="16" t="s">
        <v>95</v>
      </c>
      <c r="AY363" s="17">
        <f>SUM(AY343:AY362)</f>
        <v>32.400000000000006</v>
      </c>
      <c r="AZ363" s="17">
        <f>SUM(AZ343:AZ362)</f>
        <v>8.1202054290523762</v>
      </c>
      <c r="BA363" s="17">
        <f>SUM(BA343:BA362)</f>
        <v>33.402061855670112</v>
      </c>
      <c r="BB363" s="17">
        <f>BB343</f>
        <v>32.63235544841956</v>
      </c>
      <c r="BC363" s="17">
        <f>BC343</f>
        <v>8.2306961985639511</v>
      </c>
      <c r="BD363" s="17">
        <f>BB363/$L$43</f>
        <v>33.641603555071711</v>
      </c>
      <c r="BE363" s="20">
        <f>BE343</f>
        <v>48.579658171131555</v>
      </c>
      <c r="BF363" s="17">
        <f>SUM(BF343:BF362)</f>
        <v>0.7000000000000004</v>
      </c>
      <c r="BG363" s="17">
        <f>BG343</f>
        <v>32.663082429527634</v>
      </c>
      <c r="BH363" s="17">
        <f>BH343</f>
        <v>8.2487854697001541</v>
      </c>
      <c r="BI363" s="17">
        <f>BG363/$L$43</f>
        <v>33.67328085518313</v>
      </c>
      <c r="BJ363" s="20">
        <f>BJ343</f>
        <v>48.647472229162702</v>
      </c>
      <c r="BK363" s="41">
        <f>BK343</f>
        <v>230.83463889736481</v>
      </c>
      <c r="BL363" s="17">
        <f>(1-BM363/BK363)*100</f>
        <v>1.4236788357151919</v>
      </c>
      <c r="BM363" s="20">
        <f>BM362</f>
        <v>227.54829499788343</v>
      </c>
      <c r="BN363" s="16" t="s">
        <v>95</v>
      </c>
      <c r="BO363" s="17">
        <f>SUM(BO343:BO362)</f>
        <v>32.400000000000006</v>
      </c>
      <c r="BP363" s="17">
        <f>SUM(BP343:BP362)</f>
        <v>8.1202054290523762</v>
      </c>
      <c r="BQ363" s="17">
        <f>SUM(BQ343:BQ362)</f>
        <v>33.402061855670112</v>
      </c>
      <c r="BR363" s="17">
        <f>BR343</f>
        <v>32.632363793247293</v>
      </c>
      <c r="BS363" s="17">
        <f>BS343</f>
        <v>8.2307001709922769</v>
      </c>
      <c r="BT363" s="17">
        <f>BR363/$L$43</f>
        <v>33.641612157986899</v>
      </c>
      <c r="BU363" s="20">
        <f>BU343</f>
        <v>48.580535338913826</v>
      </c>
      <c r="BV363" s="17">
        <f>SUM(BV343:BV362)</f>
        <v>0.7000000000000004</v>
      </c>
      <c r="BW363" s="17">
        <f>BW343</f>
        <v>32.663091883995172</v>
      </c>
      <c r="BX363" s="17">
        <f>BX343</f>
        <v>8.2487900953841731</v>
      </c>
      <c r="BY363" s="17">
        <f>BW363/$L$43</f>
        <v>33.673290602056881</v>
      </c>
      <c r="BZ363" s="20">
        <f>BZ343</f>
        <v>48.648353053742234</v>
      </c>
      <c r="CA363" s="41">
        <f>CA343</f>
        <v>230.83052998690337</v>
      </c>
      <c r="CB363" s="17">
        <f>(1-CC363/CA363)*100</f>
        <v>1.423729738593249</v>
      </c>
      <c r="CC363" s="20">
        <f>CC362</f>
        <v>227.54412708572741</v>
      </c>
      <c r="CD363" s="16" t="s">
        <v>95</v>
      </c>
      <c r="CE363" s="17">
        <f>SUM(CE343:CE362)</f>
        <v>32.400000000000006</v>
      </c>
      <c r="CF363" s="17">
        <f>SUM(CF343:CF362)</f>
        <v>8.1202054290523762</v>
      </c>
      <c r="CG363" s="17">
        <f>SUM(CG343:CG362)</f>
        <v>33.402061855670112</v>
      </c>
      <c r="CH363" s="17">
        <f>CH343</f>
        <v>32.632371885908199</v>
      </c>
      <c r="CI363" s="17">
        <f>CI343</f>
        <v>8.2307040233807136</v>
      </c>
      <c r="CJ363" s="17">
        <f>CH363/$L$43</f>
        <v>33.641620500936291</v>
      </c>
      <c r="CK363" s="20">
        <f>CK343</f>
        <v>48.581385985348184</v>
      </c>
      <c r="CL363" s="17">
        <f>SUM(CL343:CL362)</f>
        <v>0.7000000000000004</v>
      </c>
      <c r="CM363" s="17">
        <f>CM343</f>
        <v>32.66310105276483</v>
      </c>
      <c r="CN363" s="17">
        <f>CN343</f>
        <v>8.2487945812882462</v>
      </c>
      <c r="CO363" s="17">
        <f>CM363/$L$43</f>
        <v>33.673300054396734</v>
      </c>
      <c r="CP363" s="20">
        <f>CP343</f>
        <v>48.649207246534523</v>
      </c>
      <c r="CQ363" s="41">
        <f>CQ343</f>
        <v>230.82654545290504</v>
      </c>
      <c r="CR363" s="17">
        <f>(1-CS363/CQ363)*100</f>
        <v>1.4237791032554514</v>
      </c>
      <c r="CS363" s="20">
        <f>CS362</f>
        <v>227.54008533398013</v>
      </c>
      <c r="CT363" s="16" t="s">
        <v>95</v>
      </c>
      <c r="CU363" s="17">
        <f>SUM(CU343:CU362)</f>
        <v>32.400000000000006</v>
      </c>
      <c r="CV363" s="17">
        <f>SUM(CV343:CV362)</f>
        <v>8.1202054290523762</v>
      </c>
      <c r="CW363" s="17">
        <f>SUM(CW343:CW362)</f>
        <v>33.402061855670112</v>
      </c>
      <c r="CX363" s="17">
        <f>CX343</f>
        <v>32.632396671024416</v>
      </c>
      <c r="CY363" s="17">
        <f>CY343</f>
        <v>8.2307158219610095</v>
      </c>
      <c r="CZ363" s="17">
        <f>CX363/$L$43</f>
        <v>33.641646052602489</v>
      </c>
      <c r="DA363" s="20">
        <f>DA343</f>
        <v>48.583991140507393</v>
      </c>
      <c r="DB363" s="17">
        <f>SUM(DB343:DB362)</f>
        <v>0.7000000000000004</v>
      </c>
      <c r="DC363" s="17">
        <f>DC343</f>
        <v>32.66312913364515</v>
      </c>
      <c r="DD363" s="17">
        <f>DD343</f>
        <v>8.2488083201167637</v>
      </c>
      <c r="DE363" s="17">
        <f>DC363/$L$43</f>
        <v>33.673329003757885</v>
      </c>
      <c r="DF363" s="20">
        <f>DF343</f>
        <v>48.651823263389161</v>
      </c>
      <c r="DG363" s="41">
        <f>DG343</f>
        <v>230.81434345529664</v>
      </c>
      <c r="DH363" s="17">
        <f>(1-DI363/DG363)*100</f>
        <v>1.4239302906258855</v>
      </c>
      <c r="DI363" s="20">
        <f>DI362</f>
        <v>227.52770810372741</v>
      </c>
      <c r="DJ363" s="16" t="s">
        <v>95</v>
      </c>
      <c r="DK363" s="17">
        <f>SUM(DK343:DK362)</f>
        <v>32.400000000000006</v>
      </c>
      <c r="DL363" s="17">
        <f>SUM(DL343:DL362)</f>
        <v>8.1202054290523762</v>
      </c>
      <c r="DM363" s="17">
        <f>SUM(DM343:DM362)</f>
        <v>33.402061855670112</v>
      </c>
      <c r="DN363" s="17">
        <f>DN343</f>
        <v>32.632413238745933</v>
      </c>
      <c r="DO363" s="17">
        <f>DO343</f>
        <v>8.2307237087761429</v>
      </c>
      <c r="DP363" s="17">
        <f>DN363/$L$43</f>
        <v>33.641663132727764</v>
      </c>
      <c r="DQ363" s="20">
        <f>DQ343</f>
        <v>48.585732491907422</v>
      </c>
      <c r="DR363" s="17">
        <f>SUM(DR343:DR362)</f>
        <v>0.7000000000000004</v>
      </c>
      <c r="DS363" s="17">
        <f>DS343</f>
        <v>32.663147904437047</v>
      </c>
      <c r="DT363" s="17">
        <f>DT343</f>
        <v>8.2488175039007494</v>
      </c>
      <c r="DU363" s="17">
        <f>DS363/$L$43</f>
        <v>33.673348355089736</v>
      </c>
      <c r="DV363" s="20">
        <f>DV343</f>
        <v>48.653571875662493</v>
      </c>
      <c r="DW363" s="41">
        <f>DW343</f>
        <v>230.80618806718769</v>
      </c>
      <c r="DX363" s="17">
        <f>(1-DY363/DW363)*100</f>
        <v>1.424031352418309</v>
      </c>
      <c r="DY363" s="20">
        <f>DY362</f>
        <v>227.51943558578938</v>
      </c>
      <c r="DZ363" s="16" t="s">
        <v>95</v>
      </c>
      <c r="EA363" s="17">
        <f>SUM(EA343:EA362)</f>
        <v>32.400000000000006</v>
      </c>
      <c r="EB363" s="17">
        <f>SUM(EB343:EB362)</f>
        <v>8.1202054290523762</v>
      </c>
      <c r="EC363" s="17">
        <f>SUM(EC343:EC362)</f>
        <v>33.402061855670112</v>
      </c>
      <c r="ED363" s="17">
        <f>ED343</f>
        <v>32.632421586712894</v>
      </c>
      <c r="EE363" s="17">
        <f>EE343</f>
        <v>8.2307276827009623</v>
      </c>
      <c r="EF363" s="17">
        <f>ED363/$L$43</f>
        <v>33.641671738879275</v>
      </c>
      <c r="EG363" s="20">
        <f>EG343</f>
        <v>48.58660988236668</v>
      </c>
      <c r="EH363" s="17">
        <f>SUM(EH343:EH362)</f>
        <v>0.7000000000000004</v>
      </c>
      <c r="EI363" s="17">
        <f>EI343</f>
        <v>32.66315736246429</v>
      </c>
      <c r="EJ363" s="17">
        <f>EJ343</f>
        <v>8.248822131328799</v>
      </c>
      <c r="EK363" s="17">
        <f>EI363/$L$43</f>
        <v>33.673358105633291</v>
      </c>
      <c r="EL363" s="20">
        <f>EL343</f>
        <v>48.654452924751759</v>
      </c>
      <c r="EM363" s="41">
        <f>EM343</f>
        <v>230.80207914848225</v>
      </c>
      <c r="EN363" s="17">
        <f>(1-EO363/EM363)*100</f>
        <v>1.4240822743331494</v>
      </c>
      <c r="EO363" s="20">
        <f>EO362</f>
        <v>227.51526765053634</v>
      </c>
    </row>
    <row r="364" spans="2:145" outlineLevel="1">
      <c r="B364" s="48"/>
      <c r="C364" s="51"/>
      <c r="D364" s="51"/>
      <c r="E364" s="51"/>
      <c r="F364" s="51"/>
      <c r="G364" s="51"/>
      <c r="H364" s="51"/>
      <c r="I364" s="52"/>
      <c r="J364" s="51"/>
      <c r="K364" s="51"/>
      <c r="L364" s="51"/>
      <c r="M364" s="51"/>
      <c r="N364" s="52"/>
      <c r="O364" s="53"/>
      <c r="P364" s="51"/>
      <c r="Q364" s="52"/>
      <c r="R364" s="48"/>
      <c r="S364" s="51"/>
      <c r="T364" s="51"/>
      <c r="U364" s="51"/>
      <c r="V364" s="51"/>
      <c r="W364" s="51"/>
      <c r="X364" s="51"/>
      <c r="Y364" s="52"/>
      <c r="Z364" s="51"/>
      <c r="AA364" s="51"/>
      <c r="AB364" s="51"/>
      <c r="AC364" s="51"/>
      <c r="AD364" s="52"/>
      <c r="AE364" s="53"/>
      <c r="AF364" s="51"/>
      <c r="AG364" s="52"/>
      <c r="AH364" s="48"/>
      <c r="AI364" s="51"/>
      <c r="AJ364" s="51"/>
      <c r="AK364" s="51"/>
      <c r="AL364" s="51"/>
      <c r="AM364" s="51"/>
      <c r="AN364" s="51"/>
      <c r="AO364" s="52"/>
      <c r="AP364" s="51"/>
      <c r="AQ364" s="51"/>
      <c r="AR364" s="51"/>
      <c r="AS364" s="51"/>
      <c r="AT364" s="52"/>
      <c r="AU364" s="53"/>
      <c r="AV364" s="51"/>
      <c r="AW364" s="52"/>
      <c r="AX364" s="48"/>
      <c r="AY364" s="51"/>
      <c r="AZ364" s="51"/>
      <c r="BA364" s="51"/>
      <c r="BB364" s="51"/>
      <c r="BC364" s="51"/>
      <c r="BD364" s="51"/>
      <c r="BE364" s="52"/>
      <c r="BF364" s="51"/>
      <c r="BG364" s="51"/>
      <c r="BH364" s="51"/>
      <c r="BI364" s="51"/>
      <c r="BJ364" s="52"/>
      <c r="BK364" s="53"/>
      <c r="BL364" s="51"/>
      <c r="BM364" s="52"/>
      <c r="BN364" s="48"/>
      <c r="BO364" s="51"/>
      <c r="BP364" s="51"/>
      <c r="BQ364" s="51"/>
      <c r="BR364" s="51"/>
      <c r="BS364" s="51"/>
      <c r="BT364" s="51"/>
      <c r="BU364" s="52"/>
      <c r="BV364" s="51"/>
      <c r="BW364" s="51"/>
      <c r="BX364" s="51"/>
      <c r="BY364" s="51"/>
      <c r="BZ364" s="52"/>
      <c r="CA364" s="53"/>
      <c r="CB364" s="51"/>
      <c r="CC364" s="52"/>
      <c r="CD364" s="48"/>
      <c r="CE364" s="51"/>
      <c r="CF364" s="51"/>
      <c r="CG364" s="51"/>
      <c r="CH364" s="51"/>
      <c r="CI364" s="51"/>
      <c r="CJ364" s="51"/>
      <c r="CK364" s="52"/>
      <c r="CL364" s="51"/>
      <c r="CM364" s="51"/>
      <c r="CN364" s="51"/>
      <c r="CO364" s="51"/>
      <c r="CP364" s="52"/>
      <c r="CQ364" s="53"/>
      <c r="CR364" s="51"/>
      <c r="CS364" s="52"/>
      <c r="CT364" s="48"/>
      <c r="CU364" s="51"/>
      <c r="CV364" s="51"/>
      <c r="CW364" s="51"/>
      <c r="CX364" s="51"/>
      <c r="CY364" s="51"/>
      <c r="CZ364" s="51"/>
      <c r="DA364" s="52"/>
      <c r="DB364" s="51"/>
      <c r="DC364" s="51"/>
      <c r="DD364" s="51"/>
      <c r="DE364" s="51"/>
      <c r="DF364" s="52"/>
      <c r="DG364" s="53"/>
      <c r="DH364" s="51"/>
      <c r="DI364" s="52"/>
      <c r="DJ364" s="48"/>
      <c r="DK364" s="51"/>
      <c r="DL364" s="51"/>
      <c r="DM364" s="51"/>
      <c r="DN364" s="51"/>
      <c r="DO364" s="51"/>
      <c r="DP364" s="51"/>
      <c r="DQ364" s="52"/>
      <c r="DR364" s="51"/>
      <c r="DS364" s="51"/>
      <c r="DT364" s="51"/>
      <c r="DU364" s="51"/>
      <c r="DV364" s="52"/>
      <c r="DW364" s="53"/>
      <c r="DX364" s="51"/>
      <c r="DY364" s="52"/>
      <c r="DZ364" s="48"/>
      <c r="EA364" s="51"/>
      <c r="EB364" s="51"/>
      <c r="EC364" s="51"/>
      <c r="ED364" s="51"/>
      <c r="EE364" s="51"/>
      <c r="EF364" s="51"/>
      <c r="EG364" s="52"/>
      <c r="EH364" s="51"/>
      <c r="EI364" s="51"/>
      <c r="EJ364" s="51"/>
      <c r="EK364" s="51"/>
      <c r="EL364" s="52"/>
      <c r="EM364" s="53"/>
      <c r="EN364" s="51"/>
      <c r="EO364" s="52"/>
    </row>
    <row r="365" spans="2:145" outlineLevel="1">
      <c r="B365" s="49" t="s">
        <v>177</v>
      </c>
      <c r="C365" s="54" t="s">
        <v>176</v>
      </c>
      <c r="D365" s="50">
        <f>M341+M363</f>
        <v>67.346234597839015</v>
      </c>
      <c r="E365" s="51"/>
      <c r="F365" s="51"/>
      <c r="G365" s="51"/>
      <c r="H365" s="51"/>
      <c r="I365" s="52"/>
      <c r="J365" s="51"/>
      <c r="K365" s="51"/>
      <c r="L365" s="51"/>
      <c r="M365" s="51"/>
      <c r="N365" s="52"/>
      <c r="O365" s="53"/>
      <c r="P365" s="51"/>
      <c r="Q365" s="52"/>
      <c r="R365" s="49" t="s">
        <v>178</v>
      </c>
      <c r="S365" s="54" t="s">
        <v>176</v>
      </c>
      <c r="T365" s="50">
        <f>AC341+AC363</f>
        <v>67.346320385246059</v>
      </c>
      <c r="U365" s="51"/>
      <c r="V365" s="51"/>
      <c r="W365" s="51"/>
      <c r="X365" s="51"/>
      <c r="Y365" s="52"/>
      <c r="Z365" s="51"/>
      <c r="AA365" s="51"/>
      <c r="AB365" s="51"/>
      <c r="AC365" s="51"/>
      <c r="AD365" s="52"/>
      <c r="AE365" s="53"/>
      <c r="AF365" s="51"/>
      <c r="AG365" s="52"/>
      <c r="AH365" s="49" t="s">
        <v>179</v>
      </c>
      <c r="AI365" s="54" t="s">
        <v>176</v>
      </c>
      <c r="AJ365" s="50">
        <f>AS341+AS363</f>
        <v>67.346395496018175</v>
      </c>
      <c r="AK365" s="51"/>
      <c r="AL365" s="51"/>
      <c r="AM365" s="51"/>
      <c r="AN365" s="51"/>
      <c r="AO365" s="52"/>
      <c r="AP365" s="51"/>
      <c r="AQ365" s="51"/>
      <c r="AR365" s="51"/>
      <c r="AS365" s="51"/>
      <c r="AT365" s="52"/>
      <c r="AU365" s="53"/>
      <c r="AV365" s="51"/>
      <c r="AW365" s="52"/>
      <c r="AX365" s="49" t="s">
        <v>180</v>
      </c>
      <c r="AY365" s="54" t="s">
        <v>176</v>
      </c>
      <c r="AZ365" s="50">
        <f>BI341+BI363</f>
        <v>67.346417078242752</v>
      </c>
      <c r="BA365" s="51"/>
      <c r="BB365" s="51"/>
      <c r="BC365" s="51"/>
      <c r="BD365" s="51"/>
      <c r="BE365" s="52"/>
      <c r="BF365" s="51"/>
      <c r="BG365" s="51"/>
      <c r="BH365" s="51"/>
      <c r="BI365" s="51"/>
      <c r="BJ365" s="52"/>
      <c r="BK365" s="53"/>
      <c r="BL365" s="51"/>
      <c r="BM365" s="52"/>
      <c r="BN365" s="49" t="s">
        <v>181</v>
      </c>
      <c r="BO365" s="54" t="s">
        <v>176</v>
      </c>
      <c r="BP365" s="50">
        <f>BY341+BY363</f>
        <v>67.346427952863621</v>
      </c>
      <c r="BQ365" s="51"/>
      <c r="BR365" s="51"/>
      <c r="BS365" s="51"/>
      <c r="BT365" s="51"/>
      <c r="BU365" s="52"/>
      <c r="BV365" s="51"/>
      <c r="BW365" s="51"/>
      <c r="BX365" s="51"/>
      <c r="BY365" s="51"/>
      <c r="BZ365" s="52"/>
      <c r="CA365" s="53"/>
      <c r="CB365" s="51"/>
      <c r="CC365" s="52"/>
      <c r="CD365" s="49" t="s">
        <v>182</v>
      </c>
      <c r="CE365" s="54" t="s">
        <v>176</v>
      </c>
      <c r="CF365" s="50">
        <f>CO341+CO363</f>
        <v>67.346438498871265</v>
      </c>
      <c r="CG365" s="51"/>
      <c r="CH365" s="51"/>
      <c r="CI365" s="51"/>
      <c r="CJ365" s="51"/>
      <c r="CK365" s="52"/>
      <c r="CL365" s="51"/>
      <c r="CM365" s="51"/>
      <c r="CN365" s="51"/>
      <c r="CO365" s="51"/>
      <c r="CP365" s="52"/>
      <c r="CQ365" s="53"/>
      <c r="CR365" s="51"/>
      <c r="CS365" s="52"/>
      <c r="CT365" s="49" t="s">
        <v>183</v>
      </c>
      <c r="CU365" s="54" t="s">
        <v>176</v>
      </c>
      <c r="CV365" s="50">
        <f>DE341+DE363</f>
        <v>67.346470797767282</v>
      </c>
      <c r="CW365" s="51"/>
      <c r="CX365" s="51"/>
      <c r="CY365" s="51"/>
      <c r="CZ365" s="51"/>
      <c r="DA365" s="52"/>
      <c r="DB365" s="51"/>
      <c r="DC365" s="51"/>
      <c r="DD365" s="51"/>
      <c r="DE365" s="51"/>
      <c r="DF365" s="52"/>
      <c r="DG365" s="53"/>
      <c r="DH365" s="51"/>
      <c r="DI365" s="52"/>
      <c r="DJ365" s="49" t="s">
        <v>184</v>
      </c>
      <c r="DK365" s="54" t="s">
        <v>176</v>
      </c>
      <c r="DL365" s="50">
        <f>DU341+DU363</f>
        <v>67.34649238810718</v>
      </c>
      <c r="DM365" s="51"/>
      <c r="DN365" s="51"/>
      <c r="DO365" s="51"/>
      <c r="DP365" s="51"/>
      <c r="DQ365" s="52"/>
      <c r="DR365" s="51"/>
      <c r="DS365" s="51"/>
      <c r="DT365" s="51"/>
      <c r="DU365" s="51"/>
      <c r="DV365" s="52"/>
      <c r="DW365" s="53"/>
      <c r="DX365" s="51"/>
      <c r="DY365" s="52"/>
      <c r="DZ365" s="49" t="s">
        <v>185</v>
      </c>
      <c r="EA365" s="54" t="s">
        <v>176</v>
      </c>
      <c r="EB365" s="50">
        <f>EK341+EK363</f>
        <v>67.346503266817223</v>
      </c>
      <c r="EC365" s="51"/>
      <c r="ED365" s="51"/>
      <c r="EE365" s="51"/>
      <c r="EF365" s="51"/>
      <c r="EG365" s="52"/>
      <c r="EH365" s="51"/>
      <c r="EI365" s="51"/>
      <c r="EJ365" s="51"/>
      <c r="EK365" s="51"/>
      <c r="EL365" s="52"/>
      <c r="EM365" s="53"/>
      <c r="EN365" s="51"/>
      <c r="EO365" s="52"/>
    </row>
    <row r="366" spans="2:145" outlineLevel="1">
      <c r="E366" s="6"/>
    </row>
    <row r="367" spans="2:145" outlineLevel="1">
      <c r="C367" s="5" t="s">
        <v>152</v>
      </c>
      <c r="E367" s="6"/>
    </row>
    <row r="368" spans="2:145" outlineLevel="1">
      <c r="C368" s="5"/>
      <c r="E368" s="6"/>
    </row>
    <row r="369" spans="2:17" outlineLevel="1">
      <c r="B369" s="121" t="s">
        <v>8</v>
      </c>
      <c r="C369" s="14">
        <f>D365</f>
        <v>67.346234597839015</v>
      </c>
      <c r="D369" t="s">
        <v>150</v>
      </c>
      <c r="E369" s="121" t="s">
        <v>14</v>
      </c>
      <c r="F369" s="14">
        <f>CF365</f>
        <v>67.346438498871265</v>
      </c>
      <c r="G369" t="s">
        <v>150</v>
      </c>
    </row>
    <row r="370" spans="2:17" outlineLevel="1">
      <c r="B370" s="121" t="s">
        <v>9</v>
      </c>
      <c r="C370" s="14">
        <f>T365</f>
        <v>67.346320385246059</v>
      </c>
      <c r="D370" t="s">
        <v>150</v>
      </c>
      <c r="E370" s="121" t="s">
        <v>15</v>
      </c>
      <c r="F370" s="14">
        <f>CV365</f>
        <v>67.346470797767282</v>
      </c>
      <c r="G370" t="s">
        <v>150</v>
      </c>
    </row>
    <row r="371" spans="2:17" outlineLevel="1">
      <c r="B371" s="121" t="s">
        <v>10</v>
      </c>
      <c r="C371" s="14">
        <f>AJ365</f>
        <v>67.346395496018175</v>
      </c>
      <c r="D371" t="s">
        <v>150</v>
      </c>
      <c r="E371" s="121" t="s">
        <v>16</v>
      </c>
      <c r="F371" s="14">
        <f>DL365</f>
        <v>67.34649238810718</v>
      </c>
      <c r="G371" t="s">
        <v>150</v>
      </c>
    </row>
    <row r="372" spans="2:17" outlineLevel="1">
      <c r="B372" s="121" t="s">
        <v>12</v>
      </c>
      <c r="C372" s="14">
        <f>AZ365</f>
        <v>67.346417078242752</v>
      </c>
      <c r="D372" t="s">
        <v>150</v>
      </c>
      <c r="E372" s="121" t="s">
        <v>17</v>
      </c>
      <c r="F372" s="14">
        <f>EB365</f>
        <v>67.346503266817223</v>
      </c>
      <c r="G372" t="s">
        <v>150</v>
      </c>
    </row>
    <row r="373" spans="2:17" outlineLevel="1">
      <c r="B373" s="121" t="s">
        <v>13</v>
      </c>
      <c r="C373" s="14">
        <f>BP365</f>
        <v>67.346427952863621</v>
      </c>
      <c r="D373" t="s">
        <v>150</v>
      </c>
      <c r="E373" s="6"/>
    </row>
    <row r="374" spans="2:17" outlineLevel="1">
      <c r="C374" s="5"/>
      <c r="E374" s="6"/>
    </row>
    <row r="375" spans="2:17" ht="17" outlineLevel="1">
      <c r="C375" s="15" t="s">
        <v>164</v>
      </c>
      <c r="D375" s="121" t="s">
        <v>159</v>
      </c>
      <c r="E375" s="121" t="s">
        <v>106</v>
      </c>
      <c r="F375" s="121" t="s">
        <v>167</v>
      </c>
      <c r="G375" s="168" t="s">
        <v>359</v>
      </c>
      <c r="H375" s="168" t="s">
        <v>360</v>
      </c>
      <c r="I375" s="168" t="s">
        <v>361</v>
      </c>
      <c r="J375" s="121" t="s">
        <v>161</v>
      </c>
      <c r="K375" s="121" t="s">
        <v>168</v>
      </c>
      <c r="L375" s="121" t="s">
        <v>105</v>
      </c>
      <c r="M375" s="121" t="s">
        <v>169</v>
      </c>
      <c r="N375" s="168" t="s">
        <v>362</v>
      </c>
      <c r="O375" s="168" t="s">
        <v>363</v>
      </c>
      <c r="P375" s="168" t="s">
        <v>364</v>
      </c>
      <c r="Q375" s="168" t="s">
        <v>365</v>
      </c>
    </row>
    <row r="376" spans="2:17" outlineLevel="1">
      <c r="B376" s="121" t="s">
        <v>109</v>
      </c>
      <c r="C376" s="14">
        <f>C369+F377</f>
        <v>590.05248283863477</v>
      </c>
      <c r="D376" s="14">
        <f>1000*C376/3/$E$76</f>
        <v>17.033347990144637</v>
      </c>
      <c r="E376" s="25">
        <f>$G$4/1000</f>
        <v>0.42199999999999999</v>
      </c>
      <c r="F376" s="14">
        <f t="shared" ref="F376:F383" si="1056">IF(D376&lt;0,-SQRT((N376+G376)^2+(P376+H376-I376)^2),SQRT((N376+G376)^2+(P376+H376-I376)^2))</f>
        <v>588.07992924154075</v>
      </c>
      <c r="G376" s="165">
        <f>(3*E376*$K$70*D376^2)/1000</f>
        <v>4.5913854848969912E-2</v>
      </c>
      <c r="H376" s="165">
        <f>+(3*E376*$L$70*D376^2)/1000</f>
        <v>3.8567638073134722E-2</v>
      </c>
      <c r="I376" s="165">
        <f t="shared" ref="I376:I383" si="1057">3*$K$376^2/($N$70/E376)/1000</f>
        <v>15.909025197778718</v>
      </c>
      <c r="J376" s="14">
        <f t="shared" ref="J376:J384" si="1058">1000*F376/3/$K$145</f>
        <v>16.976405272630977</v>
      </c>
      <c r="K376" s="35">
        <f>F388</f>
        <v>11547.005383792517</v>
      </c>
      <c r="L376" s="39">
        <f t="shared" ref="L376:L384" si="1059">($K$70*$L$43+$L$70*$L$44)*100*SQRT(3)*(D376+J376)/2*E376/$K376</f>
        <v>1.5799097936966253E-2</v>
      </c>
      <c r="M376" s="35">
        <f t="shared" ref="M376:M384" si="1060">K376*(1-L376/100)</f>
        <v>11545.181061103145</v>
      </c>
      <c r="N376" s="165">
        <f>C369*$L$43+O377</f>
        <v>588.01845257084437</v>
      </c>
      <c r="O376" s="165">
        <f t="shared" ref="O376:O383" si="1061">N376+G376</f>
        <v>588.06436642569338</v>
      </c>
      <c r="P376" s="165">
        <f>C369*$L$44+P377+H377-I377</f>
        <v>20.148788669310946</v>
      </c>
      <c r="Q376" s="165">
        <f t="shared" ref="Q376:Q383" si="1062">P376+H376-I376</f>
        <v>4.2783311096053644</v>
      </c>
    </row>
    <row r="377" spans="2:17" outlineLevel="1">
      <c r="B377" s="121" t="s">
        <v>110</v>
      </c>
      <c r="C377" s="14">
        <f>C370+F378</f>
        <v>524.68847249920498</v>
      </c>
      <c r="D377" s="14">
        <f>1000*C377/3/$E$76</f>
        <v>15.146451541905476</v>
      </c>
      <c r="E377" s="25">
        <f t="shared" ref="E377:E384" si="1063">$G$4/1000</f>
        <v>0.42199999999999999</v>
      </c>
      <c r="F377" s="14">
        <f t="shared" si="1056"/>
        <v>522.70624824079573</v>
      </c>
      <c r="G377" s="165">
        <f t="shared" ref="G377:G384" si="1064">(3*E377*$K$70*D377^2)/1000</f>
        <v>3.6304922849761764E-2</v>
      </c>
      <c r="H377" s="165">
        <f t="shared" ref="H377:H384" si="1065">+(3*E377*$L$70*D377^2)/1000</f>
        <v>3.049613519379988E-2</v>
      </c>
      <c r="I377" s="165">
        <f t="shared" si="1057"/>
        <v>15.909025197778718</v>
      </c>
      <c r="J377" s="14">
        <f t="shared" si="1058"/>
        <v>15.089229656446136</v>
      </c>
      <c r="K377" s="35">
        <f>M376</f>
        <v>11545.181061103145</v>
      </c>
      <c r="L377" s="39">
        <f t="shared" si="1059"/>
        <v>1.4048086982988083E-2</v>
      </c>
      <c r="M377" s="35">
        <f t="shared" si="1060"/>
        <v>11543.559184025338</v>
      </c>
      <c r="N377" s="165">
        <f>C370*$L$43+O378</f>
        <v>522.65630008809069</v>
      </c>
      <c r="O377" s="165">
        <f t="shared" si="1061"/>
        <v>522.6926050109405</v>
      </c>
      <c r="P377" s="165">
        <f>C370*$L$44+P378+H378-I378</f>
        <v>19.655117052470587</v>
      </c>
      <c r="Q377" s="165">
        <f t="shared" si="1062"/>
        <v>3.7765879898856696</v>
      </c>
    </row>
    <row r="378" spans="2:17" outlineLevel="1">
      <c r="B378" s="121" t="s">
        <v>111</v>
      </c>
      <c r="C378" s="14">
        <f>C371+F381+F379</f>
        <v>459.33291148530185</v>
      </c>
      <c r="D378" s="14">
        <f>1000*C378/3/$E$76</f>
        <v>13.259799004684677</v>
      </c>
      <c r="E378" s="25">
        <f t="shared" si="1063"/>
        <v>0.42199999999999999</v>
      </c>
      <c r="F378" s="14">
        <f t="shared" si="1056"/>
        <v>457.34215211395895</v>
      </c>
      <c r="G378" s="165">
        <f t="shared" si="1064"/>
        <v>2.7823874171263765E-2</v>
      </c>
      <c r="H378" s="165">
        <f t="shared" si="1065"/>
        <v>2.3372054303861561E-2</v>
      </c>
      <c r="I378" s="165">
        <f t="shared" si="1057"/>
        <v>15.909025197778718</v>
      </c>
      <c r="J378" s="14">
        <f t="shared" si="1058"/>
        <v>13.202330731737845</v>
      </c>
      <c r="K378" s="35">
        <f t="shared" ref="K378:K380" si="1066">M377</f>
        <v>11543.559184025338</v>
      </c>
      <c r="L378" s="39">
        <f t="shared" si="1059"/>
        <v>1.22965488315727E-2</v>
      </c>
      <c r="M378" s="35">
        <f t="shared" si="1060"/>
        <v>11542.139724633373</v>
      </c>
      <c r="N378" s="165">
        <f>C371*$L$43+O379+O381</f>
        <v>457.3025454402308</v>
      </c>
      <c r="O378" s="165">
        <f t="shared" si="1061"/>
        <v>457.33036931440205</v>
      </c>
      <c r="P378" s="165">
        <f>C371*$L$44+P379+H379-I379+P381+H381-I381</f>
        <v>19.168548661179813</v>
      </c>
      <c r="Q378" s="165">
        <f t="shared" si="1062"/>
        <v>3.2828955177049579</v>
      </c>
    </row>
    <row r="379" spans="2:17" outlineLevel="1">
      <c r="B379" s="31" t="s">
        <v>128</v>
      </c>
      <c r="C379" s="32">
        <f>C372+F380</f>
        <v>132.67469618545454</v>
      </c>
      <c r="D379" s="32">
        <f>1000*C379/3/$E$76</f>
        <v>3.8299885778661986</v>
      </c>
      <c r="E379" s="33">
        <f t="shared" si="1063"/>
        <v>0.42199999999999999</v>
      </c>
      <c r="F379" s="32">
        <f t="shared" si="1056"/>
        <v>130.65828110195292</v>
      </c>
      <c r="G379" s="166">
        <f t="shared" si="1064"/>
        <v>2.3213395791671625E-3</v>
      </c>
      <c r="H379" s="166">
        <f t="shared" si="1065"/>
        <v>1.9499252465004164E-3</v>
      </c>
      <c r="I379" s="166">
        <f t="shared" si="1057"/>
        <v>15.909025197778718</v>
      </c>
      <c r="J379" s="17">
        <f t="shared" si="1058"/>
        <v>3.7717796883033152</v>
      </c>
      <c r="K379" s="46">
        <f t="shared" si="1066"/>
        <v>11542.139724633373</v>
      </c>
      <c r="L379" s="38">
        <f t="shared" si="1059"/>
        <v>3.5328604045976862E-3</v>
      </c>
      <c r="M379" s="46">
        <f t="shared" si="1060"/>
        <v>11541.731956949197</v>
      </c>
      <c r="N379" s="166">
        <f>+C372*$L$43+O380</f>
        <v>130.65265780468977</v>
      </c>
      <c r="O379" s="166">
        <f t="shared" si="1061"/>
        <v>130.65497914426894</v>
      </c>
      <c r="P379" s="166">
        <f>C372*$L$44+P380+H380-I380</f>
        <v>16.835969953105874</v>
      </c>
      <c r="Q379" s="166">
        <f t="shared" si="1062"/>
        <v>0.92889468057365576</v>
      </c>
    </row>
    <row r="380" spans="2:17" outlineLevel="1">
      <c r="B380" s="34" t="s">
        <v>129</v>
      </c>
      <c r="C380" s="43">
        <f>C373</f>
        <v>67.346427952863621</v>
      </c>
      <c r="D380" s="43">
        <f>1000*C380/3/$E$76</f>
        <v>1.9441239153772774</v>
      </c>
      <c r="E380" s="44">
        <f t="shared" si="1063"/>
        <v>0.42199999999999999</v>
      </c>
      <c r="F380" s="172">
        <f t="shared" si="1056"/>
        <v>65.328279107211799</v>
      </c>
      <c r="G380" s="167">
        <f t="shared" si="1064"/>
        <v>5.9812451658760181E-4</v>
      </c>
      <c r="H380" s="167">
        <f t="shared" si="1065"/>
        <v>5.0242459393358538E-4</v>
      </c>
      <c r="I380" s="167">
        <f t="shared" si="1057"/>
        <v>15.909025197778718</v>
      </c>
      <c r="J380" s="14">
        <f t="shared" si="1058"/>
        <v>1.8858649764121866</v>
      </c>
      <c r="K380" s="35">
        <f t="shared" si="1066"/>
        <v>11541.731956949197</v>
      </c>
      <c r="L380" s="39">
        <f t="shared" si="1059"/>
        <v>1.7800192894334935E-3</v>
      </c>
      <c r="M380" s="35">
        <f t="shared" si="1060"/>
        <v>11541.52651189403</v>
      </c>
      <c r="N380" s="167">
        <f>C373*$L$43</f>
        <v>65.326035114277715</v>
      </c>
      <c r="O380" s="167">
        <f t="shared" si="1061"/>
        <v>65.326633238794301</v>
      </c>
      <c r="P380" s="167">
        <f t="shared" ref="P380" si="1067">C380*$L$44</f>
        <v>16.372247684982224</v>
      </c>
      <c r="Q380" s="167">
        <f t="shared" si="1062"/>
        <v>0.46372491179743847</v>
      </c>
    </row>
    <row r="381" spans="2:17" outlineLevel="1">
      <c r="B381" s="121" t="s">
        <v>112</v>
      </c>
      <c r="C381" s="17">
        <f>F369+F382</f>
        <v>263.3377860775679</v>
      </c>
      <c r="D381" s="17">
        <f>1000*C381/3/$K$145</f>
        <v>7.6019070839841936</v>
      </c>
      <c r="E381" s="26">
        <f t="shared" si="1063"/>
        <v>0.42199999999999999</v>
      </c>
      <c r="F381" s="14">
        <f t="shared" si="1056"/>
        <v>261.32823488733072</v>
      </c>
      <c r="G381" s="165">
        <f t="shared" si="1064"/>
        <v>9.1451078753659754E-3</v>
      </c>
      <c r="H381" s="165">
        <f t="shared" si="1065"/>
        <v>7.6818906153074181E-3</v>
      </c>
      <c r="I381" s="165">
        <f t="shared" si="1057"/>
        <v>15.909025197778718</v>
      </c>
      <c r="J381" s="17">
        <f t="shared" si="1058"/>
        <v>7.5438963379525061</v>
      </c>
      <c r="K381" s="46">
        <f>M378</f>
        <v>11542.139724633373</v>
      </c>
      <c r="L381" s="38">
        <f t="shared" si="1059"/>
        <v>7.0388898124281668E-3</v>
      </c>
      <c r="M381" s="46">
        <f t="shared" si="1060"/>
        <v>11541.32728613616</v>
      </c>
      <c r="N381" s="165">
        <f>F369*$L$43+O382</f>
        <v>261.31241755694884</v>
      </c>
      <c r="O381" s="165">
        <f t="shared" si="1061"/>
        <v>261.32156266482423</v>
      </c>
      <c r="P381" s="165">
        <f>F369*$L$44+P382+H382-I382</f>
        <v>17.76875749320601</v>
      </c>
      <c r="Q381" s="165">
        <f t="shared" si="1062"/>
        <v>1.8674141860425983</v>
      </c>
    </row>
    <row r="382" spans="2:17" outlineLevel="1">
      <c r="B382" s="121" t="s">
        <v>113</v>
      </c>
      <c r="C382" s="14">
        <f>F370+F383</f>
        <v>198.00489826803471</v>
      </c>
      <c r="D382" s="14">
        <f>1000*C382/3/$K$145</f>
        <v>5.7159090657957146</v>
      </c>
      <c r="E382" s="25">
        <f t="shared" si="1063"/>
        <v>0.42199999999999999</v>
      </c>
      <c r="F382" s="14">
        <f t="shared" si="1056"/>
        <v>195.99134757869663</v>
      </c>
      <c r="G382" s="165">
        <f t="shared" si="1064"/>
        <v>5.1702833029665229E-3</v>
      </c>
      <c r="H382" s="165">
        <f t="shared" si="1065"/>
        <v>4.3430379744918788E-3</v>
      </c>
      <c r="I382" s="165">
        <f t="shared" si="1057"/>
        <v>15.909025197778718</v>
      </c>
      <c r="J382" s="14">
        <f t="shared" si="1058"/>
        <v>5.6577828641698993</v>
      </c>
      <c r="K382" s="35">
        <f t="shared" ref="K382:K384" si="1068">M381</f>
        <v>11541.32728613616</v>
      </c>
      <c r="L382" s="39">
        <f t="shared" si="1059"/>
        <v>5.2862035527426153E-3</v>
      </c>
      <c r="M382" s="35">
        <f t="shared" si="1060"/>
        <v>11540.717188083127</v>
      </c>
      <c r="N382" s="165">
        <f>F370*$L$43+O383</f>
        <v>195.98120192974073</v>
      </c>
      <c r="O382" s="165">
        <f t="shared" si="1061"/>
        <v>195.98637221304369</v>
      </c>
      <c r="P382" s="165">
        <f>F370*$L$44+P383+H383-I383</f>
        <v>17.301189404241711</v>
      </c>
      <c r="Q382" s="165">
        <f t="shared" si="1062"/>
        <v>1.3965072444374869</v>
      </c>
    </row>
    <row r="383" spans="2:17" outlineLevel="1">
      <c r="B383" s="121" t="s">
        <v>114</v>
      </c>
      <c r="C383" s="14">
        <f>F371+F384</f>
        <v>132.67484467932718</v>
      </c>
      <c r="D383" s="14">
        <f>1000*C383/3/$K$145</f>
        <v>3.829992864515066</v>
      </c>
      <c r="E383" s="25">
        <f t="shared" si="1063"/>
        <v>0.42199999999999999</v>
      </c>
      <c r="F383" s="14">
        <f t="shared" si="1056"/>
        <v>130.65842747026744</v>
      </c>
      <c r="G383" s="165">
        <f t="shared" si="1064"/>
        <v>2.321344775408898E-3</v>
      </c>
      <c r="H383" s="165">
        <f t="shared" si="1065"/>
        <v>1.9499296113434739E-3</v>
      </c>
      <c r="I383" s="165">
        <f t="shared" si="1057"/>
        <v>15.909025197778718</v>
      </c>
      <c r="J383" s="14">
        <f t="shared" si="1058"/>
        <v>3.7717839135926048</v>
      </c>
      <c r="K383" s="35">
        <f t="shared" si="1068"/>
        <v>11540.717188083127</v>
      </c>
      <c r="L383" s="39">
        <f t="shared" si="1059"/>
        <v>3.5332998298080345E-3</v>
      </c>
      <c r="M383" s="35">
        <f t="shared" si="1060"/>
        <v>11540.309419942361</v>
      </c>
      <c r="N383" s="165">
        <f>F371*$L$43+O384</f>
        <v>130.65280391113106</v>
      </c>
      <c r="O383" s="165">
        <f t="shared" si="1061"/>
        <v>130.65512525590646</v>
      </c>
      <c r="P383" s="165">
        <f>F371*$L$44+P384+H384-I384</f>
        <v>16.836006571620175</v>
      </c>
      <c r="Q383" s="165">
        <f t="shared" si="1062"/>
        <v>0.92893130345279928</v>
      </c>
    </row>
    <row r="384" spans="2:17" outlineLevel="1">
      <c r="B384" s="121" t="s">
        <v>115</v>
      </c>
      <c r="C384" s="14">
        <f>F372</f>
        <v>67.346503266817223</v>
      </c>
      <c r="D384" s="14">
        <f>1000*C384/3/$K$145</f>
        <v>1.9441260895038466</v>
      </c>
      <c r="E384" s="25">
        <f t="shared" si="1063"/>
        <v>0.42199999999999999</v>
      </c>
      <c r="F384" s="14">
        <f>IF(D384&lt;0,-SQRT((N384+G384)^2+(P384+H384-I384)^2),SQRT((N384+G384)^2+(P384+H384-I384)^2))</f>
        <v>65.328352291220014</v>
      </c>
      <c r="G384" s="165">
        <f t="shared" si="1064"/>
        <v>5.9812585436151634E-4</v>
      </c>
      <c r="H384" s="165">
        <f t="shared" si="1065"/>
        <v>5.0242571766367374E-4</v>
      </c>
      <c r="I384" s="165">
        <f>3*$K$376^2/($N$70/E384)/1000</f>
        <v>15.909025197778718</v>
      </c>
      <c r="J384" s="14">
        <f t="shared" si="1058"/>
        <v>1.8858670890525286</v>
      </c>
      <c r="K384" s="35">
        <f t="shared" si="1068"/>
        <v>11540.309419942361</v>
      </c>
      <c r="L384" s="39">
        <f t="shared" si="1059"/>
        <v>1.7802406992705282E-3</v>
      </c>
      <c r="M384" s="35">
        <f t="shared" si="1060"/>
        <v>11540.103974657246</v>
      </c>
      <c r="N384" s="165">
        <f>C384*$L$43</f>
        <v>65.326108168812709</v>
      </c>
      <c r="O384" s="165">
        <f>N384+G384</f>
        <v>65.326706294667076</v>
      </c>
      <c r="P384" s="165">
        <f>C384*$L$44</f>
        <v>16.372265994174558</v>
      </c>
      <c r="Q384" s="165">
        <f>P384+H384-I384</f>
        <v>0.46374322211350361</v>
      </c>
    </row>
    <row r="385" spans="2:17" outlineLevel="1">
      <c r="B385" s="24" t="s">
        <v>135</v>
      </c>
      <c r="C385" s="17">
        <f>C376</f>
        <v>590.05248283863477</v>
      </c>
      <c r="D385" s="45" t="s">
        <v>117</v>
      </c>
      <c r="E385" s="26">
        <f>SUM(E376:E384)</f>
        <v>3.7980000000000005</v>
      </c>
      <c r="F385" s="17">
        <f>F376</f>
        <v>588.07992924154075</v>
      </c>
      <c r="G385" s="166">
        <f>SUM(G376:G384)</f>
        <v>0.13019697777385311</v>
      </c>
      <c r="H385" s="166">
        <f>SUM(H376:H384)</f>
        <v>0.10936546133003663</v>
      </c>
      <c r="I385" s="166">
        <f>SUM(I376:I384)</f>
        <v>143.18122678000844</v>
      </c>
      <c r="J385" s="17">
        <f>J376</f>
        <v>16.976405272630977</v>
      </c>
      <c r="K385" s="46">
        <f>K376</f>
        <v>11547.005383792517</v>
      </c>
      <c r="L385" s="38">
        <f>SUM(L376:L384)</f>
        <v>6.5095247339807566E-2</v>
      </c>
      <c r="M385" s="46">
        <f>M384</f>
        <v>11540.103974657246</v>
      </c>
      <c r="N385" s="166">
        <f>N376</f>
        <v>588.01845257084437</v>
      </c>
      <c r="O385" s="166">
        <f>O376</f>
        <v>588.06436642569338</v>
      </c>
      <c r="P385" s="166">
        <f>P376</f>
        <v>20.148788669310946</v>
      </c>
      <c r="Q385" s="166">
        <f>Q376</f>
        <v>4.2783311096053644</v>
      </c>
    </row>
    <row r="386" spans="2:17" outlineLevel="1"/>
    <row r="387" spans="2:17" outlineLevel="1">
      <c r="B387" s="23" t="s">
        <v>153</v>
      </c>
      <c r="C387" s="5"/>
      <c r="D387" s="56">
        <f>F385</f>
        <v>588.07992924154075</v>
      </c>
      <c r="E387" s="23" t="s">
        <v>150</v>
      </c>
      <c r="F387" s="35">
        <f>$E$75</f>
        <v>20000</v>
      </c>
      <c r="G387" t="s">
        <v>100</v>
      </c>
      <c r="H387" t="s">
        <v>157</v>
      </c>
    </row>
    <row r="388" spans="2:17" ht="17" outlineLevel="1">
      <c r="C388" s="121" t="s">
        <v>91</v>
      </c>
      <c r="D388" s="56">
        <f>1000*D387/3/F388</f>
        <v>16.976405272630977</v>
      </c>
      <c r="E388" t="s">
        <v>155</v>
      </c>
      <c r="F388" s="35">
        <f>$E$76</f>
        <v>11547.005383792517</v>
      </c>
      <c r="G388" t="s">
        <v>100</v>
      </c>
      <c r="H388" t="s">
        <v>158</v>
      </c>
    </row>
  </sheetData>
  <mergeCells count="13">
    <mergeCell ref="I69:J69"/>
    <mergeCell ref="I70:J70"/>
    <mergeCell ref="I71:J71"/>
    <mergeCell ref="M71:N71"/>
    <mergeCell ref="M72:N72"/>
    <mergeCell ref="I72:J72"/>
    <mergeCell ref="U8:W8"/>
    <mergeCell ref="V14:W14"/>
    <mergeCell ref="C66:H66"/>
    <mergeCell ref="I66:L66"/>
    <mergeCell ref="F68:H68"/>
    <mergeCell ref="I68:J68"/>
    <mergeCell ref="K68:M68"/>
  </mergeCells>
  <conditionalFormatting sqref="S29">
    <cfRule type="colorScale" priority="32">
      <colorScale>
        <cfvo type="formula" val="$S$29&lt;$R$29"/>
        <cfvo type="formula" val="$S$29&gt;=$R$29"/>
        <color rgb="FFCCFFCC"/>
        <color theme="5" tint="0.39997558519241921"/>
      </colorScale>
    </cfRule>
  </conditionalFormatting>
  <conditionalFormatting sqref="F7 J5 L5 N5 P5 R5 T5 H5">
    <cfRule type="cellIs" dxfId="242" priority="33" operator="greaterThanOrEqual">
      <formula>$E$77</formula>
    </cfRule>
    <cfRule type="cellIs" dxfId="241" priority="27" operator="lessThanOrEqual">
      <formula>-$E$77</formula>
    </cfRule>
  </conditionalFormatting>
  <conditionalFormatting sqref="F8">
    <cfRule type="cellIs" dxfId="240" priority="34" operator="greaterThanOrEqual">
      <formula>$E$78</formula>
    </cfRule>
    <cfRule type="cellIs" dxfId="239" priority="26" operator="lessThanOrEqual">
      <formula>-$E$78</formula>
    </cfRule>
  </conditionalFormatting>
  <conditionalFormatting sqref="I8 K8 M8 M17 M26 O8 Q8 S8 U8:W8">
    <cfRule type="cellIs" dxfId="238" priority="35" operator="greaterThanOrEqual">
      <formula>$M$77</formula>
    </cfRule>
    <cfRule type="cellIs" dxfId="237" priority="23" operator="lessThanOrEqual">
      <formula>-$M$77</formula>
    </cfRule>
  </conditionalFormatting>
  <conditionalFormatting sqref="T18:T19 Z18 T21:T22">
    <cfRule type="cellIs" dxfId="236" priority="36" operator="greaterThanOrEqual">
      <formula>$I$71</formula>
    </cfRule>
    <cfRule type="cellIs" dxfId="235" priority="21" operator="lessThanOrEqual">
      <formula>-$I$71</formula>
    </cfRule>
  </conditionalFormatting>
  <conditionalFormatting sqref="H6 J6 L6 N6 P6 R6 T6 L10 L19">
    <cfRule type="cellIs" dxfId="234" priority="37" operator="greaterThanOrEqual">
      <formula>$I$70</formula>
    </cfRule>
    <cfRule type="cellIs" dxfId="233" priority="25" operator="lessThanOrEqual">
      <formula>-$I$70</formula>
    </cfRule>
  </conditionalFormatting>
  <conditionalFormatting sqref="U25:V25">
    <cfRule type="cellIs" dxfId="232" priority="38" operator="greaterThanOrEqual">
      <formula>$J$41*100</formula>
    </cfRule>
    <cfRule type="cellIs" dxfId="231" priority="31" operator="lessThanOrEqual">
      <formula>-$J$41*100</formula>
    </cfRule>
  </conditionalFormatting>
  <conditionalFormatting sqref="H9 J9 L9 N9 P9 R9 T9 L18 L27">
    <cfRule type="cellIs" dxfId="230" priority="39" operator="greaterThanOrEqual">
      <formula>$J$40*100</formula>
    </cfRule>
    <cfRule type="cellIs" dxfId="229" priority="22" operator="lessThanOrEqual">
      <formula>-$J$40*100</formula>
    </cfRule>
  </conditionalFormatting>
  <conditionalFormatting sqref="U24:V24 M12 M21 M30 O12 Q12 S12 I12:K12">
    <cfRule type="cellIs" dxfId="228" priority="40" operator="lessThanOrEqual">
      <formula>$M$75-$M$75*$J$41</formula>
    </cfRule>
    <cfRule type="cellIs" dxfId="227" priority="30" operator="greaterThanOrEqual">
      <formula>$M$75+$M$75*$J$41</formula>
    </cfRule>
  </conditionalFormatting>
  <conditionalFormatting sqref="H8 L17 L26 N8 P8 R8 T8 J8 L8">
    <cfRule type="cellIs" dxfId="226" priority="41" operator="lessThanOrEqual">
      <formula>$E$75/1000-$E$75/1000*$J$40</formula>
    </cfRule>
    <cfRule type="cellIs" dxfId="225" priority="24" operator="greaterThanOrEqual">
      <formula>$E$75/1000+$E$75/1000*$J$40</formula>
    </cfRule>
  </conditionalFormatting>
  <conditionalFormatting sqref="V12">
    <cfRule type="cellIs" dxfId="224" priority="28" operator="greaterThanOrEqual">
      <formula>$M$75+$M$75*$J$41</formula>
    </cfRule>
    <cfRule type="cellIs" dxfId="223" priority="29" operator="lessThanOrEqual">
      <formula>$M$75-$M$75*$J$41</formula>
    </cfRule>
  </conditionalFormatting>
  <conditionalFormatting sqref="I10">
    <cfRule type="cellIs" dxfId="222" priority="19" operator="greaterThanOrEqual">
      <formula>$E$75/1000+$E$75/1000*$J$40</formula>
    </cfRule>
    <cfRule type="cellIs" dxfId="221" priority="20" operator="lessThanOrEqual">
      <formula>$E$75/1000-$E$75/1000*$J$40</formula>
    </cfRule>
  </conditionalFormatting>
  <conditionalFormatting sqref="K10">
    <cfRule type="cellIs" dxfId="220" priority="17" operator="greaterThanOrEqual">
      <formula>$E$75/1000+$E$75/1000*$J$40</formula>
    </cfRule>
    <cfRule type="cellIs" dxfId="219" priority="18" operator="lessThanOrEqual">
      <formula>$E$75/1000-$E$75/1000*$J$40</formula>
    </cfRule>
  </conditionalFormatting>
  <conditionalFormatting sqref="M10">
    <cfRule type="cellIs" dxfId="218" priority="15" operator="greaterThanOrEqual">
      <formula>$E$75/1000+$E$75/1000*$J$40</formula>
    </cfRule>
    <cfRule type="cellIs" dxfId="217" priority="16" operator="lessThanOrEqual">
      <formula>$E$75/1000-$E$75/1000*$J$40</formula>
    </cfRule>
  </conditionalFormatting>
  <conditionalFormatting sqref="O10">
    <cfRule type="cellIs" dxfId="216" priority="13" operator="greaterThanOrEqual">
      <formula>$E$75/1000+$E$75/1000*$J$40</formula>
    </cfRule>
    <cfRule type="cellIs" dxfId="215" priority="14" operator="lessThanOrEqual">
      <formula>$E$75/1000-$E$75/1000*$J$40</formula>
    </cfRule>
  </conditionalFormatting>
  <conditionalFormatting sqref="Q10">
    <cfRule type="cellIs" dxfId="214" priority="11" operator="greaterThanOrEqual">
      <formula>$E$75/1000+$E$75/1000*$J$40</formula>
    </cfRule>
    <cfRule type="cellIs" dxfId="213" priority="12" operator="lessThanOrEqual">
      <formula>$E$75/1000-$E$75/1000*$J$40</formula>
    </cfRule>
  </conditionalFormatting>
  <conditionalFormatting sqref="S10">
    <cfRule type="cellIs" dxfId="212" priority="9" operator="greaterThanOrEqual">
      <formula>$E$75/1000+$E$75/1000*$J$40</formula>
    </cfRule>
    <cfRule type="cellIs" dxfId="211" priority="10" operator="lessThanOrEqual">
      <formula>$E$75/1000-$E$75/1000*$J$40</formula>
    </cfRule>
  </conditionalFormatting>
  <conditionalFormatting sqref="V10">
    <cfRule type="cellIs" dxfId="210" priority="7" operator="greaterThanOrEqual">
      <formula>$E$75/1000+$E$75/1000*$J$40</formula>
    </cfRule>
    <cfRule type="cellIs" dxfId="209" priority="8" operator="lessThanOrEqual">
      <formula>$E$75/1000-$E$75/1000*$J$40</formula>
    </cfRule>
  </conditionalFormatting>
  <conditionalFormatting sqref="M19">
    <cfRule type="cellIs" dxfId="208" priority="5" operator="greaterThanOrEqual">
      <formula>$E$75/1000+$E$75/1000*$J$40</formula>
    </cfRule>
    <cfRule type="cellIs" dxfId="207" priority="6" operator="lessThanOrEqual">
      <formula>$E$75/1000-$E$75/1000*$J$40</formula>
    </cfRule>
  </conditionalFormatting>
  <conditionalFormatting sqref="M28">
    <cfRule type="cellIs" dxfId="206" priority="3" operator="greaterThanOrEqual">
      <formula>$E$75/1000+$E$75/1000*$J$40</formula>
    </cfRule>
    <cfRule type="cellIs" dxfId="205" priority="4" operator="lessThanOrEqual">
      <formula>$E$75/1000-$E$75/1000*$J$40</formula>
    </cfRule>
  </conditionalFormatting>
  <conditionalFormatting sqref="V14:W14">
    <cfRule type="cellIs" dxfId="204" priority="2" operator="greaterThanOrEqual">
      <formula>$M$77</formula>
    </cfRule>
    <cfRule type="cellIs" dxfId="203" priority="1" operator="lessThanOrEqual">
      <formula>-$M$77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262"/>
  <sheetViews>
    <sheetView workbookViewId="0">
      <selection activeCell="F49" sqref="F49"/>
    </sheetView>
  </sheetViews>
  <sheetFormatPr baseColWidth="10" defaultRowHeight="15" outlineLevelRow="1" x14ac:dyDescent="0"/>
  <cols>
    <col min="1" max="1" width="1.5" customWidth="1"/>
    <col min="2" max="2" width="6.83203125" customWidth="1"/>
    <col min="5" max="5" width="14.6640625" customWidth="1"/>
    <col min="6" max="6" width="12" customWidth="1"/>
    <col min="8" max="8" width="11.6640625" customWidth="1"/>
    <col min="9" max="9" width="12.83203125" bestFit="1" customWidth="1"/>
    <col min="10" max="10" width="12.1640625" customWidth="1"/>
    <col min="11" max="11" width="11.5" customWidth="1"/>
    <col min="12" max="12" width="10.83203125" customWidth="1"/>
    <col min="13" max="13" width="11.5" bestFit="1" customWidth="1"/>
    <col min="14" max="14" width="11.83203125" customWidth="1"/>
    <col min="15" max="15" width="11.5" bestFit="1" customWidth="1"/>
    <col min="16" max="16" width="11" bestFit="1" customWidth="1"/>
    <col min="17" max="17" width="11.5" bestFit="1" customWidth="1"/>
    <col min="19" max="19" width="11.5" bestFit="1" customWidth="1"/>
    <col min="20" max="20" width="11" bestFit="1" customWidth="1"/>
    <col min="21" max="21" width="5.6640625" customWidth="1"/>
    <col min="22" max="22" width="7.33203125" customWidth="1"/>
    <col min="23" max="25" width="8.6640625" customWidth="1"/>
  </cols>
  <sheetData>
    <row r="1" spans="2:28" ht="7" customHeight="1"/>
    <row r="2" spans="2:28">
      <c r="B2" s="85"/>
      <c r="C2" s="86"/>
      <c r="D2" s="86"/>
      <c r="E2" s="86"/>
      <c r="F2" s="86"/>
      <c r="G2" s="195" t="s">
        <v>276</v>
      </c>
      <c r="H2" s="196"/>
      <c r="I2" s="196"/>
      <c r="J2" s="196"/>
      <c r="K2" s="196"/>
      <c r="L2" s="196"/>
      <c r="M2" s="196"/>
      <c r="N2" s="197"/>
      <c r="O2" s="198" t="s">
        <v>277</v>
      </c>
      <c r="P2" s="196"/>
      <c r="Q2" s="196"/>
      <c r="R2" s="196"/>
      <c r="S2" s="196"/>
      <c r="T2" s="197"/>
      <c r="U2" s="88"/>
      <c r="V2" s="86"/>
      <c r="W2" s="86"/>
      <c r="X2" s="86"/>
      <c r="Y2" s="86"/>
      <c r="Z2" s="86"/>
      <c r="AA2" s="86"/>
      <c r="AB2" s="89"/>
    </row>
    <row r="3" spans="2:28" ht="23">
      <c r="B3" s="90"/>
      <c r="C3" s="130" t="s">
        <v>265</v>
      </c>
      <c r="D3" s="63"/>
      <c r="E3" s="63"/>
      <c r="F3" s="65" t="s">
        <v>270</v>
      </c>
      <c r="G3" s="114">
        <v>840</v>
      </c>
      <c r="H3" s="63"/>
      <c r="I3" s="63"/>
      <c r="J3" s="63"/>
      <c r="K3" s="63"/>
      <c r="L3" s="63"/>
      <c r="M3" s="63"/>
      <c r="N3" s="65" t="s">
        <v>268</v>
      </c>
      <c r="O3" s="114">
        <v>280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91"/>
    </row>
    <row r="4" spans="2:28">
      <c r="B4" s="90"/>
      <c r="C4" s="63"/>
      <c r="D4" s="63"/>
      <c r="E4" s="63"/>
      <c r="F4" s="65"/>
      <c r="G4" s="141"/>
      <c r="H4" s="123" t="s">
        <v>109</v>
      </c>
      <c r="I4" s="63"/>
      <c r="J4" s="123" t="s">
        <v>110</v>
      </c>
      <c r="K4" s="63"/>
      <c r="L4" s="63"/>
      <c r="M4" s="63"/>
      <c r="N4" s="67" t="s">
        <v>273</v>
      </c>
      <c r="O4" s="63"/>
      <c r="P4" s="67" t="s">
        <v>274</v>
      </c>
      <c r="Q4" s="63"/>
      <c r="R4" s="63"/>
      <c r="S4" s="63"/>
      <c r="T4" s="67" t="s">
        <v>286</v>
      </c>
      <c r="U4" s="63"/>
      <c r="V4" s="63"/>
      <c r="W4" s="63"/>
      <c r="X4" s="63"/>
      <c r="Y4" s="63"/>
      <c r="Z4" s="63"/>
      <c r="AA4" s="63"/>
      <c r="AB4" s="91"/>
    </row>
    <row r="5" spans="2:28">
      <c r="B5" s="90"/>
      <c r="C5" s="63"/>
      <c r="D5" s="63"/>
      <c r="E5" s="63"/>
      <c r="F5" s="63"/>
      <c r="G5" s="63"/>
      <c r="H5" s="200">
        <f>F200</f>
        <v>763.88387227966393</v>
      </c>
      <c r="I5" s="201"/>
      <c r="J5" s="200">
        <f>F201</f>
        <v>747.47781625708274</v>
      </c>
      <c r="K5" s="201"/>
      <c r="L5" s="74"/>
      <c r="M5" s="74"/>
      <c r="N5" s="202">
        <f>F218</f>
        <v>458.49881266801259</v>
      </c>
      <c r="O5" s="74"/>
      <c r="P5" s="202">
        <f>F219</f>
        <v>446.91279469752709</v>
      </c>
      <c r="Q5" s="74"/>
      <c r="R5" s="74"/>
      <c r="S5" s="74"/>
      <c r="T5" s="202">
        <f>F257</f>
        <v>11.704390929707115</v>
      </c>
      <c r="U5" s="63"/>
      <c r="V5" s="63"/>
      <c r="W5" s="63"/>
      <c r="X5" s="63"/>
      <c r="Y5" s="63"/>
      <c r="Z5" s="63"/>
      <c r="AA5" s="63"/>
      <c r="AB5" s="91"/>
    </row>
    <row r="6" spans="2:28">
      <c r="B6" s="90"/>
      <c r="C6" s="63"/>
      <c r="D6" s="126">
        <v>110</v>
      </c>
      <c r="E6" s="63"/>
      <c r="F6" s="127">
        <f>$E$75/1000</f>
        <v>20</v>
      </c>
      <c r="G6" s="123" t="s">
        <v>269</v>
      </c>
      <c r="H6" s="69">
        <f>J200</f>
        <v>22.051427964513881</v>
      </c>
      <c r="I6" s="63"/>
      <c r="J6" s="69">
        <f>J201</f>
        <v>21.577825921465013</v>
      </c>
      <c r="K6" s="63"/>
      <c r="L6" s="63"/>
      <c r="M6" s="63"/>
      <c r="N6" s="69">
        <f>J218</f>
        <v>13.235720645850041</v>
      </c>
      <c r="O6" s="123" t="s">
        <v>267</v>
      </c>
      <c r="P6" s="69">
        <f>J219</f>
        <v>12.901261116145259</v>
      </c>
      <c r="Q6" s="63"/>
      <c r="R6" s="63"/>
      <c r="S6" s="63"/>
      <c r="T6" s="69">
        <f>J257</f>
        <v>0.33787666269835082</v>
      </c>
      <c r="U6" s="63"/>
      <c r="V6" s="63"/>
      <c r="W6" s="63"/>
      <c r="X6" s="63"/>
      <c r="Y6" s="63"/>
      <c r="Z6" s="63"/>
      <c r="AA6" s="63"/>
      <c r="AB6" s="91"/>
    </row>
    <row r="7" spans="2:28">
      <c r="B7" s="90"/>
      <c r="C7" s="63"/>
      <c r="D7" s="63"/>
      <c r="E7" s="63"/>
      <c r="F7" s="68">
        <f>D261</f>
        <v>763.88387227966393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91"/>
    </row>
    <row r="8" spans="2:28">
      <c r="B8" s="90"/>
      <c r="C8" s="63"/>
      <c r="D8" s="63"/>
      <c r="E8" s="63"/>
      <c r="F8" s="157">
        <f>D262</f>
        <v>22.051427964513881</v>
      </c>
      <c r="G8" s="63"/>
      <c r="H8" s="161">
        <f>K200*SQRT(3)/1000</f>
        <v>20.000000000000004</v>
      </c>
      <c r="I8" s="68">
        <f>$D$193</f>
        <v>11.800135725935441</v>
      </c>
      <c r="J8" s="71">
        <f>K200*SQRT(3)/1000</f>
        <v>20.000000000000004</v>
      </c>
      <c r="K8" s="68">
        <f>$D$193</f>
        <v>11.800135725935441</v>
      </c>
      <c r="L8" s="63"/>
      <c r="M8" s="63"/>
      <c r="N8" s="71">
        <f>K218*SQRT(3)/1000</f>
        <v>19.943650826033192</v>
      </c>
      <c r="O8" s="68">
        <f>$D$193</f>
        <v>11.800135725935441</v>
      </c>
      <c r="P8" s="71">
        <f>K219*SQRT(3)/1000</f>
        <v>19.940359216450361</v>
      </c>
      <c r="Q8" s="68">
        <f>$D$193</f>
        <v>11.800135725935441</v>
      </c>
      <c r="R8" s="63"/>
      <c r="S8" s="63"/>
      <c r="T8" s="71">
        <f>K257*SQRT(3)/1000</f>
        <v>19.917158628155629</v>
      </c>
      <c r="U8" s="190">
        <f>D193</f>
        <v>11.800135725935441</v>
      </c>
      <c r="V8" s="191"/>
      <c r="W8" s="191"/>
      <c r="X8" s="63"/>
      <c r="Y8" s="63"/>
      <c r="Z8" s="63"/>
      <c r="AA8" s="63"/>
      <c r="AB8" s="91"/>
    </row>
    <row r="9" spans="2:28">
      <c r="B9" s="90"/>
      <c r="C9" s="63"/>
      <c r="D9" s="63"/>
      <c r="E9" s="63"/>
      <c r="F9" s="71">
        <f>$E$75/1000</f>
        <v>20</v>
      </c>
      <c r="G9" s="63"/>
      <c r="H9" s="72">
        <f>100*(1-H8/$F$9)</f>
        <v>-2.2204460492503131E-14</v>
      </c>
      <c r="I9" s="63"/>
      <c r="J9" s="72">
        <f>100*(1-J8/$F$9)</f>
        <v>-2.2204460492503131E-14</v>
      </c>
      <c r="K9" s="63"/>
      <c r="L9" s="63"/>
      <c r="M9" s="63"/>
      <c r="N9" s="72">
        <f>100*(1-N8/$F$9)</f>
        <v>0.28174586983403804</v>
      </c>
      <c r="O9" s="63"/>
      <c r="P9" s="72">
        <f>100*(1-P8/$F$9)</f>
        <v>0.29820391774819655</v>
      </c>
      <c r="Q9" s="63"/>
      <c r="R9" s="63"/>
      <c r="S9" s="63"/>
      <c r="T9" s="72">
        <f>100*(1-T8/$F$9)</f>
        <v>0.41420685922185507</v>
      </c>
      <c r="U9" s="63"/>
      <c r="V9" s="63"/>
      <c r="W9" s="63"/>
      <c r="X9" s="63"/>
      <c r="Y9" s="63"/>
      <c r="Z9" s="63"/>
      <c r="AA9" s="63"/>
      <c r="AB9" s="91"/>
    </row>
    <row r="10" spans="2:28">
      <c r="B10" s="90"/>
      <c r="C10" s="63"/>
      <c r="D10" s="63"/>
      <c r="E10" s="63"/>
      <c r="F10" s="63"/>
      <c r="G10" s="63"/>
      <c r="H10" s="63"/>
      <c r="I10" s="98">
        <f>M200*SQRT(3)/1000</f>
        <v>19.994533809565013</v>
      </c>
      <c r="J10" s="63"/>
      <c r="K10" s="98">
        <f>M201*SQRT(3)/1000</f>
        <v>19.989186024985059</v>
      </c>
      <c r="L10" s="63"/>
      <c r="M10" s="63"/>
      <c r="N10" s="63"/>
      <c r="O10" s="98">
        <f>M218*SQRT(3)/1000</f>
        <v>19.940359216450361</v>
      </c>
      <c r="P10" s="63"/>
      <c r="Q10" s="98">
        <f>M219*SQRT(3)/1000</f>
        <v>19.936954803880752</v>
      </c>
      <c r="R10" s="63"/>
      <c r="S10" s="63"/>
      <c r="T10" s="63"/>
      <c r="U10" s="63"/>
      <c r="V10" s="98">
        <f>M219*SQRT(3)/1000</f>
        <v>19.936954803880752</v>
      </c>
      <c r="W10" s="63"/>
      <c r="X10" s="63"/>
      <c r="Y10" s="63"/>
      <c r="Z10" s="63"/>
      <c r="AA10" s="63"/>
      <c r="AB10" s="91"/>
    </row>
    <row r="11" spans="2:28">
      <c r="B11" s="90"/>
      <c r="C11" s="63"/>
      <c r="D11" s="63"/>
      <c r="E11" s="101" t="s">
        <v>11</v>
      </c>
      <c r="F11" s="63"/>
      <c r="G11" s="63"/>
      <c r="H11" s="100" t="s">
        <v>8</v>
      </c>
      <c r="I11" s="63"/>
      <c r="J11" s="100" t="s">
        <v>9</v>
      </c>
      <c r="K11" s="63"/>
      <c r="L11" s="63"/>
      <c r="M11" s="63"/>
      <c r="N11" s="140" t="s">
        <v>271</v>
      </c>
      <c r="O11" s="63"/>
      <c r="P11" s="142" t="s">
        <v>272</v>
      </c>
      <c r="Q11" s="63"/>
      <c r="R11" s="63"/>
      <c r="S11" s="63"/>
      <c r="T11" s="142" t="s">
        <v>285</v>
      </c>
      <c r="U11" s="63"/>
      <c r="V11" s="63"/>
      <c r="W11" s="63"/>
      <c r="X11" s="63"/>
      <c r="Y11" s="63"/>
      <c r="Z11" s="63"/>
      <c r="AA11" s="63"/>
      <c r="AB11" s="91"/>
    </row>
    <row r="12" spans="2:28">
      <c r="B12" s="90"/>
      <c r="C12" s="63"/>
      <c r="D12" s="63"/>
      <c r="E12" s="73">
        <f>$E$77/1000</f>
        <v>40</v>
      </c>
      <c r="F12" s="63"/>
      <c r="G12" s="63"/>
      <c r="H12" s="63"/>
      <c r="I12" s="99">
        <f>N200*SQRT(3)</f>
        <v>399.89067619130026</v>
      </c>
      <c r="J12" s="63"/>
      <c r="K12" s="99">
        <f>N201*SQRT(3)</f>
        <v>399.78372049970113</v>
      </c>
      <c r="L12" s="63"/>
      <c r="M12" s="63"/>
      <c r="N12" s="63"/>
      <c r="O12" s="99">
        <f>N218*SQRT(3)</f>
        <v>398.80718432900721</v>
      </c>
      <c r="P12" s="63"/>
      <c r="Q12" s="99">
        <f>N219*SQRT(3)</f>
        <v>398.73909607761499</v>
      </c>
      <c r="R12" s="63"/>
      <c r="S12" s="63"/>
      <c r="T12" s="63"/>
      <c r="U12" s="63"/>
      <c r="V12" s="99">
        <f>N219*SQRT(3)</f>
        <v>398.73909607761499</v>
      </c>
      <c r="W12" s="63"/>
      <c r="X12" s="63"/>
      <c r="Y12" s="63"/>
      <c r="Z12" s="63"/>
      <c r="AA12" s="63"/>
      <c r="AB12" s="91"/>
    </row>
    <row r="13" spans="2:28">
      <c r="B13" s="9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91"/>
    </row>
    <row r="14" spans="2:28">
      <c r="B14" s="90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74"/>
      <c r="U14" s="74"/>
      <c r="V14" s="190"/>
      <c r="W14" s="192"/>
      <c r="X14" s="132"/>
      <c r="Y14" s="74"/>
      <c r="Z14" s="74"/>
      <c r="AA14" s="63"/>
      <c r="AB14" s="91"/>
    </row>
    <row r="15" spans="2:28">
      <c r="B15" s="90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76"/>
      <c r="U15" s="76"/>
      <c r="V15" s="76"/>
      <c r="W15" s="76"/>
      <c r="X15" s="76"/>
      <c r="Y15" s="76"/>
      <c r="Z15" s="76"/>
      <c r="AA15" s="63"/>
      <c r="AB15" s="91"/>
    </row>
    <row r="16" spans="2:28">
      <c r="B16" s="90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131"/>
      <c r="U16" s="143" t="s">
        <v>275</v>
      </c>
      <c r="V16" s="77"/>
      <c r="W16" s="77"/>
      <c r="X16" s="77"/>
      <c r="Y16" s="77"/>
      <c r="Z16" s="76"/>
      <c r="AA16" s="63"/>
      <c r="AB16" s="91"/>
    </row>
    <row r="17" spans="2:28">
      <c r="B17" s="90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5" t="s">
        <v>250</v>
      </c>
      <c r="U17" s="78">
        <f>D193</f>
        <v>11.800135725935441</v>
      </c>
      <c r="V17" s="78"/>
      <c r="W17" s="65" t="s">
        <v>60</v>
      </c>
      <c r="X17" s="114">
        <v>144</v>
      </c>
      <c r="Y17" s="78"/>
      <c r="AB17" s="91"/>
    </row>
    <row r="18" spans="2:28">
      <c r="B18" s="90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31" t="s">
        <v>18</v>
      </c>
      <c r="T18" s="162">
        <f>N180</f>
        <v>17.103782983894554</v>
      </c>
      <c r="U18" s="78">
        <f>M180</f>
        <v>11.800135725935441</v>
      </c>
      <c r="V18" s="78"/>
      <c r="W18" s="133" t="s">
        <v>255</v>
      </c>
      <c r="X18" s="78"/>
      <c r="Y18" s="78"/>
      <c r="Z18" s="69"/>
      <c r="AA18" s="63"/>
      <c r="AB18" s="91"/>
    </row>
    <row r="19" spans="2:28">
      <c r="B19" s="90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131" t="s">
        <v>19</v>
      </c>
      <c r="T19" s="69">
        <f>N181</f>
        <v>15.3581302668563</v>
      </c>
      <c r="U19" s="78">
        <f>M181</f>
        <v>10.595785845514484</v>
      </c>
      <c r="V19" s="78"/>
      <c r="W19" s="78"/>
      <c r="X19" s="78"/>
      <c r="Y19" s="78"/>
      <c r="Z19" s="76"/>
      <c r="AA19" s="63"/>
      <c r="AB19" s="91"/>
    </row>
    <row r="20" spans="2:28">
      <c r="B20" s="90"/>
      <c r="C20" s="79" t="s">
        <v>4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131" t="s">
        <v>252</v>
      </c>
      <c r="T20" s="76" t="s">
        <v>252</v>
      </c>
      <c r="U20" s="123" t="s">
        <v>252</v>
      </c>
      <c r="V20" s="138"/>
      <c r="W20" s="78"/>
      <c r="X20" s="78"/>
      <c r="Y20" s="78"/>
      <c r="Z20" s="76"/>
      <c r="AA20" s="63"/>
      <c r="AB20" s="91"/>
    </row>
    <row r="21" spans="2:28">
      <c r="B21" s="90"/>
      <c r="C21" s="63"/>
      <c r="D21" s="63" t="s">
        <v>5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131" t="s">
        <v>223</v>
      </c>
      <c r="T21" s="69">
        <f>N188</f>
        <v>3.3798899971753453</v>
      </c>
      <c r="U21" s="78">
        <f>M188</f>
        <v>2.3318327146079807</v>
      </c>
      <c r="V21" s="78"/>
      <c r="W21" s="78"/>
      <c r="X21" s="78"/>
      <c r="Y21" s="78"/>
      <c r="Z21" s="76"/>
      <c r="AA21" s="63"/>
      <c r="AB21" s="91"/>
    </row>
    <row r="22" spans="2:28">
      <c r="B22" s="90"/>
      <c r="C22" s="63"/>
      <c r="D22" s="63" t="s">
        <v>7</v>
      </c>
      <c r="E22" s="62">
        <f>F40</f>
        <v>1</v>
      </c>
      <c r="F22" s="63" t="s">
        <v>190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131" t="s">
        <v>224</v>
      </c>
      <c r="T22" s="69">
        <f>N189</f>
        <v>1.6891059967618556</v>
      </c>
      <c r="U22" s="78">
        <f>M189</f>
        <v>1.1653375183753001</v>
      </c>
      <c r="V22" s="78"/>
      <c r="W22" s="78"/>
      <c r="X22" s="78"/>
      <c r="Y22" s="78"/>
      <c r="Z22" s="76"/>
      <c r="AA22" s="63"/>
      <c r="AB22" s="91"/>
    </row>
    <row r="23" spans="2:28">
      <c r="B23" s="90"/>
      <c r="C23" s="63"/>
      <c r="D23" s="63" t="s">
        <v>28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76"/>
      <c r="U23" s="80"/>
      <c r="V23" s="80"/>
      <c r="W23" s="80"/>
      <c r="X23" s="80"/>
      <c r="Y23" s="80"/>
      <c r="Z23" s="76"/>
      <c r="AA23" s="63"/>
      <c r="AB23" s="91"/>
    </row>
    <row r="24" spans="2:28">
      <c r="B24" s="90"/>
      <c r="C24" s="63"/>
      <c r="D24" s="63" t="s">
        <v>266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205" t="s">
        <v>108</v>
      </c>
      <c r="U24" s="203">
        <f>SQRT(3)*Q190</f>
        <v>391.00651434927585</v>
      </c>
      <c r="V24" s="80"/>
      <c r="W24" s="63"/>
      <c r="X24" s="63"/>
      <c r="Y24" s="63"/>
      <c r="Z24" s="123"/>
      <c r="AA24" s="63"/>
      <c r="AB24" s="91"/>
    </row>
    <row r="25" spans="2:28">
      <c r="B25" s="90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05" t="s">
        <v>105</v>
      </c>
      <c r="U25" s="203">
        <f>100*(1-U24/$M$75)</f>
        <v>2.2483714126810384</v>
      </c>
      <c r="V25" s="80"/>
      <c r="W25" s="63"/>
      <c r="X25" s="63"/>
      <c r="Y25" s="63"/>
      <c r="Z25" s="63"/>
      <c r="AA25" s="63"/>
      <c r="AB25" s="91"/>
    </row>
    <row r="26" spans="2:28">
      <c r="B26" s="90"/>
      <c r="C26" s="95"/>
      <c r="D26" s="63" t="s">
        <v>57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83"/>
      <c r="U26" s="63"/>
      <c r="V26" s="80"/>
      <c r="W26" s="63"/>
      <c r="X26" s="63"/>
      <c r="Y26" s="63"/>
      <c r="Z26" s="63"/>
      <c r="AA26" s="63"/>
      <c r="AB26" s="91"/>
    </row>
    <row r="27" spans="2:28">
      <c r="B27" s="90"/>
      <c r="C27" s="96"/>
      <c r="D27" s="63" t="s">
        <v>58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91"/>
    </row>
    <row r="28" spans="2:28">
      <c r="B28" s="90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91"/>
    </row>
    <row r="29" spans="2:28">
      <c r="B29" s="90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91"/>
    </row>
    <row r="30" spans="2:28">
      <c r="B30" s="9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91"/>
    </row>
    <row r="31" spans="2:28">
      <c r="B31" s="90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91"/>
    </row>
    <row r="32" spans="2:28">
      <c r="B32" s="90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91"/>
    </row>
    <row r="33" spans="2:28">
      <c r="B33" s="90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91"/>
    </row>
    <row r="34" spans="2:28">
      <c r="B34" s="90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91"/>
    </row>
    <row r="35" spans="2:28"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2:28" s="6" customForma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2:28" ht="20">
      <c r="C37" s="61" t="s">
        <v>0</v>
      </c>
    </row>
    <row r="39" spans="2:28" ht="15.75" customHeight="1">
      <c r="C39" t="s">
        <v>87</v>
      </c>
      <c r="F39" s="1">
        <v>500</v>
      </c>
      <c r="G39" t="s">
        <v>124</v>
      </c>
      <c r="H39" t="s">
        <v>127</v>
      </c>
      <c r="I39" t="s">
        <v>189</v>
      </c>
    </row>
    <row r="40" spans="2:28">
      <c r="C40" t="s">
        <v>6</v>
      </c>
      <c r="F40" s="1">
        <v>1</v>
      </c>
      <c r="H40" t="s">
        <v>125</v>
      </c>
      <c r="I40" s="30" t="s">
        <v>119</v>
      </c>
      <c r="J40" s="2">
        <v>0.04</v>
      </c>
      <c r="K40" t="s">
        <v>122</v>
      </c>
    </row>
    <row r="41" spans="2:28">
      <c r="I41" s="30" t="s">
        <v>120</v>
      </c>
      <c r="J41" s="2">
        <v>0.04</v>
      </c>
      <c r="K41" t="s">
        <v>122</v>
      </c>
    </row>
    <row r="42" spans="2:28">
      <c r="C42" s="128" t="s">
        <v>214</v>
      </c>
      <c r="I42" s="30"/>
      <c r="J42" s="119"/>
    </row>
    <row r="43" spans="2:28">
      <c r="C43" t="s">
        <v>85</v>
      </c>
      <c r="F43" s="2">
        <v>0</v>
      </c>
      <c r="I43" t="s">
        <v>86</v>
      </c>
      <c r="L43" s="1">
        <v>0.97</v>
      </c>
    </row>
    <row r="44" spans="2:28">
      <c r="C44" t="s">
        <v>205</v>
      </c>
      <c r="F44" s="1">
        <v>3</v>
      </c>
      <c r="G44" t="s">
        <v>2</v>
      </c>
      <c r="I44" t="s">
        <v>107</v>
      </c>
      <c r="L44" s="22">
        <f>SIN(ACOS(L43))</f>
        <v>0.24310491562286435</v>
      </c>
      <c r="M44" t="s">
        <v>133</v>
      </c>
    </row>
    <row r="45" spans="2:28">
      <c r="C45" t="s">
        <v>203</v>
      </c>
      <c r="F45" s="1">
        <v>0.7</v>
      </c>
      <c r="I45" t="s">
        <v>130</v>
      </c>
      <c r="L45" s="22">
        <f>TAN(ACOS(L43))</f>
        <v>0.25062362435346841</v>
      </c>
      <c r="M45" t="s">
        <v>134</v>
      </c>
    </row>
    <row r="46" spans="2:28">
      <c r="F46" s="6"/>
    </row>
    <row r="47" spans="2:28">
      <c r="C47" s="128" t="s">
        <v>215</v>
      </c>
    </row>
    <row r="48" spans="2:28">
      <c r="C48" s="18" t="s">
        <v>209</v>
      </c>
      <c r="F48" s="2">
        <v>0.5</v>
      </c>
    </row>
    <row r="49" spans="3:12">
      <c r="C49" s="18" t="s">
        <v>210</v>
      </c>
      <c r="F49" s="1">
        <v>3</v>
      </c>
      <c r="G49" t="s">
        <v>2</v>
      </c>
      <c r="L49" s="115"/>
    </row>
    <row r="50" spans="3:12">
      <c r="C50" s="18" t="s">
        <v>211</v>
      </c>
      <c r="F50" s="1">
        <v>0.7</v>
      </c>
    </row>
    <row r="51" spans="3:12">
      <c r="C51" s="18"/>
      <c r="F51" s="6"/>
    </row>
    <row r="52" spans="3:12">
      <c r="C52" s="128" t="s">
        <v>217</v>
      </c>
      <c r="F52" s="6"/>
    </row>
    <row r="53" spans="3:12">
      <c r="C53" s="18" t="s">
        <v>208</v>
      </c>
      <c r="F53" s="2">
        <v>0</v>
      </c>
    </row>
    <row r="54" spans="3:12">
      <c r="C54" s="18" t="s">
        <v>212</v>
      </c>
      <c r="F54" s="1">
        <v>2.5</v>
      </c>
      <c r="G54" t="s">
        <v>2</v>
      </c>
    </row>
    <row r="55" spans="3:12">
      <c r="C55" s="18" t="s">
        <v>213</v>
      </c>
      <c r="F55" s="1">
        <v>1</v>
      </c>
    </row>
    <row r="56" spans="3:12">
      <c r="C56" s="18"/>
      <c r="F56" s="6"/>
    </row>
    <row r="57" spans="3:12">
      <c r="C57" s="128" t="s">
        <v>218</v>
      </c>
    </row>
    <row r="58" spans="3:12">
      <c r="C58" s="18" t="s">
        <v>54</v>
      </c>
      <c r="F58" s="2">
        <v>0.2</v>
      </c>
    </row>
    <row r="59" spans="3:12">
      <c r="C59" s="18" t="s">
        <v>206</v>
      </c>
      <c r="F59" s="1">
        <v>3</v>
      </c>
      <c r="G59" t="s">
        <v>2</v>
      </c>
    </row>
    <row r="60" spans="3:12">
      <c r="C60" s="18" t="s">
        <v>204</v>
      </c>
      <c r="F60" s="1">
        <v>0.7</v>
      </c>
    </row>
    <row r="61" spans="3:12">
      <c r="C61" s="18"/>
      <c r="F61" s="6"/>
    </row>
    <row r="62" spans="3:12">
      <c r="C62" s="128" t="s">
        <v>216</v>
      </c>
    </row>
    <row r="63" spans="3:12">
      <c r="C63" s="129" t="s">
        <v>200</v>
      </c>
      <c r="F63" s="8">
        <f>1-(F43+F48+F53+F58)</f>
        <v>0.30000000000000004</v>
      </c>
    </row>
    <row r="64" spans="3:12">
      <c r="C64" t="s">
        <v>201</v>
      </c>
      <c r="F64" s="13"/>
      <c r="L64" s="115"/>
    </row>
    <row r="65" spans="3:15">
      <c r="F65" s="6"/>
      <c r="L65" s="115"/>
    </row>
    <row r="66" spans="3:15" s="116" customFormat="1" ht="29" customHeight="1">
      <c r="C66" s="187" t="s">
        <v>207</v>
      </c>
      <c r="D66" s="188"/>
      <c r="E66" s="188"/>
      <c r="F66" s="188"/>
      <c r="G66" s="188"/>
      <c r="H66" s="188"/>
      <c r="I66" s="185">
        <f>$F$39/1000+$F$43*$F$44*$F$45+$F$48*$F$49*$F$50+$F$53*$F$54*$F$55-$F$58*$F$59*$F$60</f>
        <v>1.1299999999999999</v>
      </c>
      <c r="J66" s="186"/>
      <c r="K66" s="186"/>
      <c r="L66" s="186"/>
      <c r="M66" s="125"/>
      <c r="N66" s="125"/>
    </row>
    <row r="68" spans="3:15">
      <c r="C68" s="5" t="s">
        <v>71</v>
      </c>
      <c r="F68" s="181" t="s">
        <v>72</v>
      </c>
      <c r="G68" s="181"/>
      <c r="H68" s="181"/>
      <c r="I68" s="183" t="s">
        <v>69</v>
      </c>
      <c r="J68" s="183"/>
      <c r="K68" s="181" t="s">
        <v>73</v>
      </c>
      <c r="L68" s="181"/>
      <c r="M68" s="182"/>
    </row>
    <row r="69" spans="3:15" ht="17">
      <c r="F69" s="124" t="s">
        <v>63</v>
      </c>
      <c r="G69" s="124" t="s">
        <v>64</v>
      </c>
      <c r="H69" s="124" t="s">
        <v>65</v>
      </c>
      <c r="I69" s="181" t="s">
        <v>70</v>
      </c>
      <c r="J69" s="181"/>
      <c r="K69" s="58" t="s">
        <v>192</v>
      </c>
      <c r="L69" s="58" t="s">
        <v>193</v>
      </c>
      <c r="M69" s="58" t="s">
        <v>194</v>
      </c>
      <c r="N69" s="171" t="s">
        <v>195</v>
      </c>
    </row>
    <row r="70" spans="3:15">
      <c r="C70" t="s">
        <v>279</v>
      </c>
      <c r="F70" s="10">
        <v>240</v>
      </c>
      <c r="G70" s="136" t="s">
        <v>278</v>
      </c>
      <c r="H70" s="136" t="s">
        <v>283</v>
      </c>
      <c r="I70" s="189">
        <v>532</v>
      </c>
      <c r="J70" s="181"/>
      <c r="K70" s="12">
        <v>7.5399999999999995E-2</v>
      </c>
      <c r="L70" s="9">
        <v>0.105</v>
      </c>
      <c r="M70" s="59">
        <v>0.3</v>
      </c>
      <c r="N70" s="175">
        <f>1/(2*PI()*50*M70)*10^6</f>
        <v>10610.329539459688</v>
      </c>
      <c r="O70" t="s">
        <v>123</v>
      </c>
    </row>
    <row r="71" spans="3:15">
      <c r="C71" t="s">
        <v>280</v>
      </c>
      <c r="F71" s="10">
        <v>95</v>
      </c>
      <c r="G71" s="136" t="s">
        <v>261</v>
      </c>
      <c r="H71" s="136" t="s">
        <v>282</v>
      </c>
      <c r="I71" s="189">
        <v>350</v>
      </c>
      <c r="J71" s="181"/>
      <c r="K71" s="9">
        <v>0.30599999999999999</v>
      </c>
      <c r="L71" s="9">
        <v>7.0000000000000007E-2</v>
      </c>
      <c r="M71" s="164">
        <v>1.2E-2</v>
      </c>
      <c r="N71" s="175">
        <f>1/(2*PI()*50*M71)*10^6</f>
        <v>265258.23848649219</v>
      </c>
      <c r="O71" t="s">
        <v>353</v>
      </c>
    </row>
    <row r="72" spans="3:15">
      <c r="C72" t="s">
        <v>281</v>
      </c>
      <c r="F72" s="10">
        <v>95</v>
      </c>
      <c r="G72" s="136" t="s">
        <v>66</v>
      </c>
      <c r="H72" s="11" t="s">
        <v>263</v>
      </c>
      <c r="I72" s="189">
        <v>340</v>
      </c>
      <c r="J72" s="181"/>
      <c r="K72" s="9">
        <v>0.30809999999999998</v>
      </c>
      <c r="L72" s="9">
        <v>7.0000000000000007E-2</v>
      </c>
      <c r="M72" s="184" t="s">
        <v>188</v>
      </c>
      <c r="N72" s="181"/>
      <c r="O72" t="s">
        <v>353</v>
      </c>
    </row>
    <row r="74" spans="3:15">
      <c r="C74" s="5" t="s">
        <v>104</v>
      </c>
      <c r="K74" s="5" t="s">
        <v>103</v>
      </c>
    </row>
    <row r="75" spans="3:15" ht="17">
      <c r="C75" s="18" t="s">
        <v>99</v>
      </c>
      <c r="E75" s="27">
        <v>20000</v>
      </c>
      <c r="F75" t="s">
        <v>100</v>
      </c>
      <c r="G75" t="s">
        <v>101</v>
      </c>
      <c r="K75" s="18" t="s">
        <v>99</v>
      </c>
      <c r="M75" s="27">
        <v>400</v>
      </c>
      <c r="N75" t="s">
        <v>100</v>
      </c>
      <c r="O75" t="s">
        <v>101</v>
      </c>
    </row>
    <row r="76" spans="3:15" ht="17">
      <c r="C76" t="s">
        <v>102</v>
      </c>
      <c r="E76" s="28">
        <f>1/SQRT(3)*E75</f>
        <v>11547.005383792517</v>
      </c>
      <c r="F76" t="s">
        <v>100</v>
      </c>
      <c r="G76" t="s">
        <v>101</v>
      </c>
      <c r="K76" t="s">
        <v>102</v>
      </c>
      <c r="M76" s="28">
        <f>1/SQRT(3)*M75</f>
        <v>230.94010767585033</v>
      </c>
      <c r="N76" t="s">
        <v>100</v>
      </c>
      <c r="O76" t="s">
        <v>101</v>
      </c>
    </row>
    <row r="77" spans="3:15" ht="17">
      <c r="C77" t="s">
        <v>151</v>
      </c>
      <c r="E77" s="27">
        <v>40000</v>
      </c>
      <c r="F77" t="s">
        <v>150</v>
      </c>
      <c r="G77" t="s">
        <v>149</v>
      </c>
      <c r="K77" t="s">
        <v>148</v>
      </c>
      <c r="M77" s="27">
        <v>400</v>
      </c>
      <c r="N77" t="s">
        <v>150</v>
      </c>
      <c r="O77" t="s">
        <v>149</v>
      </c>
    </row>
    <row r="78" spans="3:15" ht="17">
      <c r="C78" t="s">
        <v>154</v>
      </c>
      <c r="E78" s="28">
        <f>1000*E77/3/E76</f>
        <v>1154.7005383792514</v>
      </c>
      <c r="F78" t="s">
        <v>155</v>
      </c>
      <c r="G78" t="s">
        <v>156</v>
      </c>
      <c r="K78" t="s">
        <v>154</v>
      </c>
      <c r="M78" s="28">
        <f>1000*M77/3/M76</f>
        <v>577.35026918962581</v>
      </c>
      <c r="N78" t="s">
        <v>155</v>
      </c>
      <c r="O78" t="s">
        <v>156</v>
      </c>
    </row>
    <row r="81" spans="2:17" ht="20">
      <c r="C81" s="61" t="s">
        <v>82</v>
      </c>
    </row>
    <row r="82" spans="2:17">
      <c r="E82" s="6"/>
    </row>
    <row r="83" spans="2:17">
      <c r="C83" s="42" t="s">
        <v>171</v>
      </c>
      <c r="E83" s="6"/>
    </row>
    <row r="84" spans="2:17" hidden="1" outlineLevel="1">
      <c r="E84" s="6"/>
    </row>
    <row r="85" spans="2:17" hidden="1" outlineLevel="1">
      <c r="C85" s="5" t="s">
        <v>191</v>
      </c>
      <c r="E85" s="6"/>
    </row>
    <row r="86" spans="2:17" hidden="1" outlineLevel="1">
      <c r="E86" s="6"/>
    </row>
    <row r="87" spans="2:17" hidden="1" outlineLevel="1">
      <c r="C87" s="36" t="s">
        <v>284</v>
      </c>
      <c r="D87" s="124" t="s">
        <v>146</v>
      </c>
      <c r="E87" s="28">
        <f>$M$75</f>
        <v>400</v>
      </c>
      <c r="F87" t="s">
        <v>100</v>
      </c>
    </row>
    <row r="88" spans="2:17" ht="17" hidden="1" outlineLevel="1">
      <c r="C88" s="36"/>
      <c r="D88" s="124" t="s">
        <v>160</v>
      </c>
      <c r="E88" s="28">
        <f>1/SQRT(3)*E87</f>
        <v>230.94010767585033</v>
      </c>
      <c r="F88" t="s">
        <v>100</v>
      </c>
    </row>
    <row r="89" spans="2:17" hidden="1" outlineLevel="1">
      <c r="E89" s="6"/>
    </row>
    <row r="90" spans="2:17" ht="17" hidden="1" outlineLevel="1">
      <c r="C90" s="124" t="s">
        <v>88</v>
      </c>
      <c r="D90" s="124" t="s">
        <v>89</v>
      </c>
      <c r="E90" s="124" t="s">
        <v>90</v>
      </c>
      <c r="F90" s="124" t="s">
        <v>162</v>
      </c>
      <c r="G90" t="s">
        <v>163</v>
      </c>
      <c r="H90" s="15" t="s">
        <v>164</v>
      </c>
      <c r="I90" s="124" t="s">
        <v>159</v>
      </c>
      <c r="J90" s="124" t="s">
        <v>106</v>
      </c>
      <c r="K90" s="124" t="s">
        <v>165</v>
      </c>
      <c r="L90" s="124" t="s">
        <v>166</v>
      </c>
      <c r="M90" s="15" t="s">
        <v>167</v>
      </c>
      <c r="N90" s="124" t="s">
        <v>161</v>
      </c>
      <c r="O90" s="124" t="s">
        <v>168</v>
      </c>
      <c r="P90" s="124" t="s">
        <v>105</v>
      </c>
      <c r="Q90" s="124" t="s">
        <v>169</v>
      </c>
    </row>
    <row r="91" spans="2:17" hidden="1" outlineLevel="1">
      <c r="B91" t="s">
        <v>18</v>
      </c>
      <c r="C91" s="14">
        <f>$F$40*$I$66</f>
        <v>1.1299999999999999</v>
      </c>
      <c r="D91" s="14">
        <f>C91*$L$45</f>
        <v>0.28320469551941929</v>
      </c>
      <c r="E91" s="14">
        <f>C91/$L$43</f>
        <v>1.1649484536082473</v>
      </c>
      <c r="F91" s="14">
        <f t="shared" ref="F91:G99" si="0">C91+K92</f>
        <v>11.408297105303795</v>
      </c>
      <c r="G91" s="14">
        <f t="shared" si="0"/>
        <v>2.8566519450392622</v>
      </c>
      <c r="H91" s="14">
        <f>F91/$L$43</f>
        <v>11.761131036395666</v>
      </c>
      <c r="I91" s="19">
        <f>1000*H91/3/O$91</f>
        <v>16.975730424593749</v>
      </c>
      <c r="J91" s="21">
        <f t="shared" ref="J91:J100" si="1">$X$17/1000</f>
        <v>0.14399999999999999</v>
      </c>
      <c r="K91" s="14">
        <f>(3*J91*$K$72*I91^2)/1000+F91</f>
        <v>11.446653023624449</v>
      </c>
      <c r="L91" s="14">
        <f>(3*J91*$L$72*I91^2)/1000+G91</f>
        <v>2.8653663698443443</v>
      </c>
      <c r="M91" s="14">
        <f>IF(I91&lt;0,-SQRT(K91^2+L91^2),SQRT(K91^2+L91^2))</f>
        <v>11.799838552992396</v>
      </c>
      <c r="N91" s="19">
        <f>1000*M91/3/O$91</f>
        <v>17.031599912410709</v>
      </c>
      <c r="O91" s="40">
        <f>$E$88</f>
        <v>230.94010767585033</v>
      </c>
      <c r="P91" s="14">
        <f>($K$72*$L$43+$L$72*$L$44)*100*SQRT(3)*(I91+N91)/2*J91/(O91*SQRT(3))</f>
        <v>0.33490376168657493</v>
      </c>
      <c r="Q91" s="19">
        <f>O91*(1-P91/100)</f>
        <v>230.16668056800088</v>
      </c>
    </row>
    <row r="92" spans="2:17" hidden="1" outlineLevel="1">
      <c r="B92" t="s">
        <v>19</v>
      </c>
      <c r="C92" s="14">
        <f>C$91</f>
        <v>1.1299999999999999</v>
      </c>
      <c r="D92" s="14">
        <f>C92*$L$45</f>
        <v>0.28320469551941929</v>
      </c>
      <c r="E92" s="14">
        <f>C92/$L$43</f>
        <v>1.1649484536082473</v>
      </c>
      <c r="F92" s="14">
        <f>C92+K93</f>
        <v>10.24735043587021</v>
      </c>
      <c r="G92" s="14">
        <f>D92+L93</f>
        <v>2.5664161983664808</v>
      </c>
      <c r="H92" s="14">
        <f t="shared" ref="H92:H100" si="2">F92/$L$43</f>
        <v>10.564278799866196</v>
      </c>
      <c r="I92" s="19">
        <f t="shared" ref="I92:I100" si="3">1000*H92/3/O$91</f>
        <v>15.248223022242513</v>
      </c>
      <c r="J92" s="21">
        <f t="shared" si="1"/>
        <v>0.14399999999999999</v>
      </c>
      <c r="K92" s="14">
        <f t="shared" ref="K92:K100" si="4">(3*J92*$K$72*I92^2)/1000+F92</f>
        <v>10.278297105303794</v>
      </c>
      <c r="L92" s="14">
        <f t="shared" ref="L92:L100" si="5">(3*J92*$L$72*I92^2)/1000+G92</f>
        <v>2.5734472495198428</v>
      </c>
      <c r="M92" s="14">
        <f t="shared" ref="M92:M100" si="6">IF(I92&lt;0,-SQRT(K92^2+L92^2),SQRT(K92^2+L92^2))</f>
        <v>10.59556615433822</v>
      </c>
      <c r="N92" s="19">
        <f t="shared" ref="N92:N100" si="7">1000*M92/3/O$91</f>
        <v>15.293382428559145</v>
      </c>
      <c r="O92" s="19">
        <f>Q91</f>
        <v>230.16668056800088</v>
      </c>
      <c r="P92" s="14">
        <f t="shared" ref="P92:P100" si="8">($K$72*$L$43+$L$72*$L$44)*100*SQRT(3)*(I92+N92)/2*J92/(O92*SQRT(3))</f>
        <v>0.30178403264893267</v>
      </c>
      <c r="Q92" s="19">
        <f>O92*(1-P92/100)</f>
        <v>229.47207427756859</v>
      </c>
    </row>
    <row r="93" spans="2:17" hidden="1" outlineLevel="1">
      <c r="B93" t="s">
        <v>20</v>
      </c>
      <c r="C93" s="14">
        <f>C$91</f>
        <v>1.1299999999999999</v>
      </c>
      <c r="D93" s="14">
        <f>C93*$L$45</f>
        <v>0.28320469551941929</v>
      </c>
      <c r="E93" s="14">
        <f>C93/$L$43</f>
        <v>1.1649484536082473</v>
      </c>
      <c r="F93" s="14">
        <f t="shared" si="0"/>
        <v>9.0929833535060762</v>
      </c>
      <c r="G93" s="14">
        <f t="shared" si="0"/>
        <v>2.2776753270421621</v>
      </c>
      <c r="H93" s="14">
        <f t="shared" si="2"/>
        <v>9.3742096427897703</v>
      </c>
      <c r="I93" s="19">
        <f t="shared" si="3"/>
        <v>13.530506151761648</v>
      </c>
      <c r="J93" s="21">
        <f t="shared" si="1"/>
        <v>0.14399999999999999</v>
      </c>
      <c r="K93" s="14">
        <f t="shared" si="4"/>
        <v>9.1173504358702111</v>
      </c>
      <c r="L93" s="14">
        <f t="shared" si="5"/>
        <v>2.2832115028470614</v>
      </c>
      <c r="M93" s="14">
        <f t="shared" si="6"/>
        <v>9.3988900268699744</v>
      </c>
      <c r="N93" s="19">
        <f t="shared" si="7"/>
        <v>13.56612921774267</v>
      </c>
      <c r="O93" s="19">
        <f t="shared" ref="O93:O100" si="9">Q92</f>
        <v>229.47207427756859</v>
      </c>
      <c r="P93" s="14">
        <f t="shared" si="8"/>
        <v>0.26855446376343933</v>
      </c>
      <c r="Q93" s="19">
        <f>O93*(1-P93/100)</f>
        <v>228.85581677900564</v>
      </c>
    </row>
    <row r="94" spans="2:17" hidden="1" outlineLevel="1">
      <c r="B94" t="s">
        <v>21</v>
      </c>
      <c r="C94" s="14">
        <f>C$91</f>
        <v>1.1299999999999999</v>
      </c>
      <c r="D94" s="14">
        <f>C94*$L$45</f>
        <v>0.28320469551941929</v>
      </c>
      <c r="E94" s="14">
        <f>C94/$L$43</f>
        <v>1.1649484536082473</v>
      </c>
      <c r="F94" s="14">
        <f t="shared" si="0"/>
        <v>7.9443834310703112</v>
      </c>
      <c r="G94" s="14">
        <f t="shared" si="0"/>
        <v>1.9902447484636596</v>
      </c>
      <c r="H94" s="14">
        <f t="shared" si="2"/>
        <v>8.1900860114126921</v>
      </c>
      <c r="I94" s="19">
        <f t="shared" si="3"/>
        <v>11.821370908438265</v>
      </c>
      <c r="J94" s="21">
        <f t="shared" si="1"/>
        <v>0.14399999999999999</v>
      </c>
      <c r="K94" s="14">
        <f t="shared" si="4"/>
        <v>7.9629833535060763</v>
      </c>
      <c r="L94" s="14">
        <f t="shared" si="5"/>
        <v>1.994470631522743</v>
      </c>
      <c r="M94" s="14">
        <f t="shared" si="6"/>
        <v>8.2089595557671995</v>
      </c>
      <c r="N94" s="19">
        <f t="shared" si="7"/>
        <v>11.848612523222359</v>
      </c>
      <c r="O94" s="19">
        <f t="shared" si="9"/>
        <v>228.85581677900564</v>
      </c>
      <c r="P94" s="14">
        <f t="shared" si="8"/>
        <v>0.23522465932554862</v>
      </c>
      <c r="Q94" s="19">
        <f>O94*(1-P94/100)</f>
        <v>228.31749146364052</v>
      </c>
    </row>
    <row r="95" spans="2:17" hidden="1" outlineLevel="1">
      <c r="B95" t="s">
        <v>22</v>
      </c>
      <c r="C95" s="14">
        <f>C$91</f>
        <v>1.1299999999999999</v>
      </c>
      <c r="D95" s="14">
        <f>C95*$L$45</f>
        <v>0.28320469551941929</v>
      </c>
      <c r="E95" s="14">
        <f>C95/$L$43</f>
        <v>1.1649484536082473</v>
      </c>
      <c r="F95" s="14">
        <f t="shared" si="0"/>
        <v>6.800753151550448</v>
      </c>
      <c r="G95" s="14">
        <f t="shared" si="0"/>
        <v>1.7039432675940605</v>
      </c>
      <c r="H95" s="14">
        <f t="shared" si="2"/>
        <v>7.0110857232478851</v>
      </c>
      <c r="I95" s="19">
        <f t="shared" si="3"/>
        <v>10.119630574071769</v>
      </c>
      <c r="J95" s="21">
        <f t="shared" si="1"/>
        <v>0.14399999999999999</v>
      </c>
      <c r="K95" s="14">
        <f t="shared" si="4"/>
        <v>6.8143834310703113</v>
      </c>
      <c r="L95" s="14">
        <f t="shared" si="5"/>
        <v>1.7070400529442404</v>
      </c>
      <c r="M95" s="14">
        <f t="shared" si="6"/>
        <v>7.0249417996166672</v>
      </c>
      <c r="N95" s="19">
        <f t="shared" si="7"/>
        <v>10.139630097625341</v>
      </c>
      <c r="O95" s="19">
        <f t="shared" si="9"/>
        <v>228.31749146364052</v>
      </c>
      <c r="P95" s="14">
        <f t="shared" si="8"/>
        <v>0.20180469124544245</v>
      </c>
      <c r="Q95" s="19">
        <f>O95*(1-P95/100)</f>
        <v>227.85673605493298</v>
      </c>
    </row>
    <row r="96" spans="2:17" hidden="1" outlineLevel="1">
      <c r="B96" t="s">
        <v>220</v>
      </c>
      <c r="C96" s="14">
        <f t="shared" ref="C96:C100" si="10">C$91</f>
        <v>1.1299999999999999</v>
      </c>
      <c r="D96" s="14">
        <f t="shared" ref="D96:D100" si="11">C96*$L$45</f>
        <v>0.28320469551941929</v>
      </c>
      <c r="E96" s="14">
        <f t="shared" ref="E96:E100" si="12">C96/$L$43</f>
        <v>1.1649484536082473</v>
      </c>
      <c r="F96" s="14">
        <f t="shared" si="0"/>
        <v>5.6613076667347482</v>
      </c>
      <c r="G96" s="14">
        <f t="shared" si="0"/>
        <v>1.4185925677348195</v>
      </c>
      <c r="H96" s="14">
        <f t="shared" si="2"/>
        <v>5.8363996564275755</v>
      </c>
      <c r="I96" s="19">
        <f t="shared" si="3"/>
        <v>8.4241172818417489</v>
      </c>
      <c r="J96" s="21">
        <f t="shared" si="1"/>
        <v>0.14399999999999999</v>
      </c>
      <c r="K96" s="14">
        <f t="shared" si="4"/>
        <v>5.6707531515504481</v>
      </c>
      <c r="L96" s="14">
        <f t="shared" si="5"/>
        <v>1.420738572074641</v>
      </c>
      <c r="M96" s="14">
        <f t="shared" si="6"/>
        <v>5.8460191067084306</v>
      </c>
      <c r="N96" s="19">
        <f t="shared" si="7"/>
        <v>8.4380017623645198</v>
      </c>
      <c r="O96" s="19">
        <f t="shared" si="9"/>
        <v>227.85673605493298</v>
      </c>
      <c r="P96" s="14">
        <f t="shared" si="8"/>
        <v>0.16830504278440961</v>
      </c>
      <c r="Q96" s="19">
        <f t="shared" ref="Q96:Q100" si="13">O96*(1-P96/100)</f>
        <v>227.47324167782855</v>
      </c>
    </row>
    <row r="97" spans="2:18" hidden="1" outlineLevel="1">
      <c r="B97" t="s">
        <v>221</v>
      </c>
      <c r="C97" s="14">
        <f t="shared" si="10"/>
        <v>1.1299999999999999</v>
      </c>
      <c r="D97" s="14">
        <f t="shared" si="11"/>
        <v>0.28320469551941929</v>
      </c>
      <c r="E97" s="14">
        <f t="shared" si="12"/>
        <v>1.1649484536082473</v>
      </c>
      <c r="F97" s="14">
        <f t="shared" si="0"/>
        <v>4.5252726255786246</v>
      </c>
      <c r="G97" s="14">
        <f t="shared" si="0"/>
        <v>1.1340167171328663</v>
      </c>
      <c r="H97" s="14">
        <f t="shared" si="2"/>
        <v>4.6652295109057986</v>
      </c>
      <c r="I97" s="19">
        <f t="shared" si="3"/>
        <v>6.7336787848821213</v>
      </c>
      <c r="J97" s="21">
        <f t="shared" si="1"/>
        <v>0.14399999999999999</v>
      </c>
      <c r="K97" s="14">
        <f t="shared" si="4"/>
        <v>4.5313076667347483</v>
      </c>
      <c r="L97" s="14">
        <f t="shared" si="5"/>
        <v>1.1353878722154003</v>
      </c>
      <c r="M97" s="14">
        <f t="shared" si="6"/>
        <v>4.671386816672638</v>
      </c>
      <c r="N97" s="19">
        <f t="shared" si="7"/>
        <v>6.7425660902370401</v>
      </c>
      <c r="O97" s="19">
        <f t="shared" si="9"/>
        <v>227.47324167782855</v>
      </c>
      <c r="P97" s="14">
        <f t="shared" si="8"/>
        <v>0.13473655121587416</v>
      </c>
      <c r="Q97" s="19">
        <f t="shared" si="13"/>
        <v>227.16675207705291</v>
      </c>
    </row>
    <row r="98" spans="2:18" hidden="1" outlineLevel="1">
      <c r="B98" t="s">
        <v>222</v>
      </c>
      <c r="C98" s="14">
        <f t="shared" si="10"/>
        <v>1.1299999999999999</v>
      </c>
      <c r="D98" s="14">
        <f t="shared" si="11"/>
        <v>0.28320469551941929</v>
      </c>
      <c r="E98" s="14">
        <f t="shared" si="12"/>
        <v>1.1649484536082473</v>
      </c>
      <c r="F98" s="14">
        <f t="shared" si="0"/>
        <v>3.3918820594056052</v>
      </c>
      <c r="G98" s="14">
        <f t="shared" si="0"/>
        <v>0.85004168850045969</v>
      </c>
      <c r="H98" s="14">
        <f t="shared" si="2"/>
        <v>3.4967856282532015</v>
      </c>
      <c r="I98" s="19">
        <f t="shared" si="3"/>
        <v>5.0471753094260015</v>
      </c>
      <c r="J98" s="21">
        <f t="shared" si="1"/>
        <v>0.14399999999999999</v>
      </c>
      <c r="K98" s="14">
        <f t="shared" si="4"/>
        <v>3.3952726255786252</v>
      </c>
      <c r="L98" s="14">
        <f t="shared" si="5"/>
        <v>0.85081202161344704</v>
      </c>
      <c r="M98" s="14">
        <f t="shared" si="6"/>
        <v>3.5002510335868098</v>
      </c>
      <c r="N98" s="19">
        <f t="shared" si="7"/>
        <v>5.0521771911815252</v>
      </c>
      <c r="O98" s="19">
        <f t="shared" si="9"/>
        <v>227.16675207705291</v>
      </c>
      <c r="P98" s="14">
        <f t="shared" si="8"/>
        <v>0.10111034950169692</v>
      </c>
      <c r="Q98" s="19">
        <f t="shared" si="13"/>
        <v>226.93706298007615</v>
      </c>
    </row>
    <row r="99" spans="2:18" hidden="1" outlineLevel="1">
      <c r="B99" t="s">
        <v>223</v>
      </c>
      <c r="C99" s="14">
        <f t="shared" si="10"/>
        <v>1.1299999999999999</v>
      </c>
      <c r="D99" s="14">
        <f t="shared" si="11"/>
        <v>0.28320469551941929</v>
      </c>
      <c r="E99" s="14">
        <f t="shared" si="12"/>
        <v>1.1649484536082473</v>
      </c>
      <c r="F99" s="14">
        <f t="shared" si="0"/>
        <v>2.2603763116176001</v>
      </c>
      <c r="G99" s="14">
        <f t="shared" si="0"/>
        <v>0.56649488864751119</v>
      </c>
      <c r="H99" s="14">
        <f t="shared" si="2"/>
        <v>2.3302848573377322</v>
      </c>
      <c r="I99" s="19">
        <f t="shared" si="3"/>
        <v>3.3634764741811209</v>
      </c>
      <c r="J99" s="21">
        <f t="shared" si="1"/>
        <v>0.14399999999999999</v>
      </c>
      <c r="K99" s="14">
        <f t="shared" si="4"/>
        <v>2.2618820594056053</v>
      </c>
      <c r="L99" s="14">
        <f t="shared" si="5"/>
        <v>0.5668369929810404</v>
      </c>
      <c r="M99" s="14">
        <f t="shared" si="6"/>
        <v>2.3318264573661418</v>
      </c>
      <c r="N99" s="19">
        <f t="shared" si="7"/>
        <v>3.3657015821595833</v>
      </c>
      <c r="O99" s="19">
        <f t="shared" si="9"/>
        <v>226.93706298007615</v>
      </c>
      <c r="P99" s="14">
        <f t="shared" si="8"/>
        <v>6.7437807089979124E-2</v>
      </c>
      <c r="Q99" s="19">
        <f t="shared" si="13"/>
        <v>226.78402160132799</v>
      </c>
    </row>
    <row r="100" spans="2:18" hidden="1" outlineLevel="1">
      <c r="B100" t="s">
        <v>224</v>
      </c>
      <c r="C100" s="14">
        <f t="shared" si="10"/>
        <v>1.1299999999999999</v>
      </c>
      <c r="D100" s="14">
        <f t="shared" si="11"/>
        <v>0.28320469551941929</v>
      </c>
      <c r="E100" s="14">
        <f t="shared" si="12"/>
        <v>1.1649484536082473</v>
      </c>
      <c r="F100" s="14">
        <f>C100</f>
        <v>1.1299999999999999</v>
      </c>
      <c r="G100" s="14">
        <f>D100</f>
        <v>0.28320469551941929</v>
      </c>
      <c r="H100" s="14">
        <f t="shared" si="2"/>
        <v>1.1649484536082473</v>
      </c>
      <c r="I100" s="19">
        <f t="shared" si="3"/>
        <v>1.6814582582068995</v>
      </c>
      <c r="J100" s="21">
        <f t="shared" si="1"/>
        <v>0.14399999999999999</v>
      </c>
      <c r="K100" s="14">
        <f t="shared" si="4"/>
        <v>1.1303763116176</v>
      </c>
      <c r="L100" s="14">
        <f t="shared" si="5"/>
        <v>0.28329019312809184</v>
      </c>
      <c r="M100" s="14">
        <f t="shared" si="6"/>
        <v>1.1653342607976309</v>
      </c>
      <c r="N100" s="19">
        <f t="shared" si="7"/>
        <v>1.6820151229185141</v>
      </c>
      <c r="O100" s="19">
        <f t="shared" si="9"/>
        <v>226.78402160132799</v>
      </c>
      <c r="P100" s="14">
        <f t="shared" si="8"/>
        <v>3.3730469953699702E-2</v>
      </c>
      <c r="Q100" s="19">
        <f t="shared" si="13"/>
        <v>226.70752628506196</v>
      </c>
    </row>
    <row r="101" spans="2:18" hidden="1" outlineLevel="1">
      <c r="B101" s="16" t="s">
        <v>94</v>
      </c>
      <c r="C101" s="17">
        <f>SUM(C91:C100)</f>
        <v>11.299999999999997</v>
      </c>
      <c r="D101" s="17">
        <f>SUM(D91:D100)</f>
        <v>2.8320469551941936</v>
      </c>
      <c r="E101" s="17">
        <f>SUM(E91:E100)</f>
        <v>11.64948453608247</v>
      </c>
      <c r="F101" s="17">
        <f>F91</f>
        <v>11.408297105303795</v>
      </c>
      <c r="G101" s="17">
        <f>G91</f>
        <v>2.8566519450392622</v>
      </c>
      <c r="H101" s="17">
        <f>F101/$L$43</f>
        <v>11.761131036395666</v>
      </c>
      <c r="I101" s="20">
        <f>I91</f>
        <v>16.975730424593749</v>
      </c>
      <c r="J101" s="17">
        <f>SUM(J91:J100)</f>
        <v>1.4399999999999997</v>
      </c>
      <c r="K101" s="17">
        <f>K91</f>
        <v>11.446653023624449</v>
      </c>
      <c r="L101" s="17">
        <f>L91</f>
        <v>2.8653663698443443</v>
      </c>
      <c r="M101" s="17">
        <f>M91</f>
        <v>11.799838552992396</v>
      </c>
      <c r="N101" s="20">
        <f>N91</f>
        <v>17.031599912410709</v>
      </c>
      <c r="O101" s="41">
        <f>O91</f>
        <v>230.94010767585033</v>
      </c>
      <c r="P101" s="17">
        <f>(1-Q101/O101)*100</f>
        <v>1.8327615040039991</v>
      </c>
      <c r="Q101" s="20">
        <f>Q100</f>
        <v>226.70752628506196</v>
      </c>
    </row>
    <row r="102" spans="2:18" hidden="1" outlineLevel="1">
      <c r="C102" s="6"/>
      <c r="D102" s="6"/>
      <c r="E102" s="6"/>
    </row>
    <row r="103" spans="2:18" hidden="1" outlineLevel="1">
      <c r="E103" s="6"/>
    </row>
    <row r="104" spans="2:18" hidden="1" outlineLevel="1">
      <c r="C104" s="5" t="s">
        <v>152</v>
      </c>
      <c r="E104" s="6"/>
      <c r="N104" s="128"/>
    </row>
    <row r="105" spans="2:18" hidden="1" outlineLevel="1">
      <c r="C105" s="5"/>
      <c r="E105" s="6"/>
    </row>
    <row r="106" spans="2:18" hidden="1" outlineLevel="1">
      <c r="B106" s="124" t="s">
        <v>336</v>
      </c>
      <c r="C106" s="14">
        <f>M101</f>
        <v>11.799838552992396</v>
      </c>
      <c r="D106" t="s">
        <v>150</v>
      </c>
    </row>
    <row r="107" spans="2:18" hidden="1" outlineLevel="1">
      <c r="C107" s="145"/>
      <c r="E107" s="6"/>
      <c r="F107" s="145"/>
    </row>
    <row r="108" spans="2:18" ht="17" hidden="1" outlineLevel="1">
      <c r="C108" s="15" t="s">
        <v>164</v>
      </c>
      <c r="D108" s="124" t="s">
        <v>159</v>
      </c>
      <c r="E108" s="124" t="s">
        <v>106</v>
      </c>
      <c r="F108" s="163" t="s">
        <v>167</v>
      </c>
      <c r="G108" s="168" t="s">
        <v>359</v>
      </c>
      <c r="H108" s="168" t="s">
        <v>360</v>
      </c>
      <c r="I108" s="168" t="s">
        <v>361</v>
      </c>
      <c r="J108" s="124" t="s">
        <v>161</v>
      </c>
      <c r="K108" s="124" t="s">
        <v>168</v>
      </c>
      <c r="L108" s="124" t="s">
        <v>105</v>
      </c>
      <c r="M108" s="124" t="s">
        <v>169</v>
      </c>
      <c r="N108" s="168" t="s">
        <v>362</v>
      </c>
      <c r="O108" s="168" t="s">
        <v>363</v>
      </c>
      <c r="P108" s="168" t="s">
        <v>364</v>
      </c>
      <c r="Q108" s="168" t="s">
        <v>365</v>
      </c>
    </row>
    <row r="109" spans="2:18" hidden="1" outlineLevel="1">
      <c r="B109" s="124" t="s">
        <v>29</v>
      </c>
      <c r="C109" s="14">
        <f t="shared" ref="C109:C164" si="14">$C$106+F110</f>
        <v>791.76077234987486</v>
      </c>
      <c r="D109" s="14">
        <f t="shared" ref="D109:D165" si="15">1000*C109/3/$F$170</f>
        <v>22.856164752499311</v>
      </c>
      <c r="E109" s="25">
        <f>$G$3/1000</f>
        <v>0.84</v>
      </c>
      <c r="F109" s="14">
        <f t="shared" ref="F109:F126" si="16">IF(D109&lt;0,-SQRT((N109+G109)^2+(P109+H109-I109)^2),SQRT((N109+G109)^2+(P109+H109-I109)^2))</f>
        <v>805.65735065611477</v>
      </c>
      <c r="G109" s="165">
        <f t="shared" ref="G109:G165" si="17">(3*E109*$K$71*D109^2)/1000</f>
        <v>0.40283637851816839</v>
      </c>
      <c r="H109" s="165">
        <f t="shared" ref="H109:H165" si="18">+(3*E109*$L$71*D109^2)/1000</f>
        <v>9.2152112732914349E-2</v>
      </c>
      <c r="I109" s="165">
        <f t="shared" ref="I109:I126" si="19">3*$K$109^2/($N$70/E109)/1000</f>
        <v>31.667253948185127</v>
      </c>
      <c r="J109" s="14">
        <f t="shared" ref="J109:J140" si="20">1000*F109/3/$F$170</f>
        <v>23.257324413795427</v>
      </c>
      <c r="K109" s="35">
        <f>F170</f>
        <v>11547.005383792517</v>
      </c>
      <c r="L109" s="39">
        <f t="shared" ref="L109:L127" si="21">($K$70*$L$43+$L$70*$L$44)*100*SQRT(3)*(D109+J109)/2*E109/$K109</f>
        <v>2.8663374848179036E-2</v>
      </c>
      <c r="M109" s="35">
        <f t="shared" ref="M109:M144" si="22">K109*(1-L109/100)</f>
        <v>11543.695622355621</v>
      </c>
      <c r="N109" s="165">
        <f t="shared" ref="N109:N117" si="23">$C$106*$L$43+O110</f>
        <v>667.26265582952226</v>
      </c>
      <c r="O109" s="165">
        <f t="shared" ref="O109:O165" si="24">N109+G109</f>
        <v>667.6654922080404</v>
      </c>
      <c r="P109" s="165">
        <f t="shared" ref="P109:P117" si="25">$C$106*$L$44+Q110</f>
        <v>-419.32018221709239</v>
      </c>
      <c r="Q109" s="165">
        <f t="shared" ref="Q109:Q165" si="26">P109+H109-I109</f>
        <v>-450.89528405254464</v>
      </c>
    </row>
    <row r="110" spans="2:18" hidden="1" outlineLevel="1">
      <c r="B110" s="137" t="s">
        <v>30</v>
      </c>
      <c r="C110" s="14">
        <f t="shared" si="14"/>
        <v>766.48606404062639</v>
      </c>
      <c r="D110" s="14">
        <f t="shared" si="15"/>
        <v>22.126546770197617</v>
      </c>
      <c r="E110" s="25">
        <f t="shared" ref="E110:E126" si="27">$G$3/1000</f>
        <v>0.84</v>
      </c>
      <c r="F110" s="14">
        <f t="shared" si="16"/>
        <v>779.9609337968825</v>
      </c>
      <c r="G110" s="165">
        <f t="shared" si="17"/>
        <v>0.37752806958039242</v>
      </c>
      <c r="H110" s="165">
        <f t="shared" si="18"/>
        <v>8.6362630296168211E-2</v>
      </c>
      <c r="I110" s="165">
        <f t="shared" si="19"/>
        <v>31.667253948185127</v>
      </c>
      <c r="J110" s="14">
        <f t="shared" si="20"/>
        <v>22.515532754251097</v>
      </c>
      <c r="K110" s="35">
        <f>M109</f>
        <v>11543.695622355621</v>
      </c>
      <c r="L110" s="39">
        <f t="shared" si="21"/>
        <v>2.775672719963276E-2</v>
      </c>
      <c r="M110" s="35">
        <f t="shared" si="22"/>
        <v>11540.491470252968</v>
      </c>
      <c r="N110" s="165">
        <f t="shared" si="23"/>
        <v>655.43928436353917</v>
      </c>
      <c r="O110" s="165">
        <f t="shared" si="24"/>
        <v>655.81681243311959</v>
      </c>
      <c r="P110" s="165">
        <f t="shared" si="25"/>
        <v>-390.60788965499205</v>
      </c>
      <c r="Q110" s="165">
        <f t="shared" si="26"/>
        <v>-422.18878097288103</v>
      </c>
    </row>
    <row r="111" spans="2:18" hidden="1" outlineLevel="1">
      <c r="B111" s="137" t="s">
        <v>31</v>
      </c>
      <c r="C111" s="14">
        <f t="shared" si="14"/>
        <v>741.67537890442543</v>
      </c>
      <c r="D111" s="14">
        <f t="shared" si="15"/>
        <v>21.410323983089381</v>
      </c>
      <c r="E111" s="25">
        <f t="shared" si="27"/>
        <v>0.84</v>
      </c>
      <c r="F111" s="14">
        <f t="shared" si="16"/>
        <v>754.68622548763403</v>
      </c>
      <c r="G111" s="165">
        <f t="shared" si="17"/>
        <v>0.35348292946668441</v>
      </c>
      <c r="H111" s="165">
        <f t="shared" si="18"/>
        <v>8.0862108047934353E-2</v>
      </c>
      <c r="I111" s="165">
        <f t="shared" si="19"/>
        <v>31.667253948185127</v>
      </c>
      <c r="J111" s="14">
        <f t="shared" si="20"/>
        <v>21.785914771949404</v>
      </c>
      <c r="K111" s="35">
        <f t="shared" ref="K111:K166" si="28">M110</f>
        <v>11540.491470252968</v>
      </c>
      <c r="L111" s="39">
        <f t="shared" si="21"/>
        <v>2.6865215950564153E-2</v>
      </c>
      <c r="M111" s="35">
        <f t="shared" si="22"/>
        <v>11537.391092297728</v>
      </c>
      <c r="N111" s="165">
        <f t="shared" si="23"/>
        <v>643.63995803766977</v>
      </c>
      <c r="O111" s="165">
        <f t="shared" si="24"/>
        <v>643.99344096713651</v>
      </c>
      <c r="P111" s="165">
        <f t="shared" si="25"/>
        <v>-361.89009657064349</v>
      </c>
      <c r="Q111" s="165">
        <f t="shared" si="26"/>
        <v>-393.47648841078069</v>
      </c>
      <c r="R111" s="145"/>
    </row>
    <row r="112" spans="2:18" hidden="1" outlineLevel="1">
      <c r="B112" s="137" t="s">
        <v>32</v>
      </c>
      <c r="C112" s="14">
        <f t="shared" si="14"/>
        <v>717.37616159318588</v>
      </c>
      <c r="D112" s="14">
        <f t="shared" si="15"/>
        <v>20.708866000302312</v>
      </c>
      <c r="E112" s="25">
        <f t="shared" si="27"/>
        <v>0.84</v>
      </c>
      <c r="F112" s="14">
        <f t="shared" si="16"/>
        <v>729.87554035143307</v>
      </c>
      <c r="G112" s="165">
        <f t="shared" si="17"/>
        <v>0.33070031087096807</v>
      </c>
      <c r="H112" s="165">
        <f t="shared" si="18"/>
        <v>7.5650397911659367E-2</v>
      </c>
      <c r="I112" s="165">
        <f t="shared" si="19"/>
        <v>31.667253948185127</v>
      </c>
      <c r="J112" s="14">
        <f t="shared" si="20"/>
        <v>21.069691984841167</v>
      </c>
      <c r="K112" s="35">
        <f t="shared" si="28"/>
        <v>11537.391092297728</v>
      </c>
      <c r="L112" s="39">
        <f t="shared" si="21"/>
        <v>2.5990494271096266E-2</v>
      </c>
      <c r="M112" s="35">
        <f t="shared" si="22"/>
        <v>11534.39246732685</v>
      </c>
      <c r="N112" s="165">
        <f t="shared" si="23"/>
        <v>631.86341433039615</v>
      </c>
      <c r="O112" s="165">
        <f t="shared" si="24"/>
        <v>632.19411464126711</v>
      </c>
      <c r="P112" s="165">
        <f t="shared" si="25"/>
        <v>-333.16709177615866</v>
      </c>
      <c r="Q112" s="165">
        <f t="shared" si="26"/>
        <v>-364.75869532643213</v>
      </c>
    </row>
    <row r="113" spans="2:18" hidden="1" outlineLevel="1">
      <c r="B113" s="137" t="s">
        <v>33</v>
      </c>
      <c r="C113" s="14">
        <f t="shared" si="14"/>
        <v>693.6415783874603</v>
      </c>
      <c r="D113" s="14">
        <f t="shared" si="15"/>
        <v>20.023707600155852</v>
      </c>
      <c r="E113" s="25">
        <f t="shared" si="27"/>
        <v>0.84</v>
      </c>
      <c r="F113" s="14">
        <f t="shared" si="16"/>
        <v>705.57632304019353</v>
      </c>
      <c r="G113" s="165">
        <f t="shared" si="17"/>
        <v>0.30917968959351855</v>
      </c>
      <c r="H113" s="165">
        <f t="shared" si="18"/>
        <v>7.0727379972373536E-2</v>
      </c>
      <c r="I113" s="165">
        <f t="shared" si="19"/>
        <v>31.667253948185127</v>
      </c>
      <c r="J113" s="14">
        <f t="shared" si="20"/>
        <v>20.368234002054102</v>
      </c>
      <c r="K113" s="35">
        <f t="shared" si="28"/>
        <v>11534.39246732685</v>
      </c>
      <c r="L113" s="39">
        <f t="shared" si="21"/>
        <v>2.5134411006305819E-2</v>
      </c>
      <c r="M113" s="35">
        <f t="shared" si="22"/>
        <v>11531.493365717031</v>
      </c>
      <c r="N113" s="165">
        <f t="shared" si="23"/>
        <v>620.10839124439997</v>
      </c>
      <c r="O113" s="165">
        <f t="shared" si="24"/>
        <v>620.41757093399349</v>
      </c>
      <c r="P113" s="165">
        <f t="shared" si="25"/>
        <v>-304.43916396373453</v>
      </c>
      <c r="Q113" s="165">
        <f t="shared" si="26"/>
        <v>-336.0356905319473</v>
      </c>
    </row>
    <row r="114" spans="2:18" hidden="1" outlineLevel="1">
      <c r="B114" s="137" t="s">
        <v>34</v>
      </c>
      <c r="C114" s="14">
        <f t="shared" si="14"/>
        <v>670.53113534650879</v>
      </c>
      <c r="D114" s="14">
        <f t="shared" si="15"/>
        <v>19.356566574616611</v>
      </c>
      <c r="E114" s="25">
        <f t="shared" si="27"/>
        <v>0.84</v>
      </c>
      <c r="F114" s="14">
        <f t="shared" si="16"/>
        <v>681.84173983446794</v>
      </c>
      <c r="G114" s="165">
        <f t="shared" si="17"/>
        <v>0.28892067342922956</v>
      </c>
      <c r="H114" s="165">
        <f t="shared" si="18"/>
        <v>6.6092964509954485E-2</v>
      </c>
      <c r="I114" s="165">
        <f t="shared" si="19"/>
        <v>31.667253948185127</v>
      </c>
      <c r="J114" s="14">
        <f t="shared" si="20"/>
        <v>19.683075601907642</v>
      </c>
      <c r="K114" s="35">
        <f t="shared" si="28"/>
        <v>11531.493365717031</v>
      </c>
      <c r="L114" s="39">
        <f t="shared" si="21"/>
        <v>2.4299032519144888E-2</v>
      </c>
      <c r="M114" s="35">
        <f t="shared" si="22"/>
        <v>11528.691324394153</v>
      </c>
      <c r="N114" s="165">
        <f t="shared" si="23"/>
        <v>608.37362717456813</v>
      </c>
      <c r="O114" s="165">
        <f t="shared" si="24"/>
        <v>608.6625478479973</v>
      </c>
      <c r="P114" s="165">
        <f t="shared" si="25"/>
        <v>-275.70660173584798</v>
      </c>
      <c r="Q114" s="165">
        <f t="shared" si="26"/>
        <v>-307.30776271952317</v>
      </c>
    </row>
    <row r="115" spans="2:18" hidden="1" outlineLevel="1">
      <c r="B115" s="137" t="s">
        <v>35</v>
      </c>
      <c r="C115" s="14">
        <f t="shared" si="14"/>
        <v>648.11130129822641</v>
      </c>
      <c r="D115" s="14">
        <f t="shared" si="15"/>
        <v>18.709361713468482</v>
      </c>
      <c r="E115" s="25">
        <f t="shared" si="27"/>
        <v>0.84</v>
      </c>
      <c r="F115" s="14">
        <f t="shared" si="16"/>
        <v>658.73129679351644</v>
      </c>
      <c r="G115" s="165">
        <f t="shared" si="17"/>
        <v>0.2699230111501707</v>
      </c>
      <c r="H115" s="165">
        <f t="shared" si="18"/>
        <v>6.1747094053960623E-2</v>
      </c>
      <c r="I115" s="165">
        <f t="shared" si="19"/>
        <v>31.667253948185127</v>
      </c>
      <c r="J115" s="14">
        <f t="shared" si="20"/>
        <v>19.015934576368398</v>
      </c>
      <c r="K115" s="35">
        <f>M114</f>
        <v>11528.691324394153</v>
      </c>
      <c r="L115" s="39">
        <f t="shared" si="21"/>
        <v>2.3486665110752446E-2</v>
      </c>
      <c r="M115" s="35">
        <f t="shared" si="22"/>
        <v>11525.983619271141</v>
      </c>
      <c r="N115" s="165">
        <f t="shared" si="23"/>
        <v>596.65786076701534</v>
      </c>
      <c r="O115" s="165">
        <f t="shared" si="24"/>
        <v>596.92778377816546</v>
      </c>
      <c r="P115" s="165">
        <f t="shared" si="25"/>
        <v>-246.96969363750546</v>
      </c>
      <c r="Q115" s="165">
        <f t="shared" si="26"/>
        <v>-278.57520049163662</v>
      </c>
    </row>
    <row r="116" spans="2:18" hidden="1" outlineLevel="1">
      <c r="B116" s="137" t="s">
        <v>36</v>
      </c>
      <c r="C116" s="14">
        <f t="shared" si="14"/>
        <v>626.45610159390105</v>
      </c>
      <c r="D116" s="14">
        <f t="shared" si="15"/>
        <v>18.084229944536116</v>
      </c>
      <c r="E116" s="25">
        <f t="shared" si="27"/>
        <v>0.84</v>
      </c>
      <c r="F116" s="14">
        <f t="shared" si="16"/>
        <v>636.31146274523405</v>
      </c>
      <c r="G116" s="165">
        <f t="shared" si="17"/>
        <v>0.25218660106628898</v>
      </c>
      <c r="H116" s="165">
        <f t="shared" si="18"/>
        <v>5.7689745341961536E-2</v>
      </c>
      <c r="I116" s="165">
        <f t="shared" si="19"/>
        <v>31.667253948185127</v>
      </c>
      <c r="J116" s="14">
        <f t="shared" si="20"/>
        <v>18.368729715220269</v>
      </c>
      <c r="K116" s="35">
        <f t="shared" si="28"/>
        <v>11525.983619271141</v>
      </c>
      <c r="L116" s="39">
        <f t="shared" si="21"/>
        <v>2.2699877014970116E-2</v>
      </c>
      <c r="M116" s="35">
        <f t="shared" si="22"/>
        <v>11523.3672351648</v>
      </c>
      <c r="N116" s="165">
        <f t="shared" si="23"/>
        <v>584.95983076954633</v>
      </c>
      <c r="O116" s="165">
        <f t="shared" si="24"/>
        <v>585.21201737061267</v>
      </c>
      <c r="P116" s="165">
        <f t="shared" si="25"/>
        <v>-218.22872819045094</v>
      </c>
      <c r="Q116" s="165">
        <f t="shared" si="26"/>
        <v>-249.8382923932941</v>
      </c>
    </row>
    <row r="117" spans="2:18" hidden="1" outlineLevel="1">
      <c r="B117" s="137" t="s">
        <v>37</v>
      </c>
      <c r="C117" s="14">
        <f t="shared" si="14"/>
        <v>605.6476322654147</v>
      </c>
      <c r="D117" s="14">
        <f t="shared" si="15"/>
        <v>17.483541176124831</v>
      </c>
      <c r="E117" s="25">
        <f t="shared" si="27"/>
        <v>0.84</v>
      </c>
      <c r="F117" s="14">
        <f t="shared" si="16"/>
        <v>614.6562630409087</v>
      </c>
      <c r="G117" s="165">
        <f t="shared" si="17"/>
        <v>0.2357114984015885</v>
      </c>
      <c r="H117" s="165">
        <f t="shared" si="18"/>
        <v>5.3920931006899341E-2</v>
      </c>
      <c r="I117" s="165">
        <f t="shared" si="19"/>
        <v>31.667253948185127</v>
      </c>
      <c r="J117" s="14">
        <f t="shared" si="20"/>
        <v>17.743597946287903</v>
      </c>
      <c r="K117" s="35">
        <f t="shared" si="28"/>
        <v>11523.3672351648</v>
      </c>
      <c r="L117" s="39">
        <f t="shared" si="21"/>
        <v>2.1941518447498105E-2</v>
      </c>
      <c r="M117" s="35">
        <f t="shared" si="22"/>
        <v>11520.838833417123</v>
      </c>
      <c r="N117" s="165">
        <f t="shared" si="23"/>
        <v>573.27827587474212</v>
      </c>
      <c r="O117" s="165">
        <f t="shared" si="24"/>
        <v>573.51398737314366</v>
      </c>
      <c r="P117" s="165">
        <f t="shared" si="25"/>
        <v>-189.48399392906134</v>
      </c>
      <c r="Q117" s="165">
        <f t="shared" si="26"/>
        <v>-221.09732694623958</v>
      </c>
    </row>
    <row r="118" spans="2:18" hidden="1" outlineLevel="1">
      <c r="B118" s="137" t="s">
        <v>287</v>
      </c>
      <c r="C118" s="14">
        <f>$C$106+F119+F122</f>
        <v>626.31015859824561</v>
      </c>
      <c r="D118" s="14">
        <f t="shared" si="15"/>
        <v>18.080016933144712</v>
      </c>
      <c r="E118" s="25">
        <f t="shared" si="27"/>
        <v>0.84</v>
      </c>
      <c r="F118" s="14">
        <f t="shared" si="16"/>
        <v>593.84779371242234</v>
      </c>
      <c r="G118" s="165">
        <f t="shared" si="17"/>
        <v>0.25206911292693479</v>
      </c>
      <c r="H118" s="165">
        <f t="shared" si="18"/>
        <v>5.7662868970213846E-2</v>
      </c>
      <c r="I118" s="165">
        <f t="shared" si="19"/>
        <v>31.667253948185127</v>
      </c>
      <c r="J118" s="14">
        <f t="shared" si="20"/>
        <v>17.142909177876618</v>
      </c>
      <c r="K118" s="35">
        <f t="shared" si="28"/>
        <v>11520.838833417123</v>
      </c>
      <c r="L118" s="39">
        <f t="shared" si="21"/>
        <v>2.1943709121075652E-2</v>
      </c>
      <c r="M118" s="35">
        <f t="shared" si="22"/>
        <v>11518.310734055211</v>
      </c>
      <c r="N118" s="165">
        <f>$C$106*$L$43+O119+O122</f>
        <v>561.5803633654125</v>
      </c>
      <c r="O118" s="165">
        <f t="shared" si="24"/>
        <v>561.83243247833946</v>
      </c>
      <c r="P118" s="165">
        <f>$C$106*$L$44+Q119+Q122</f>
        <v>-160.74300160563507</v>
      </c>
      <c r="Q118" s="165">
        <f t="shared" si="26"/>
        <v>-192.35259268484998</v>
      </c>
    </row>
    <row r="119" spans="2:18" hidden="1" outlineLevel="1">
      <c r="B119" s="148" t="s">
        <v>288</v>
      </c>
      <c r="C119" s="149">
        <f t="shared" si="14"/>
        <v>73.779706985050936</v>
      </c>
      <c r="D119" s="149">
        <f t="shared" si="15"/>
        <v>2.1298366844275431</v>
      </c>
      <c r="E119" s="150">
        <f t="shared" si="27"/>
        <v>0.84</v>
      </c>
      <c r="F119" s="149">
        <f t="shared" si="16"/>
        <v>92.970251856064422</v>
      </c>
      <c r="G119" s="173">
        <f t="shared" si="17"/>
        <v>3.4979578616152621E-3</v>
      </c>
      <c r="H119" s="173">
        <f t="shared" si="18"/>
        <v>8.0018643893159597E-4</v>
      </c>
      <c r="I119" s="173">
        <f t="shared" si="19"/>
        <v>31.667253948185127</v>
      </c>
      <c r="J119" s="149">
        <f t="shared" si="20"/>
        <v>2.6838199967863048</v>
      </c>
      <c r="K119" s="151">
        <f t="shared" si="28"/>
        <v>11518.310734055211</v>
      </c>
      <c r="L119" s="152">
        <f t="shared" si="21"/>
        <v>2.9995425650328196E-3</v>
      </c>
      <c r="M119" s="151">
        <f t="shared" si="22"/>
        <v>11517.96523742197</v>
      </c>
      <c r="N119" s="173">
        <f>$C$106*$L$43+O120</f>
        <v>34.338796235583786</v>
      </c>
      <c r="O119" s="173">
        <f t="shared" si="24"/>
        <v>34.342294193445404</v>
      </c>
      <c r="P119" s="173">
        <f>$C$106*$L$44+Q120</f>
        <v>-54.728422010552336</v>
      </c>
      <c r="Q119" s="173">
        <f t="shared" si="26"/>
        <v>-86.394875772298533</v>
      </c>
      <c r="R119" s="154" t="s">
        <v>342</v>
      </c>
    </row>
    <row r="120" spans="2:18" hidden="1" outlineLevel="1">
      <c r="B120" s="148" t="s">
        <v>289</v>
      </c>
      <c r="C120" s="149">
        <f t="shared" si="14"/>
        <v>42.78968755650061</v>
      </c>
      <c r="D120" s="149">
        <f t="shared" si="15"/>
        <v>1.2352318814642802</v>
      </c>
      <c r="E120" s="150">
        <f t="shared" si="27"/>
        <v>0.84</v>
      </c>
      <c r="F120" s="149">
        <f t="shared" si="16"/>
        <v>61.979868432058538</v>
      </c>
      <c r="G120" s="173">
        <f t="shared" si="17"/>
        <v>1.176573200296159E-3</v>
      </c>
      <c r="H120" s="173">
        <f t="shared" si="18"/>
        <v>2.6915073209389263E-4</v>
      </c>
      <c r="I120" s="173">
        <f t="shared" si="19"/>
        <v>31.667253948185127</v>
      </c>
      <c r="J120" s="149">
        <f t="shared" si="20"/>
        <v>1.7892046861793292</v>
      </c>
      <c r="K120" s="151">
        <f t="shared" si="28"/>
        <v>11517.96523742197</v>
      </c>
      <c r="L120" s="152">
        <f t="shared" si="21"/>
        <v>1.8846791421053271E-3</v>
      </c>
      <c r="M120" s="151">
        <f t="shared" si="22"/>
        <v>11517.748160733545</v>
      </c>
      <c r="N120" s="173">
        <f>$C$106*$L$43+O121</f>
        <v>22.891776265980866</v>
      </c>
      <c r="O120" s="173">
        <f t="shared" si="24"/>
        <v>22.892952839181163</v>
      </c>
      <c r="P120" s="173">
        <f>$C$106*$L$44+Q121</f>
        <v>-25.930035968887939</v>
      </c>
      <c r="Q120" s="173">
        <f t="shared" si="26"/>
        <v>-57.597020766340975</v>
      </c>
      <c r="R120" s="154" t="s">
        <v>342</v>
      </c>
    </row>
    <row r="121" spans="2:18" hidden="1" outlineLevel="1">
      <c r="B121" s="148" t="s">
        <v>290</v>
      </c>
      <c r="C121" s="149">
        <f>$C$106</f>
        <v>11.799838552992396</v>
      </c>
      <c r="D121" s="149">
        <f t="shared" si="15"/>
        <v>0.34063199824821416</v>
      </c>
      <c r="E121" s="150">
        <f t="shared" si="27"/>
        <v>0.84</v>
      </c>
      <c r="F121" s="149">
        <f t="shared" si="16"/>
        <v>30.989849003508215</v>
      </c>
      <c r="G121" s="173">
        <f t="shared" si="17"/>
        <v>8.9473175614758211E-5</v>
      </c>
      <c r="H121" s="173">
        <f t="shared" si="18"/>
        <v>2.0467719911872793E-5</v>
      </c>
      <c r="I121" s="173">
        <f t="shared" si="19"/>
        <v>31.667253948185127</v>
      </c>
      <c r="J121" s="149">
        <f t="shared" si="20"/>
        <v>0.89459988321606609</v>
      </c>
      <c r="K121" s="151">
        <f t="shared" si="28"/>
        <v>11517.748160733545</v>
      </c>
      <c r="L121" s="152">
        <f t="shared" si="21"/>
        <v>7.6974986482441403E-4</v>
      </c>
      <c r="M121" s="151">
        <f t="shared" si="22"/>
        <v>11517.659502882647</v>
      </c>
      <c r="N121" s="173">
        <f>$C$106*$L$43</f>
        <v>11.445843396402624</v>
      </c>
      <c r="O121" s="173">
        <f t="shared" si="24"/>
        <v>11.44593286957824</v>
      </c>
      <c r="P121" s="173">
        <f>$C$106*$L$44</f>
        <v>2.8685987557886383</v>
      </c>
      <c r="Q121" s="173">
        <f t="shared" si="26"/>
        <v>-28.798634724676578</v>
      </c>
      <c r="R121" s="154" t="s">
        <v>342</v>
      </c>
    </row>
    <row r="122" spans="2:18" hidden="1" outlineLevel="1">
      <c r="B122" s="137" t="s">
        <v>291</v>
      </c>
      <c r="C122" s="14">
        <f>$C$106+F123+F126</f>
        <v>576.08946387167475</v>
      </c>
      <c r="D122" s="14">
        <f t="shared" si="15"/>
        <v>16.630270352180926</v>
      </c>
      <c r="E122" s="25">
        <f t="shared" si="27"/>
        <v>0.84</v>
      </c>
      <c r="F122" s="14">
        <f t="shared" si="16"/>
        <v>521.54006818918879</v>
      </c>
      <c r="G122" s="165">
        <f t="shared" si="17"/>
        <v>0.21326549062872852</v>
      </c>
      <c r="H122" s="165">
        <f t="shared" si="18"/>
        <v>4.8786223346441171E-2</v>
      </c>
      <c r="I122" s="165">
        <f t="shared" si="19"/>
        <v>31.667253948185127</v>
      </c>
      <c r="J122" s="14">
        <f t="shared" si="20"/>
        <v>15.055564938110193</v>
      </c>
      <c r="K122" s="35">
        <f>M118</f>
        <v>11518.310734055211</v>
      </c>
      <c r="L122" s="39">
        <f t="shared" si="21"/>
        <v>1.9744451662448113E-2</v>
      </c>
      <c r="M122" s="35">
        <f t="shared" si="22"/>
        <v>11516.036506759994</v>
      </c>
      <c r="N122" s="165">
        <f>$C$106*$L$43+O123+O126</f>
        <v>515.57896028493576</v>
      </c>
      <c r="O122" s="165">
        <f t="shared" si="24"/>
        <v>515.79222577556448</v>
      </c>
      <c r="P122" s="165">
        <f>$C$106*$L$44+Q123+Q126</f>
        <v>-45.59825686428649</v>
      </c>
      <c r="Q122" s="165">
        <f t="shared" si="26"/>
        <v>-77.216724589125178</v>
      </c>
      <c r="R122" s="154"/>
    </row>
    <row r="123" spans="2:18" hidden="1" outlineLevel="1">
      <c r="B123" s="148" t="s">
        <v>292</v>
      </c>
      <c r="C123" s="149">
        <f t="shared" si="14"/>
        <v>73.779706985050936</v>
      </c>
      <c r="D123" s="149">
        <f t="shared" si="15"/>
        <v>2.1298366844275431</v>
      </c>
      <c r="E123" s="150">
        <f t="shared" si="27"/>
        <v>0.84</v>
      </c>
      <c r="F123" s="149">
        <f t="shared" si="16"/>
        <v>92.970251856064422</v>
      </c>
      <c r="G123" s="173">
        <f t="shared" si="17"/>
        <v>3.4979578616152621E-3</v>
      </c>
      <c r="H123" s="173">
        <f t="shared" si="18"/>
        <v>8.0018643893159597E-4</v>
      </c>
      <c r="I123" s="173">
        <f t="shared" si="19"/>
        <v>31.667253948185127</v>
      </c>
      <c r="J123" s="149">
        <f t="shared" si="20"/>
        <v>2.6838199967863048</v>
      </c>
      <c r="K123" s="151">
        <f t="shared" si="28"/>
        <v>11516.036506759994</v>
      </c>
      <c r="L123" s="152">
        <f t="shared" si="21"/>
        <v>3.0001349252229384E-3</v>
      </c>
      <c r="M123" s="151">
        <f t="shared" si="22"/>
        <v>11515.691010126753</v>
      </c>
      <c r="N123" s="173">
        <f>$C$106*$L$43+O124</f>
        <v>34.338796235583786</v>
      </c>
      <c r="O123" s="173">
        <f t="shared" si="24"/>
        <v>34.342294193445404</v>
      </c>
      <c r="P123" s="173">
        <f>$C$106*$L$44+Q124</f>
        <v>-54.728422010552336</v>
      </c>
      <c r="Q123" s="173">
        <f t="shared" si="26"/>
        <v>-86.394875772298533</v>
      </c>
      <c r="R123" s="154" t="s">
        <v>341</v>
      </c>
    </row>
    <row r="124" spans="2:18" hidden="1" outlineLevel="1">
      <c r="B124" s="148" t="s">
        <v>293</v>
      </c>
      <c r="C124" s="149">
        <f t="shared" si="14"/>
        <v>42.78968755650061</v>
      </c>
      <c r="D124" s="149">
        <f t="shared" si="15"/>
        <v>1.2352318814642802</v>
      </c>
      <c r="E124" s="150">
        <f t="shared" si="27"/>
        <v>0.84</v>
      </c>
      <c r="F124" s="149">
        <f t="shared" si="16"/>
        <v>61.979868432058538</v>
      </c>
      <c r="G124" s="173">
        <f t="shared" si="17"/>
        <v>1.176573200296159E-3</v>
      </c>
      <c r="H124" s="173">
        <f t="shared" si="18"/>
        <v>2.6915073209389263E-4</v>
      </c>
      <c r="I124" s="173">
        <f t="shared" si="19"/>
        <v>31.667253948185127</v>
      </c>
      <c r="J124" s="149">
        <f t="shared" si="20"/>
        <v>1.7892046861793292</v>
      </c>
      <c r="K124" s="151">
        <f t="shared" si="28"/>
        <v>11515.691010126753</v>
      </c>
      <c r="L124" s="152">
        <f t="shared" si="21"/>
        <v>1.8850513463216378E-3</v>
      </c>
      <c r="M124" s="151">
        <f t="shared" si="22"/>
        <v>11515.473933438328</v>
      </c>
      <c r="N124" s="173">
        <f>$C$106*$L$43+O125</f>
        <v>22.891776265980866</v>
      </c>
      <c r="O124" s="173">
        <f t="shared" si="24"/>
        <v>22.892952839181163</v>
      </c>
      <c r="P124" s="173">
        <f>$C$106*$L$44+Q125</f>
        <v>-25.930035968887939</v>
      </c>
      <c r="Q124" s="173">
        <f t="shared" si="26"/>
        <v>-57.597020766340975</v>
      </c>
      <c r="R124" s="154" t="s">
        <v>341</v>
      </c>
    </row>
    <row r="125" spans="2:18" hidden="1" outlineLevel="1">
      <c r="B125" s="148" t="s">
        <v>294</v>
      </c>
      <c r="C125" s="149">
        <f>$C$106</f>
        <v>11.799838552992396</v>
      </c>
      <c r="D125" s="149">
        <f t="shared" si="15"/>
        <v>0.34063199824821416</v>
      </c>
      <c r="E125" s="150">
        <f t="shared" si="27"/>
        <v>0.84</v>
      </c>
      <c r="F125" s="149">
        <f t="shared" si="16"/>
        <v>30.989849003508215</v>
      </c>
      <c r="G125" s="173">
        <f t="shared" si="17"/>
        <v>8.9473175614758211E-5</v>
      </c>
      <c r="H125" s="173">
        <f t="shared" si="18"/>
        <v>2.0467719911872793E-5</v>
      </c>
      <c r="I125" s="173">
        <f t="shared" si="19"/>
        <v>31.667253948185127</v>
      </c>
      <c r="J125" s="149">
        <f t="shared" si="20"/>
        <v>0.89459988321606609</v>
      </c>
      <c r="K125" s="151">
        <f t="shared" si="28"/>
        <v>11515.473933438328</v>
      </c>
      <c r="L125" s="152">
        <f t="shared" si="21"/>
        <v>7.6990188515490079E-4</v>
      </c>
      <c r="M125" s="151">
        <f t="shared" si="22"/>
        <v>11515.38527558743</v>
      </c>
      <c r="N125" s="173">
        <f>$C$106*$L$43</f>
        <v>11.445843396402624</v>
      </c>
      <c r="O125" s="173">
        <f t="shared" si="24"/>
        <v>11.44593286957824</v>
      </c>
      <c r="P125" s="173">
        <f>$C$106*$L$44</f>
        <v>2.8685987557886383</v>
      </c>
      <c r="Q125" s="173">
        <f t="shared" si="26"/>
        <v>-28.798634724676578</v>
      </c>
      <c r="R125" s="154" t="s">
        <v>341</v>
      </c>
    </row>
    <row r="126" spans="2:18" hidden="1" outlineLevel="1">
      <c r="B126" s="137" t="s">
        <v>295</v>
      </c>
      <c r="C126" s="14">
        <f t="shared" si="14"/>
        <v>474.82830052180344</v>
      </c>
      <c r="D126" s="14">
        <f t="shared" si="15"/>
        <v>13.707112356255784</v>
      </c>
      <c r="E126" s="25">
        <f t="shared" si="27"/>
        <v>0.84</v>
      </c>
      <c r="F126" s="14">
        <f t="shared" si="16"/>
        <v>471.31937346261799</v>
      </c>
      <c r="G126" s="165">
        <f t="shared" si="17"/>
        <v>0.14488182656385007</v>
      </c>
      <c r="H126" s="165">
        <f t="shared" si="18"/>
        <v>3.314290150153433E-2</v>
      </c>
      <c r="I126" s="165">
        <f t="shared" si="19"/>
        <v>31.667253948185127</v>
      </c>
      <c r="J126" s="14">
        <f t="shared" si="20"/>
        <v>13.60581835714641</v>
      </c>
      <c r="K126" s="35">
        <f>M122</f>
        <v>11516.036506759994</v>
      </c>
      <c r="L126" s="39">
        <f t="shared" si="21"/>
        <v>1.7022916832284133E-2</v>
      </c>
      <c r="M126" s="35">
        <f t="shared" si="22"/>
        <v>11514.076141443073</v>
      </c>
      <c r="N126" s="165">
        <f t="shared" ref="N126:N128" si="29">$C$106*$L$43+O127</f>
        <v>469.64594086852384</v>
      </c>
      <c r="O126" s="165">
        <f t="shared" si="24"/>
        <v>469.79082269508768</v>
      </c>
      <c r="P126" s="165">
        <f t="shared" ref="P126:P128" si="30">$C$106*$L$44+Q127</f>
        <v>69.562131198906997</v>
      </c>
      <c r="Q126" s="165">
        <f t="shared" si="26"/>
        <v>37.928020152223404</v>
      </c>
      <c r="R126" s="154"/>
    </row>
    <row r="127" spans="2:18" s="144" customFormat="1" hidden="1" outlineLevel="1">
      <c r="B127" s="146" t="s">
        <v>296</v>
      </c>
      <c r="C127" s="14">
        <f t="shared" si="14"/>
        <v>468.50100350938169</v>
      </c>
      <c r="D127" s="14">
        <f t="shared" si="15"/>
        <v>13.524459024587564</v>
      </c>
      <c r="E127" s="25">
        <f t="shared" ref="E127" si="31">$G$3/1000</f>
        <v>0.84</v>
      </c>
      <c r="F127" s="170">
        <f>IF(D127&lt;0,-SQRT((N127+G127)^2+(P127+H127-I127)^2),SQRT((N127+G127)^2+(P127+H127-I127)^2))</f>
        <v>463.02846196881103</v>
      </c>
      <c r="G127" s="167">
        <f t="shared" si="17"/>
        <v>0.14104632407990267</v>
      </c>
      <c r="H127" s="167">
        <f t="shared" si="18"/>
        <v>3.2265498972526757E-2</v>
      </c>
      <c r="I127" s="167">
        <f>3*$K$109^2/($N$70/E127)/1000</f>
        <v>31.667253948185127</v>
      </c>
      <c r="J127" s="14">
        <f t="shared" si="20"/>
        <v>13.36648035800757</v>
      </c>
      <c r="K127" s="35">
        <f t="shared" si="28"/>
        <v>11514.076141443073</v>
      </c>
      <c r="L127" s="39">
        <f t="shared" si="21"/>
        <v>1.6762762195172403E-2</v>
      </c>
      <c r="M127" s="35">
        <f t="shared" ref="M127" si="32">K127*(1-L127/100)</f>
        <v>11512.146064240511</v>
      </c>
      <c r="N127" s="167">
        <f t="shared" si="29"/>
        <v>458.05905114804131</v>
      </c>
      <c r="O127" s="167">
        <f t="shared" si="24"/>
        <v>458.20009747212123</v>
      </c>
      <c r="P127" s="167">
        <f t="shared" si="30"/>
        <v>98.328520892330957</v>
      </c>
      <c r="Q127" s="167">
        <f t="shared" si="26"/>
        <v>66.693532443118357</v>
      </c>
      <c r="R127" s="155"/>
    </row>
    <row r="128" spans="2:18" hidden="1" outlineLevel="1">
      <c r="B128" s="137" t="s">
        <v>297</v>
      </c>
      <c r="C128" s="17">
        <f t="shared" si="14"/>
        <v>456.75080686342272</v>
      </c>
      <c r="D128" s="17">
        <f t="shared" si="15"/>
        <v>13.185260064758792</v>
      </c>
      <c r="E128" s="26">
        <f t="shared" ref="E128:E164" si="33">$O$3/1000</f>
        <v>0.28000000000000003</v>
      </c>
      <c r="F128" s="14">
        <f t="shared" ref="F128:F165" si="34">IF(D128&lt;0,-SQRT((N128+G128)^2+(P128+H128-I128)^2),SQRT((N128+G128)^2+(P128+H128-I128)^2))</f>
        <v>456.70116495638928</v>
      </c>
      <c r="G128" s="165">
        <f t="shared" si="17"/>
        <v>4.4686682367977036E-2</v>
      </c>
      <c r="H128" s="165">
        <f t="shared" si="18"/>
        <v>1.0222443678948995E-2</v>
      </c>
      <c r="I128" s="165">
        <f>3*$K$109^2/($N$71/E128)/1000</f>
        <v>0.42223005264246843</v>
      </c>
      <c r="J128" s="17">
        <f t="shared" si="20"/>
        <v>13.183827026339349</v>
      </c>
      <c r="K128" s="46">
        <f t="shared" si="28"/>
        <v>11512.146064240511</v>
      </c>
      <c r="L128" s="38">
        <f t="shared" ref="L128:L166" si="35">($K$71*$L$43+$L$71*$L$44)*100*SQRT(3)*(D128+J128)/2*E128/$K128</f>
        <v>1.7431392673033588E-2</v>
      </c>
      <c r="M128" s="46">
        <f t="shared" si="22"/>
        <v>11510.13933685496</v>
      </c>
      <c r="N128" s="165">
        <f t="shared" si="29"/>
        <v>446.56852106927073</v>
      </c>
      <c r="O128" s="165">
        <f t="shared" si="24"/>
        <v>446.6132077516387</v>
      </c>
      <c r="P128" s="165">
        <f t="shared" si="30"/>
        <v>95.871929745505824</v>
      </c>
      <c r="Q128" s="165">
        <f t="shared" si="26"/>
        <v>95.459922136542318</v>
      </c>
      <c r="R128" s="154"/>
    </row>
    <row r="129" spans="2:18" hidden="1" outlineLevel="1">
      <c r="B129" s="137" t="s">
        <v>298</v>
      </c>
      <c r="C129" s="14">
        <f>$C$106+F130+F132</f>
        <v>445.00293776324975</v>
      </c>
      <c r="D129" s="14">
        <f t="shared" si="15"/>
        <v>12.846128295389324</v>
      </c>
      <c r="E129" s="25">
        <f t="shared" si="33"/>
        <v>0.28000000000000003</v>
      </c>
      <c r="F129" s="14">
        <f t="shared" si="34"/>
        <v>444.95096831043031</v>
      </c>
      <c r="G129" s="165">
        <f t="shared" si="17"/>
        <v>4.2417515051159045E-2</v>
      </c>
      <c r="H129" s="165">
        <f t="shared" si="18"/>
        <v>9.7033531162782124E-3</v>
      </c>
      <c r="I129" s="165">
        <f t="shared" ref="I129:I166" si="36">3*$K$109^2/($N$71/E129)/1000</f>
        <v>0.42223005264246843</v>
      </c>
      <c r="J129" s="14">
        <f t="shared" si="20"/>
        <v>12.844628066510579</v>
      </c>
      <c r="K129" s="35">
        <f t="shared" si="28"/>
        <v>11510.13933685496</v>
      </c>
      <c r="L129" s="39">
        <f t="shared" si="35"/>
        <v>1.6985940261166638E-2</v>
      </c>
      <c r="M129" s="35">
        <f t="shared" si="22"/>
        <v>11508.184231463223</v>
      </c>
      <c r="N129" s="165">
        <f>$C$106*$L$43+O130+O132</f>
        <v>435.08026015781695</v>
      </c>
      <c r="O129" s="165">
        <f t="shared" si="24"/>
        <v>435.12267767286812</v>
      </c>
      <c r="P129" s="165">
        <f>$C$106*$L$44+Q130+Q132</f>
        <v>93.415857689243367</v>
      </c>
      <c r="Q129" s="165">
        <f t="shared" si="26"/>
        <v>93.003330989717185</v>
      </c>
      <c r="R129" s="154"/>
    </row>
    <row r="130" spans="2:18" hidden="1" outlineLevel="1">
      <c r="B130" s="148" t="s">
        <v>299</v>
      </c>
      <c r="C130" s="149">
        <f t="shared" si="14"/>
        <v>23.504229481158621</v>
      </c>
      <c r="D130" s="149">
        <f t="shared" si="15"/>
        <v>0.67850866090208328</v>
      </c>
      <c r="E130" s="150">
        <f t="shared" si="33"/>
        <v>0.28000000000000003</v>
      </c>
      <c r="F130" s="149">
        <f t="shared" si="34"/>
        <v>23.408872643512847</v>
      </c>
      <c r="G130" s="173">
        <f t="shared" si="17"/>
        <v>1.1833453371033531E-4</v>
      </c>
      <c r="H130" s="173">
        <f t="shared" si="18"/>
        <v>2.7069991371645333E-5</v>
      </c>
      <c r="I130" s="173">
        <f t="shared" si="36"/>
        <v>0.42223005264246843</v>
      </c>
      <c r="J130" s="149">
        <f t="shared" si="20"/>
        <v>0.67575594610789036</v>
      </c>
      <c r="K130" s="151">
        <f t="shared" si="28"/>
        <v>11508.184231463223</v>
      </c>
      <c r="L130" s="152">
        <f t="shared" si="35"/>
        <v>8.9555034525969936E-4</v>
      </c>
      <c r="M130" s="151">
        <f t="shared" si="22"/>
        <v>11508.081169879606</v>
      </c>
      <c r="N130" s="173">
        <f>$C$106*$L$43+O131</f>
        <v>22.891716617197119</v>
      </c>
      <c r="O130" s="173">
        <f t="shared" si="24"/>
        <v>22.891834951730829</v>
      </c>
      <c r="P130" s="173">
        <f>$C$106*$L$44+Q131</f>
        <v>5.3149742815081122</v>
      </c>
      <c r="Q130" s="173">
        <f t="shared" si="26"/>
        <v>4.8927712988570162</v>
      </c>
      <c r="R130" s="154" t="s">
        <v>339</v>
      </c>
    </row>
    <row r="131" spans="2:18" hidden="1" outlineLevel="1">
      <c r="B131" s="148" t="s">
        <v>300</v>
      </c>
      <c r="C131" s="149">
        <f>$C$106</f>
        <v>11.799838552992396</v>
      </c>
      <c r="D131" s="149">
        <f t="shared" si="15"/>
        <v>0.34063199824821416</v>
      </c>
      <c r="E131" s="150">
        <f t="shared" si="33"/>
        <v>0.28000000000000003</v>
      </c>
      <c r="F131" s="149">
        <f t="shared" si="34"/>
        <v>11.704390928166225</v>
      </c>
      <c r="G131" s="173">
        <f t="shared" si="17"/>
        <v>2.9824391871586072E-5</v>
      </c>
      <c r="H131" s="173">
        <f t="shared" si="18"/>
        <v>6.8225733039575978E-6</v>
      </c>
      <c r="I131" s="173">
        <f t="shared" si="36"/>
        <v>0.42223005264246843</v>
      </c>
      <c r="J131" s="149">
        <f t="shared" si="20"/>
        <v>0.33787666265386918</v>
      </c>
      <c r="K131" s="151">
        <f t="shared" si="28"/>
        <v>11508.081169879606</v>
      </c>
      <c r="L131" s="152">
        <f t="shared" si="35"/>
        <v>4.4868935077100686E-4</v>
      </c>
      <c r="M131" s="151">
        <f t="shared" si="22"/>
        <v>11508.029534344918</v>
      </c>
      <c r="N131" s="173">
        <f>$C$106*$L$43</f>
        <v>11.445843396402624</v>
      </c>
      <c r="O131" s="173">
        <f t="shared" si="24"/>
        <v>11.445873220794496</v>
      </c>
      <c r="P131" s="173">
        <f>$C$106*$L$44</f>
        <v>2.8685987557886383</v>
      </c>
      <c r="Q131" s="173">
        <f t="shared" si="26"/>
        <v>2.4463755257194739</v>
      </c>
      <c r="R131" s="154" t="s">
        <v>339</v>
      </c>
    </row>
    <row r="132" spans="2:18" hidden="1" outlineLevel="1">
      <c r="B132" s="137" t="s">
        <v>301</v>
      </c>
      <c r="C132" s="14">
        <f t="shared" si="14"/>
        <v>409.85279794918773</v>
      </c>
      <c r="D132" s="14">
        <f t="shared" si="15"/>
        <v>11.83143116120424</v>
      </c>
      <c r="E132" s="25">
        <f t="shared" si="33"/>
        <v>0.28000000000000003</v>
      </c>
      <c r="F132" s="14">
        <f t="shared" si="34"/>
        <v>409.7942265667445</v>
      </c>
      <c r="G132" s="165">
        <f t="shared" si="17"/>
        <v>3.5981169484367775E-2</v>
      </c>
      <c r="H132" s="165">
        <f t="shared" si="18"/>
        <v>8.2309864833521058E-3</v>
      </c>
      <c r="I132" s="165">
        <f t="shared" si="36"/>
        <v>0.42223005264246843</v>
      </c>
      <c r="J132" s="14">
        <f t="shared" si="20"/>
        <v>11.82974035103322</v>
      </c>
      <c r="K132" s="35">
        <f>M129</f>
        <v>11508.184231463223</v>
      </c>
      <c r="L132" s="39">
        <f t="shared" si="35"/>
        <v>1.5646698737713644E-2</v>
      </c>
      <c r="M132" s="35">
        <f t="shared" si="22"/>
        <v>11506.383580546344</v>
      </c>
      <c r="N132" s="165">
        <f t="shared" ref="N132" si="37">$C$106*$L$43+O133</f>
        <v>400.7066006401991</v>
      </c>
      <c r="O132" s="165">
        <f t="shared" si="24"/>
        <v>400.74258180968349</v>
      </c>
      <c r="P132" s="165">
        <f>$C$106*$L$44+Q133</f>
        <v>86.068486700756822</v>
      </c>
      <c r="Q132" s="165">
        <f t="shared" si="26"/>
        <v>85.654487634597714</v>
      </c>
      <c r="R132" s="154"/>
    </row>
    <row r="133" spans="2:18" hidden="1" outlineLevel="1">
      <c r="B133" s="137" t="s">
        <v>302</v>
      </c>
      <c r="C133" s="14">
        <f>$C$106+F134+F143</f>
        <v>398.11361470474981</v>
      </c>
      <c r="D133" s="14">
        <f t="shared" si="15"/>
        <v>11.492550130892111</v>
      </c>
      <c r="E133" s="25">
        <f t="shared" si="33"/>
        <v>0.28000000000000003</v>
      </c>
      <c r="F133" s="14">
        <f t="shared" si="34"/>
        <v>398.05295939619532</v>
      </c>
      <c r="G133" s="165">
        <f t="shared" si="17"/>
        <v>3.3949511235684994E-2</v>
      </c>
      <c r="H133" s="165">
        <f t="shared" si="18"/>
        <v>7.7662280604508162E-3</v>
      </c>
      <c r="I133" s="165">
        <f t="shared" si="36"/>
        <v>0.42223005264246843</v>
      </c>
      <c r="J133" s="14">
        <f t="shared" si="20"/>
        <v>11.490799162956025</v>
      </c>
      <c r="K133" s="35">
        <f t="shared" si="28"/>
        <v>11506.383580546344</v>
      </c>
      <c r="L133" s="39">
        <f t="shared" si="35"/>
        <v>1.5200845767567752E-2</v>
      </c>
      <c r="M133" s="35">
        <f t="shared" si="22"/>
        <v>11504.63451292484</v>
      </c>
      <c r="N133" s="165">
        <f>$C$106*$L$43+O134+O143</f>
        <v>389.22680773256081</v>
      </c>
      <c r="O133" s="165">
        <f t="shared" si="24"/>
        <v>389.26075724379649</v>
      </c>
      <c r="P133" s="165">
        <f>$C$106*$L$44+Q134+Q143</f>
        <v>83.614351769550197</v>
      </c>
      <c r="Q133" s="165">
        <f t="shared" si="26"/>
        <v>83.199887944968182</v>
      </c>
      <c r="R133" s="154"/>
    </row>
    <row r="134" spans="2:18" hidden="1" outlineLevel="1">
      <c r="B134" s="148" t="s">
        <v>303</v>
      </c>
      <c r="C134" s="149">
        <f t="shared" si="14"/>
        <v>105.4408794134136</v>
      </c>
      <c r="D134" s="149">
        <f t="shared" si="15"/>
        <v>3.04381600564626</v>
      </c>
      <c r="E134" s="150">
        <f t="shared" si="33"/>
        <v>0.28000000000000003</v>
      </c>
      <c r="F134" s="149">
        <f t="shared" si="34"/>
        <v>105.3478438905662</v>
      </c>
      <c r="G134" s="173">
        <f t="shared" si="17"/>
        <v>2.3814282728257365E-3</v>
      </c>
      <c r="H134" s="173">
        <f t="shared" si="18"/>
        <v>5.4477117352222729E-4</v>
      </c>
      <c r="I134" s="173">
        <f t="shared" si="36"/>
        <v>0.42223005264246843</v>
      </c>
      <c r="J134" s="149">
        <f t="shared" si="20"/>
        <v>3.0411303014382525</v>
      </c>
      <c r="K134" s="151">
        <f t="shared" si="28"/>
        <v>11504.63451292484</v>
      </c>
      <c r="L134" s="152">
        <f t="shared" si="35"/>
        <v>4.0251049356324576E-3</v>
      </c>
      <c r="M134" s="151">
        <f t="shared" si="22"/>
        <v>11504.171439313233</v>
      </c>
      <c r="N134" s="173">
        <f t="shared" ref="N134:N140" si="38">$C$106*$L$43+O135</f>
        <v>103.01859428260478</v>
      </c>
      <c r="O134" s="173">
        <f t="shared" si="24"/>
        <v>103.02097571087761</v>
      </c>
      <c r="P134" s="173">
        <f t="shared" ref="P134:P140" si="39">$C$106*$L$44+Q135</f>
        <v>22.440921779809901</v>
      </c>
      <c r="Q134" s="173">
        <f t="shared" si="26"/>
        <v>22.019236498340955</v>
      </c>
      <c r="R134" s="154" t="s">
        <v>340</v>
      </c>
    </row>
    <row r="135" spans="2:18" hidden="1" outlineLevel="1">
      <c r="B135" s="148" t="s">
        <v>304</v>
      </c>
      <c r="C135" s="149">
        <f t="shared" si="14"/>
        <v>93.734588661758139</v>
      </c>
      <c r="D135" s="149">
        <f t="shared" si="15"/>
        <v>2.7058844998122451</v>
      </c>
      <c r="E135" s="150">
        <f t="shared" si="33"/>
        <v>0.28000000000000003</v>
      </c>
      <c r="F135" s="149">
        <f t="shared" si="34"/>
        <v>93.641040860421199</v>
      </c>
      <c r="G135" s="173">
        <f t="shared" si="17"/>
        <v>1.8819982805023635E-3</v>
      </c>
      <c r="H135" s="173">
        <f t="shared" si="18"/>
        <v>4.3052248246786093E-4</v>
      </c>
      <c r="I135" s="173">
        <f t="shared" si="36"/>
        <v>0.42223005264246843</v>
      </c>
      <c r="J135" s="149">
        <f t="shared" si="20"/>
        <v>2.703184007398046</v>
      </c>
      <c r="K135" s="151">
        <f t="shared" si="28"/>
        <v>11504.171439313233</v>
      </c>
      <c r="L135" s="152">
        <f t="shared" si="35"/>
        <v>3.5781654645119236E-3</v>
      </c>
      <c r="M135" s="151">
        <f t="shared" si="22"/>
        <v>11503.759801023814</v>
      </c>
      <c r="N135" s="173">
        <f t="shared" si="38"/>
        <v>91.570868887921662</v>
      </c>
      <c r="O135" s="173">
        <f t="shared" si="24"/>
        <v>91.572750886202158</v>
      </c>
      <c r="P135" s="173">
        <f t="shared" si="39"/>
        <v>19.994122554181263</v>
      </c>
      <c r="Q135" s="173">
        <f t="shared" si="26"/>
        <v>19.572323024021262</v>
      </c>
      <c r="R135" s="154" t="s">
        <v>340</v>
      </c>
    </row>
    <row r="136" spans="2:18" hidden="1" outlineLevel="1">
      <c r="B136" s="148" t="s">
        <v>305</v>
      </c>
      <c r="C136" s="149">
        <f t="shared" si="14"/>
        <v>82.028749955232172</v>
      </c>
      <c r="D136" s="149">
        <f t="shared" si="15"/>
        <v>2.3679660433970895</v>
      </c>
      <c r="E136" s="150">
        <f t="shared" si="33"/>
        <v>0.28000000000000003</v>
      </c>
      <c r="F136" s="149">
        <f t="shared" si="34"/>
        <v>81.934750108765741</v>
      </c>
      <c r="G136" s="173">
        <f t="shared" si="17"/>
        <v>1.4412909284764958E-3</v>
      </c>
      <c r="H136" s="173">
        <f t="shared" si="18"/>
        <v>3.2970707514168209E-4</v>
      </c>
      <c r="I136" s="173">
        <f t="shared" si="36"/>
        <v>0.42223005264246843</v>
      </c>
      <c r="J136" s="149">
        <f t="shared" si="20"/>
        <v>2.3652525015640307</v>
      </c>
      <c r="K136" s="151">
        <f t="shared" si="28"/>
        <v>11503.759801023814</v>
      </c>
      <c r="L136" s="152">
        <f t="shared" si="35"/>
        <v>3.1311944264219974E-3</v>
      </c>
      <c r="M136" s="151">
        <f t="shared" si="22"/>
        <v>11503.399595938095</v>
      </c>
      <c r="N136" s="173">
        <f t="shared" si="38"/>
        <v>80.123584200590557</v>
      </c>
      <c r="O136" s="173">
        <f t="shared" si="24"/>
        <v>80.12502549151904</v>
      </c>
      <c r="P136" s="173">
        <f t="shared" si="39"/>
        <v>17.547424143959951</v>
      </c>
      <c r="Q136" s="173">
        <f t="shared" si="26"/>
        <v>17.125523798392624</v>
      </c>
      <c r="R136" s="154" t="s">
        <v>340</v>
      </c>
    </row>
    <row r="137" spans="2:18" hidden="1" outlineLevel="1">
      <c r="B137" s="148" t="s">
        <v>306</v>
      </c>
      <c r="C137" s="149">
        <f t="shared" si="14"/>
        <v>70.323303069313127</v>
      </c>
      <c r="D137" s="149">
        <f t="shared" si="15"/>
        <v>2.0300588978685781</v>
      </c>
      <c r="E137" s="150">
        <f t="shared" si="33"/>
        <v>0.28000000000000003</v>
      </c>
      <c r="F137" s="149">
        <f t="shared" si="34"/>
        <v>70.228911402239774</v>
      </c>
      <c r="G137" s="173">
        <f t="shared" si="17"/>
        <v>1.059297601670707E-3</v>
      </c>
      <c r="H137" s="173">
        <f t="shared" si="18"/>
        <v>2.4232298077434474E-4</v>
      </c>
      <c r="I137" s="173">
        <f t="shared" si="36"/>
        <v>0.42223005264246843</v>
      </c>
      <c r="J137" s="149">
        <f t="shared" si="20"/>
        <v>2.0273340451488751</v>
      </c>
      <c r="K137" s="151">
        <f t="shared" si="28"/>
        <v>11503.399595938095</v>
      </c>
      <c r="L137" s="152">
        <f t="shared" si="35"/>
        <v>2.6841955136689623E-3</v>
      </c>
      <c r="M137" s="151">
        <f t="shared" si="22"/>
        <v>11503.090822202223</v>
      </c>
      <c r="N137" s="173">
        <f t="shared" si="38"/>
        <v>68.676681506586263</v>
      </c>
      <c r="O137" s="173">
        <f t="shared" si="24"/>
        <v>68.677740804187934</v>
      </c>
      <c r="P137" s="173">
        <f t="shared" si="39"/>
        <v>15.100813117833006</v>
      </c>
      <c r="Q137" s="173">
        <f t="shared" si="26"/>
        <v>14.678825388171312</v>
      </c>
      <c r="R137" s="154" t="s">
        <v>340</v>
      </c>
    </row>
    <row r="138" spans="2:18" hidden="1" outlineLevel="1">
      <c r="B138" s="148" t="s">
        <v>307</v>
      </c>
      <c r="C138" s="149">
        <f t="shared" si="14"/>
        <v>58.618187787076394</v>
      </c>
      <c r="D138" s="149">
        <f t="shared" si="15"/>
        <v>1.6921613249138292</v>
      </c>
      <c r="E138" s="150">
        <f t="shared" si="33"/>
        <v>0.28000000000000003</v>
      </c>
      <c r="F138" s="149">
        <f t="shared" si="34"/>
        <v>58.523464516320736</v>
      </c>
      <c r="G138" s="173">
        <f t="shared" si="17"/>
        <v>7.3601089342825189E-4</v>
      </c>
      <c r="H138" s="173">
        <f t="shared" si="18"/>
        <v>1.6836850503260665E-4</v>
      </c>
      <c r="I138" s="173">
        <f t="shared" si="36"/>
        <v>0.42223005264246843</v>
      </c>
      <c r="J138" s="149">
        <f t="shared" si="20"/>
        <v>1.6894268996203643</v>
      </c>
      <c r="K138" s="151">
        <f t="shared" si="28"/>
        <v>11503.090822202223</v>
      </c>
      <c r="L138" s="152">
        <f t="shared" si="35"/>
        <v>2.237172419735547E-3</v>
      </c>
      <c r="M138" s="151">
        <f t="shared" si="22"/>
        <v>11502.83347822693</v>
      </c>
      <c r="N138" s="173">
        <f t="shared" si="38"/>
        <v>57.230102099290207</v>
      </c>
      <c r="O138" s="173">
        <f t="shared" si="24"/>
        <v>57.230838110183633</v>
      </c>
      <c r="P138" s="173">
        <f t="shared" si="39"/>
        <v>12.654276046181803</v>
      </c>
      <c r="Q138" s="173">
        <f t="shared" si="26"/>
        <v>12.232214362044367</v>
      </c>
      <c r="R138" s="154" t="s">
        <v>340</v>
      </c>
    </row>
    <row r="139" spans="2:18" hidden="1" outlineLevel="1">
      <c r="B139" s="148" t="s">
        <v>308</v>
      </c>
      <c r="C139" s="149">
        <f t="shared" si="14"/>
        <v>46.913343897955926</v>
      </c>
      <c r="D139" s="149">
        <f t="shared" si="15"/>
        <v>1.3542715864035171</v>
      </c>
      <c r="E139" s="150">
        <f t="shared" si="33"/>
        <v>0.28000000000000003</v>
      </c>
      <c r="F139" s="149">
        <f t="shared" si="34"/>
        <v>46.818349234083996</v>
      </c>
      <c r="G139" s="173">
        <f t="shared" si="17"/>
        <v>4.7142460520434369E-4</v>
      </c>
      <c r="H139" s="173">
        <f t="shared" si="18"/>
        <v>1.0784222994870609E-4</v>
      </c>
      <c r="I139" s="173">
        <f t="shared" si="36"/>
        <v>0.42223005264246843</v>
      </c>
      <c r="J139" s="149">
        <f t="shared" si="20"/>
        <v>1.351529326665615</v>
      </c>
      <c r="K139" s="151">
        <f t="shared" si="28"/>
        <v>11502.83347822693</v>
      </c>
      <c r="L139" s="152">
        <f t="shared" si="35"/>
        <v>1.7901288391200003E-3</v>
      </c>
      <c r="M139" s="151">
        <f t="shared" si="22"/>
        <v>11502.627562687521</v>
      </c>
      <c r="N139" s="173">
        <f t="shared" si="38"/>
        <v>45.783787278282382</v>
      </c>
      <c r="O139" s="173">
        <f t="shared" si="24"/>
        <v>45.784258702887584</v>
      </c>
      <c r="P139" s="173">
        <f t="shared" si="39"/>
        <v>10.207799500805686</v>
      </c>
      <c r="Q139" s="173">
        <f t="shared" si="26"/>
        <v>9.7856772903931653</v>
      </c>
      <c r="R139" s="154" t="s">
        <v>340</v>
      </c>
    </row>
    <row r="140" spans="2:18" hidden="1" outlineLevel="1">
      <c r="B140" s="148" t="s">
        <v>309</v>
      </c>
      <c r="C140" s="149">
        <f t="shared" si="14"/>
        <v>35.208711196505242</v>
      </c>
      <c r="D140" s="149">
        <f t="shared" si="15"/>
        <v>1.0163879443561044</v>
      </c>
      <c r="E140" s="150">
        <f t="shared" si="33"/>
        <v>0.28000000000000003</v>
      </c>
      <c r="F140" s="149">
        <f t="shared" si="34"/>
        <v>35.113505344963528</v>
      </c>
      <c r="G140" s="173">
        <f t="shared" si="17"/>
        <v>2.6553374631027121E-4</v>
      </c>
      <c r="H140" s="173">
        <f t="shared" si="18"/>
        <v>6.074301386182675E-5</v>
      </c>
      <c r="I140" s="173">
        <f t="shared" si="36"/>
        <v>0.42223005264246843</v>
      </c>
      <c r="J140" s="149">
        <f t="shared" si="20"/>
        <v>1.0136395881553026</v>
      </c>
      <c r="K140" s="151">
        <f t="shared" si="28"/>
        <v>11502.627562687521</v>
      </c>
      <c r="L140" s="152">
        <f t="shared" si="35"/>
        <v>1.343068467175095E-3</v>
      </c>
      <c r="M140" s="151">
        <f t="shared" si="22"/>
        <v>11502.47307452383</v>
      </c>
      <c r="N140" s="173">
        <f t="shared" si="38"/>
        <v>34.337678348133451</v>
      </c>
      <c r="O140" s="173">
        <f t="shared" si="24"/>
        <v>34.33794388187976</v>
      </c>
      <c r="P140" s="173">
        <f t="shared" si="39"/>
        <v>7.7613700546456545</v>
      </c>
      <c r="Q140" s="173">
        <f t="shared" si="26"/>
        <v>7.339200745017048</v>
      </c>
      <c r="R140" s="154" t="s">
        <v>340</v>
      </c>
    </row>
    <row r="141" spans="2:18" hidden="1" outlineLevel="1">
      <c r="B141" s="148" t="s">
        <v>310</v>
      </c>
      <c r="C141" s="149">
        <f t="shared" si="14"/>
        <v>23.504229481158621</v>
      </c>
      <c r="D141" s="149">
        <f t="shared" si="15"/>
        <v>0.67850866090208328</v>
      </c>
      <c r="E141" s="150">
        <f t="shared" si="33"/>
        <v>0.28000000000000003</v>
      </c>
      <c r="F141" s="149">
        <f t="shared" si="34"/>
        <v>23.408872643512847</v>
      </c>
      <c r="G141" s="173">
        <f t="shared" si="17"/>
        <v>1.1833453371033531E-4</v>
      </c>
      <c r="H141" s="173">
        <f t="shared" si="18"/>
        <v>2.7069991371645333E-5</v>
      </c>
      <c r="I141" s="173">
        <f t="shared" si="36"/>
        <v>0.42223005264246843</v>
      </c>
      <c r="J141" s="149">
        <f t="shared" ref="J141:J166" si="40">1000*F141/3/$F$170</f>
        <v>0.67575594610789036</v>
      </c>
      <c r="K141" s="151">
        <f t="shared" si="28"/>
        <v>11502.47307452383</v>
      </c>
      <c r="L141" s="152">
        <f t="shared" si="35"/>
        <v>8.9599499994706677E-4</v>
      </c>
      <c r="M141" s="151">
        <f t="shared" si="22"/>
        <v>11502.370012940211</v>
      </c>
      <c r="N141" s="173">
        <f>$C$106*$L$43+O142</f>
        <v>22.891716617197119</v>
      </c>
      <c r="O141" s="173">
        <f t="shared" si="24"/>
        <v>22.891834951730829</v>
      </c>
      <c r="P141" s="173">
        <f>$C$106*$L$44+Q142</f>
        <v>5.3149742815081122</v>
      </c>
      <c r="Q141" s="173">
        <f t="shared" si="26"/>
        <v>4.8927712988570162</v>
      </c>
      <c r="R141" s="154" t="s">
        <v>340</v>
      </c>
    </row>
    <row r="142" spans="2:18" hidden="1" outlineLevel="1">
      <c r="B142" s="148" t="s">
        <v>311</v>
      </c>
      <c r="C142" s="149">
        <f>$C$106</f>
        <v>11.799838552992396</v>
      </c>
      <c r="D142" s="149">
        <f t="shared" si="15"/>
        <v>0.34063199824821416</v>
      </c>
      <c r="E142" s="150">
        <f t="shared" si="33"/>
        <v>0.28000000000000003</v>
      </c>
      <c r="F142" s="149">
        <f t="shared" si="34"/>
        <v>11.704390928166225</v>
      </c>
      <c r="G142" s="173">
        <f t="shared" si="17"/>
        <v>2.9824391871586072E-5</v>
      </c>
      <c r="H142" s="173">
        <f t="shared" si="18"/>
        <v>6.8225733039575978E-6</v>
      </c>
      <c r="I142" s="173">
        <f t="shared" si="36"/>
        <v>0.42223005264246843</v>
      </c>
      <c r="J142" s="149">
        <f t="shared" si="40"/>
        <v>0.33787666265386918</v>
      </c>
      <c r="K142" s="151">
        <f t="shared" si="28"/>
        <v>11502.370012940211</v>
      </c>
      <c r="L142" s="152">
        <f t="shared" si="35"/>
        <v>4.4891213401449545E-4</v>
      </c>
      <c r="M142" s="151">
        <f t="shared" si="22"/>
        <v>11502.318377405525</v>
      </c>
      <c r="N142" s="173">
        <f>$C$106*$L$43</f>
        <v>11.445843396402624</v>
      </c>
      <c r="O142" s="173">
        <f t="shared" si="24"/>
        <v>11.445873220794496</v>
      </c>
      <c r="P142" s="173">
        <f>$C$106*$L$44</f>
        <v>2.8685987557886383</v>
      </c>
      <c r="Q142" s="173">
        <f t="shared" si="26"/>
        <v>2.4463755257194739</v>
      </c>
      <c r="R142" s="154" t="s">
        <v>340</v>
      </c>
    </row>
    <row r="143" spans="2:18" hidden="1" outlineLevel="1">
      <c r="B143" s="137" t="s">
        <v>312</v>
      </c>
      <c r="C143" s="14">
        <f t="shared" si="14"/>
        <v>281.0440564700483</v>
      </c>
      <c r="D143" s="14">
        <f t="shared" si="15"/>
        <v>8.113043082856338</v>
      </c>
      <c r="E143" s="25">
        <f t="shared" si="33"/>
        <v>0.28000000000000003</v>
      </c>
      <c r="F143" s="14">
        <f t="shared" si="34"/>
        <v>280.9659322611912</v>
      </c>
      <c r="G143" s="165">
        <f t="shared" si="17"/>
        <v>1.6918750151243323E-2</v>
      </c>
      <c r="H143" s="165">
        <f t="shared" si="18"/>
        <v>3.8703023221798452E-3</v>
      </c>
      <c r="I143" s="165">
        <f t="shared" si="36"/>
        <v>0.42223005264246843</v>
      </c>
      <c r="J143" s="14">
        <f t="shared" si="40"/>
        <v>8.1107878312056432</v>
      </c>
      <c r="K143" s="35">
        <f>M133</f>
        <v>11504.63451292484</v>
      </c>
      <c r="L143" s="39">
        <f t="shared" si="35"/>
        <v>1.0731832064159305E-2</v>
      </c>
      <c r="M143" s="35">
        <f t="shared" si="22"/>
        <v>11503.399854869318</v>
      </c>
      <c r="N143" s="165">
        <f t="shared" ref="N143" si="41">$C$106*$L$43+O144</f>
        <v>274.74306987512932</v>
      </c>
      <c r="O143" s="165">
        <f t="shared" si="24"/>
        <v>274.75998862528058</v>
      </c>
      <c r="P143" s="165">
        <f>$C$106*$L$44+Q144</f>
        <v>59.144876265740891</v>
      </c>
      <c r="Q143" s="165">
        <f t="shared" si="26"/>
        <v>58.726516515420599</v>
      </c>
      <c r="R143" s="154"/>
    </row>
    <row r="144" spans="2:18" hidden="1" outlineLevel="1">
      <c r="B144" s="137" t="s">
        <v>313</v>
      </c>
      <c r="C144" s="14">
        <f>$C$106+F145+F154</f>
        <v>269.32375936355123</v>
      </c>
      <c r="D144" s="14">
        <f t="shared" si="15"/>
        <v>7.7747072483854138</v>
      </c>
      <c r="E144" s="25">
        <f t="shared" si="33"/>
        <v>0.28000000000000003</v>
      </c>
      <c r="F144" s="14">
        <f t="shared" si="34"/>
        <v>269.24421791705589</v>
      </c>
      <c r="G144" s="165">
        <f t="shared" si="17"/>
        <v>1.5537058552022778E-2</v>
      </c>
      <c r="H144" s="165">
        <f t="shared" si="18"/>
        <v>3.5542290805280863E-3</v>
      </c>
      <c r="I144" s="165">
        <f t="shared" si="36"/>
        <v>0.42223005264246843</v>
      </c>
      <c r="J144" s="14">
        <f t="shared" si="40"/>
        <v>7.7724110846081231</v>
      </c>
      <c r="K144" s="35">
        <f t="shared" si="28"/>
        <v>11503.399854869318</v>
      </c>
      <c r="L144" s="39">
        <f t="shared" si="35"/>
        <v>1.0285300173447715E-2</v>
      </c>
      <c r="M144" s="35">
        <f t="shared" si="22"/>
        <v>11502.216695664092</v>
      </c>
      <c r="N144" s="165">
        <f>$C$106*$L$43+O145+O154</f>
        <v>263.2816894201747</v>
      </c>
      <c r="O144" s="165">
        <f t="shared" si="24"/>
        <v>263.29722647872671</v>
      </c>
      <c r="P144" s="165">
        <f>$C$106*$L$44+Q145+Q154</f>
        <v>56.694953333514192</v>
      </c>
      <c r="Q144" s="165">
        <f t="shared" si="26"/>
        <v>56.276277509952251</v>
      </c>
      <c r="R144" s="154"/>
    </row>
    <row r="145" spans="2:18" hidden="1" outlineLevel="1">
      <c r="B145" s="148" t="s">
        <v>314</v>
      </c>
      <c r="C145" s="149">
        <f t="shared" si="14"/>
        <v>105.4408794134136</v>
      </c>
      <c r="D145" s="149">
        <f t="shared" si="15"/>
        <v>3.04381600564626</v>
      </c>
      <c r="E145" s="150">
        <f t="shared" si="33"/>
        <v>0.28000000000000003</v>
      </c>
      <c r="F145" s="149">
        <f t="shared" si="34"/>
        <v>105.3478438905662</v>
      </c>
      <c r="G145" s="173">
        <f t="shared" si="17"/>
        <v>2.3814282728257365E-3</v>
      </c>
      <c r="H145" s="173">
        <f t="shared" si="18"/>
        <v>5.4477117352222729E-4</v>
      </c>
      <c r="I145" s="173">
        <f t="shared" si="36"/>
        <v>0.42223005264246843</v>
      </c>
      <c r="J145" s="149">
        <f t="shared" si="40"/>
        <v>3.0411303014382525</v>
      </c>
      <c r="K145" s="151">
        <f t="shared" si="28"/>
        <v>11502.216695664092</v>
      </c>
      <c r="L145" s="152">
        <f t="shared" si="35"/>
        <v>4.0259510306458962E-3</v>
      </c>
      <c r="M145" s="151">
        <f t="shared" ref="M145:M164" si="42">K145*(1-L145/100)</f>
        <v>11501.753622052485</v>
      </c>
      <c r="N145" s="173">
        <f t="shared" ref="N145:N151" si="43">$C$106*$L$43+O146</f>
        <v>103.01859428260478</v>
      </c>
      <c r="O145" s="173">
        <f t="shared" si="24"/>
        <v>103.02097571087761</v>
      </c>
      <c r="P145" s="173">
        <f t="shared" ref="P145:P151" si="44">$C$106*$L$44+Q146</f>
        <v>22.440921779809901</v>
      </c>
      <c r="Q145" s="173">
        <f t="shared" si="26"/>
        <v>22.019236498340955</v>
      </c>
      <c r="R145" s="154" t="s">
        <v>338</v>
      </c>
    </row>
    <row r="146" spans="2:18" hidden="1" outlineLevel="1">
      <c r="B146" s="148" t="s">
        <v>315</v>
      </c>
      <c r="C146" s="149">
        <f t="shared" si="14"/>
        <v>93.734588661758139</v>
      </c>
      <c r="D146" s="149">
        <f t="shared" si="15"/>
        <v>2.7058844998122451</v>
      </c>
      <c r="E146" s="150">
        <f t="shared" si="33"/>
        <v>0.28000000000000003</v>
      </c>
      <c r="F146" s="149">
        <f t="shared" si="34"/>
        <v>93.641040860421199</v>
      </c>
      <c r="G146" s="173">
        <f t="shared" si="17"/>
        <v>1.8819982805023635E-3</v>
      </c>
      <c r="H146" s="173">
        <f t="shared" si="18"/>
        <v>4.3052248246786093E-4</v>
      </c>
      <c r="I146" s="173">
        <f t="shared" si="36"/>
        <v>0.42223005264246843</v>
      </c>
      <c r="J146" s="149">
        <f t="shared" si="40"/>
        <v>2.703184007398046</v>
      </c>
      <c r="K146" s="151">
        <f t="shared" si="28"/>
        <v>11501.753622052485</v>
      </c>
      <c r="L146" s="152">
        <f t="shared" si="35"/>
        <v>3.5789176411370012E-3</v>
      </c>
      <c r="M146" s="151">
        <f t="shared" si="42"/>
        <v>11501.341983763066</v>
      </c>
      <c r="N146" s="173">
        <f t="shared" si="43"/>
        <v>91.570868887921662</v>
      </c>
      <c r="O146" s="173">
        <f t="shared" si="24"/>
        <v>91.572750886202158</v>
      </c>
      <c r="P146" s="173">
        <f t="shared" si="44"/>
        <v>19.994122554181263</v>
      </c>
      <c r="Q146" s="173">
        <f t="shared" si="26"/>
        <v>19.572323024021262</v>
      </c>
      <c r="R146" s="154" t="s">
        <v>338</v>
      </c>
    </row>
    <row r="147" spans="2:18" hidden="1" outlineLevel="1">
      <c r="B147" s="148" t="s">
        <v>316</v>
      </c>
      <c r="C147" s="149">
        <f t="shared" si="14"/>
        <v>82.028749955232172</v>
      </c>
      <c r="D147" s="149">
        <f t="shared" si="15"/>
        <v>2.3679660433970895</v>
      </c>
      <c r="E147" s="150">
        <f t="shared" si="33"/>
        <v>0.28000000000000003</v>
      </c>
      <c r="F147" s="149">
        <f t="shared" si="34"/>
        <v>81.934750108765741</v>
      </c>
      <c r="G147" s="173">
        <f t="shared" si="17"/>
        <v>1.4412909284764958E-3</v>
      </c>
      <c r="H147" s="173">
        <f t="shared" si="18"/>
        <v>3.2970707514168209E-4</v>
      </c>
      <c r="I147" s="173">
        <f t="shared" si="36"/>
        <v>0.42223005264246843</v>
      </c>
      <c r="J147" s="149">
        <f t="shared" si="40"/>
        <v>2.3652525015640307</v>
      </c>
      <c r="K147" s="151">
        <f t="shared" si="28"/>
        <v>11501.341983763066</v>
      </c>
      <c r="L147" s="152">
        <f t="shared" si="35"/>
        <v>3.1318526675160933E-3</v>
      </c>
      <c r="M147" s="151">
        <f t="shared" si="42"/>
        <v>11500.981778677347</v>
      </c>
      <c r="N147" s="173">
        <f t="shared" si="43"/>
        <v>80.123584200590557</v>
      </c>
      <c r="O147" s="173">
        <f t="shared" si="24"/>
        <v>80.12502549151904</v>
      </c>
      <c r="P147" s="173">
        <f t="shared" si="44"/>
        <v>17.547424143959951</v>
      </c>
      <c r="Q147" s="173">
        <f t="shared" si="26"/>
        <v>17.125523798392624</v>
      </c>
      <c r="R147" s="154" t="s">
        <v>338</v>
      </c>
    </row>
    <row r="148" spans="2:18" hidden="1" outlineLevel="1">
      <c r="B148" s="148" t="s">
        <v>317</v>
      </c>
      <c r="C148" s="149">
        <f t="shared" si="14"/>
        <v>70.323303069313127</v>
      </c>
      <c r="D148" s="149">
        <f t="shared" si="15"/>
        <v>2.0300588978685781</v>
      </c>
      <c r="E148" s="150">
        <f t="shared" si="33"/>
        <v>0.28000000000000003</v>
      </c>
      <c r="F148" s="149">
        <f t="shared" si="34"/>
        <v>70.228911402239774</v>
      </c>
      <c r="G148" s="173">
        <f t="shared" si="17"/>
        <v>1.059297601670707E-3</v>
      </c>
      <c r="H148" s="173">
        <f t="shared" si="18"/>
        <v>2.4232298077434474E-4</v>
      </c>
      <c r="I148" s="173">
        <f t="shared" si="36"/>
        <v>0.42223005264246843</v>
      </c>
      <c r="J148" s="149">
        <f t="shared" si="40"/>
        <v>2.0273340451488751</v>
      </c>
      <c r="K148" s="151">
        <f t="shared" si="28"/>
        <v>11500.981778677347</v>
      </c>
      <c r="L148" s="152">
        <f t="shared" si="35"/>
        <v>2.6847598041242521E-3</v>
      </c>
      <c r="M148" s="151">
        <f t="shared" si="42"/>
        <v>11500.673004941473</v>
      </c>
      <c r="N148" s="173">
        <f t="shared" si="43"/>
        <v>68.676681506586263</v>
      </c>
      <c r="O148" s="173">
        <f t="shared" si="24"/>
        <v>68.677740804187934</v>
      </c>
      <c r="P148" s="173">
        <f t="shared" si="44"/>
        <v>15.100813117833006</v>
      </c>
      <c r="Q148" s="173">
        <f t="shared" si="26"/>
        <v>14.678825388171312</v>
      </c>
      <c r="R148" s="154" t="s">
        <v>338</v>
      </c>
    </row>
    <row r="149" spans="2:18" hidden="1" outlineLevel="1">
      <c r="B149" s="148" t="s">
        <v>318</v>
      </c>
      <c r="C149" s="149">
        <f t="shared" si="14"/>
        <v>58.618187787076394</v>
      </c>
      <c r="D149" s="149">
        <f t="shared" si="15"/>
        <v>1.6921613249138292</v>
      </c>
      <c r="E149" s="150">
        <f t="shared" si="33"/>
        <v>0.28000000000000003</v>
      </c>
      <c r="F149" s="149">
        <f t="shared" si="34"/>
        <v>58.523464516320736</v>
      </c>
      <c r="G149" s="173">
        <f t="shared" si="17"/>
        <v>7.3601089342825189E-4</v>
      </c>
      <c r="H149" s="173">
        <f t="shared" si="18"/>
        <v>1.6836850503260665E-4</v>
      </c>
      <c r="I149" s="173">
        <f t="shared" si="36"/>
        <v>0.42223005264246843</v>
      </c>
      <c r="J149" s="149">
        <f t="shared" si="40"/>
        <v>1.6894268996203643</v>
      </c>
      <c r="K149" s="151">
        <f t="shared" si="28"/>
        <v>11500.673004941473</v>
      </c>
      <c r="L149" s="152">
        <f t="shared" si="35"/>
        <v>2.2376427464798503E-3</v>
      </c>
      <c r="M149" s="151">
        <f t="shared" si="42"/>
        <v>11500.41566096618</v>
      </c>
      <c r="N149" s="173">
        <f t="shared" si="43"/>
        <v>57.230102099290207</v>
      </c>
      <c r="O149" s="173">
        <f t="shared" si="24"/>
        <v>57.230838110183633</v>
      </c>
      <c r="P149" s="173">
        <f t="shared" si="44"/>
        <v>12.654276046181803</v>
      </c>
      <c r="Q149" s="173">
        <f t="shared" si="26"/>
        <v>12.232214362044367</v>
      </c>
      <c r="R149" s="154" t="s">
        <v>338</v>
      </c>
    </row>
    <row r="150" spans="2:18" hidden="1" outlineLevel="1">
      <c r="B150" s="148" t="s">
        <v>319</v>
      </c>
      <c r="C150" s="149">
        <f t="shared" si="14"/>
        <v>46.913343897955926</v>
      </c>
      <c r="D150" s="149">
        <f t="shared" si="15"/>
        <v>1.3542715864035171</v>
      </c>
      <c r="E150" s="150">
        <f t="shared" si="33"/>
        <v>0.28000000000000003</v>
      </c>
      <c r="F150" s="149">
        <f t="shared" si="34"/>
        <v>46.818349234083996</v>
      </c>
      <c r="G150" s="173">
        <f t="shared" si="17"/>
        <v>4.7142460520434369E-4</v>
      </c>
      <c r="H150" s="173">
        <f t="shared" si="18"/>
        <v>1.0784222994870609E-4</v>
      </c>
      <c r="I150" s="173">
        <f t="shared" si="36"/>
        <v>0.42223005264246843</v>
      </c>
      <c r="J150" s="149">
        <f t="shared" si="40"/>
        <v>1.351529326665615</v>
      </c>
      <c r="K150" s="151">
        <f t="shared" si="28"/>
        <v>11500.41566096618</v>
      </c>
      <c r="L150" s="152">
        <f t="shared" si="35"/>
        <v>1.7905051911175094E-3</v>
      </c>
      <c r="M150" s="151">
        <f t="shared" si="42"/>
        <v>11500.209745426771</v>
      </c>
      <c r="N150" s="173">
        <f t="shared" si="43"/>
        <v>45.783787278282382</v>
      </c>
      <c r="O150" s="173">
        <f t="shared" si="24"/>
        <v>45.784258702887584</v>
      </c>
      <c r="P150" s="173">
        <f t="shared" si="44"/>
        <v>10.207799500805686</v>
      </c>
      <c r="Q150" s="173">
        <f t="shared" si="26"/>
        <v>9.7856772903931653</v>
      </c>
      <c r="R150" s="154" t="s">
        <v>338</v>
      </c>
    </row>
    <row r="151" spans="2:18" hidden="1" outlineLevel="1">
      <c r="B151" s="148" t="s">
        <v>320</v>
      </c>
      <c r="C151" s="149">
        <f t="shared" si="14"/>
        <v>35.208711196505242</v>
      </c>
      <c r="D151" s="149">
        <f t="shared" si="15"/>
        <v>1.0163879443561044</v>
      </c>
      <c r="E151" s="150">
        <f t="shared" si="33"/>
        <v>0.28000000000000003</v>
      </c>
      <c r="F151" s="149">
        <f t="shared" si="34"/>
        <v>35.113505344963528</v>
      </c>
      <c r="G151" s="173">
        <f t="shared" si="17"/>
        <v>2.6553374631027121E-4</v>
      </c>
      <c r="H151" s="173">
        <f t="shared" si="18"/>
        <v>6.074301386182675E-5</v>
      </c>
      <c r="I151" s="173">
        <f t="shared" si="36"/>
        <v>0.42223005264246843</v>
      </c>
      <c r="J151" s="149">
        <f t="shared" si="40"/>
        <v>1.0136395881553026</v>
      </c>
      <c r="K151" s="151">
        <f t="shared" si="28"/>
        <v>11500.209745426771</v>
      </c>
      <c r="L151" s="152">
        <f t="shared" si="35"/>
        <v>1.3433508354269957E-3</v>
      </c>
      <c r="M151" s="151">
        <f t="shared" si="42"/>
        <v>11500.05525726308</v>
      </c>
      <c r="N151" s="173">
        <f t="shared" si="43"/>
        <v>34.337678348133451</v>
      </c>
      <c r="O151" s="173">
        <f t="shared" si="24"/>
        <v>34.33794388187976</v>
      </c>
      <c r="P151" s="173">
        <f t="shared" si="44"/>
        <v>7.7613700546456545</v>
      </c>
      <c r="Q151" s="173">
        <f t="shared" si="26"/>
        <v>7.339200745017048</v>
      </c>
      <c r="R151" s="154" t="s">
        <v>338</v>
      </c>
    </row>
    <row r="152" spans="2:18" hidden="1" outlineLevel="1">
      <c r="B152" s="148" t="s">
        <v>321</v>
      </c>
      <c r="C152" s="149">
        <f t="shared" si="14"/>
        <v>23.504229481158621</v>
      </c>
      <c r="D152" s="149">
        <f t="shared" si="15"/>
        <v>0.67850866090208328</v>
      </c>
      <c r="E152" s="150">
        <f t="shared" si="33"/>
        <v>0.28000000000000003</v>
      </c>
      <c r="F152" s="149">
        <f t="shared" si="34"/>
        <v>23.408872643512847</v>
      </c>
      <c r="G152" s="173">
        <f t="shared" si="17"/>
        <v>1.1833453371033531E-4</v>
      </c>
      <c r="H152" s="173">
        <f t="shared" si="18"/>
        <v>2.7069991371645333E-5</v>
      </c>
      <c r="I152" s="173">
        <f t="shared" si="36"/>
        <v>0.42223005264246843</v>
      </c>
      <c r="J152" s="149">
        <f t="shared" si="40"/>
        <v>0.67575594610789036</v>
      </c>
      <c r="K152" s="151">
        <f t="shared" si="28"/>
        <v>11500.05525726308</v>
      </c>
      <c r="L152" s="152">
        <f t="shared" si="35"/>
        <v>8.9618337749203985E-4</v>
      </c>
      <c r="M152" s="151">
        <f t="shared" si="42"/>
        <v>11499.952195679462</v>
      </c>
      <c r="N152" s="173">
        <f>$C$106*$L$43+O153</f>
        <v>22.891716617197119</v>
      </c>
      <c r="O152" s="173">
        <f t="shared" si="24"/>
        <v>22.891834951730829</v>
      </c>
      <c r="P152" s="173">
        <f>$C$106*$L$44+Q153</f>
        <v>5.3149742815081122</v>
      </c>
      <c r="Q152" s="173">
        <f t="shared" si="26"/>
        <v>4.8927712988570162</v>
      </c>
      <c r="R152" s="154" t="s">
        <v>338</v>
      </c>
    </row>
    <row r="153" spans="2:18" hidden="1" outlineLevel="1">
      <c r="B153" s="148" t="s">
        <v>322</v>
      </c>
      <c r="C153" s="149">
        <f>$C$106</f>
        <v>11.799838552992396</v>
      </c>
      <c r="D153" s="149">
        <f t="shared" si="15"/>
        <v>0.34063199824821416</v>
      </c>
      <c r="E153" s="150">
        <f t="shared" si="33"/>
        <v>0.28000000000000003</v>
      </c>
      <c r="F153" s="149">
        <f t="shared" si="34"/>
        <v>11.704390928166225</v>
      </c>
      <c r="G153" s="173">
        <f t="shared" si="17"/>
        <v>2.9824391871586072E-5</v>
      </c>
      <c r="H153" s="173">
        <f t="shared" si="18"/>
        <v>6.8225733039575978E-6</v>
      </c>
      <c r="I153" s="173">
        <f t="shared" si="36"/>
        <v>0.42223005264246843</v>
      </c>
      <c r="J153" s="149">
        <f t="shared" si="40"/>
        <v>0.33787666265386918</v>
      </c>
      <c r="K153" s="151">
        <f>M152</f>
        <v>11499.952195679462</v>
      </c>
      <c r="L153" s="152">
        <f t="shared" si="35"/>
        <v>4.4900651592910792E-4</v>
      </c>
      <c r="M153" s="151">
        <f t="shared" si="42"/>
        <v>11499.900560144773</v>
      </c>
      <c r="N153" s="173">
        <f>$C$106*$L$43</f>
        <v>11.445843396402624</v>
      </c>
      <c r="O153" s="173">
        <f t="shared" si="24"/>
        <v>11.445873220794496</v>
      </c>
      <c r="P153" s="173">
        <f>$C$106*$L$44</f>
        <v>2.8685987557886383</v>
      </c>
      <c r="Q153" s="173">
        <f t="shared" si="26"/>
        <v>2.4463755257194739</v>
      </c>
      <c r="R153" s="154" t="s">
        <v>338</v>
      </c>
    </row>
    <row r="154" spans="2:18" hidden="1" outlineLevel="1">
      <c r="B154" s="137" t="s">
        <v>323</v>
      </c>
      <c r="C154" s="14">
        <f t="shared" si="14"/>
        <v>152.26646113021218</v>
      </c>
      <c r="D154" s="14">
        <f t="shared" si="15"/>
        <v>4.3955541161039839</v>
      </c>
      <c r="E154" s="25">
        <f t="shared" si="33"/>
        <v>0.28000000000000003</v>
      </c>
      <c r="F154" s="14">
        <f t="shared" si="34"/>
        <v>152.17607691999262</v>
      </c>
      <c r="G154" s="165">
        <f t="shared" si="17"/>
        <v>4.9662431046523644E-3</v>
      </c>
      <c r="H154" s="165">
        <f t="shared" si="18"/>
        <v>1.1360686840708022E-3</v>
      </c>
      <c r="I154" s="165">
        <f t="shared" si="36"/>
        <v>0.42223005264246843</v>
      </c>
      <c r="J154" s="14">
        <f t="shared" si="40"/>
        <v>4.392944948698946</v>
      </c>
      <c r="K154" s="35">
        <f>M144</f>
        <v>11502.216695664092</v>
      </c>
      <c r="L154" s="39">
        <f t="shared" si="35"/>
        <v>5.8146884265157153E-3</v>
      </c>
      <c r="M154" s="35">
        <f t="shared" si="42"/>
        <v>11501.547877601097</v>
      </c>
      <c r="N154" s="165">
        <f t="shared" ref="N154:N155" si="45">$C$106*$L$43+O155</f>
        <v>148.80990406978981</v>
      </c>
      <c r="O154" s="165">
        <f t="shared" si="24"/>
        <v>148.81487031289447</v>
      </c>
      <c r="P154" s="165">
        <f t="shared" ref="P154:P155" si="46">$C$106*$L$44+Q155</f>
        <v>32.228212063342994</v>
      </c>
      <c r="Q154" s="165">
        <f t="shared" si="26"/>
        <v>31.807118079384594</v>
      </c>
      <c r="R154" s="154"/>
    </row>
    <row r="155" spans="2:18" hidden="1" outlineLevel="1">
      <c r="B155" s="137" t="s">
        <v>324</v>
      </c>
      <c r="C155" s="14">
        <f t="shared" si="14"/>
        <v>140.55776008522636</v>
      </c>
      <c r="D155" s="14">
        <f t="shared" si="15"/>
        <v>4.0575530310948125</v>
      </c>
      <c r="E155" s="25">
        <f t="shared" si="33"/>
        <v>0.28000000000000003</v>
      </c>
      <c r="F155" s="14">
        <f t="shared" si="34"/>
        <v>140.46662257721979</v>
      </c>
      <c r="G155" s="165">
        <f t="shared" si="17"/>
        <v>4.2318388557017082E-3</v>
      </c>
      <c r="H155" s="165">
        <f t="shared" si="18"/>
        <v>9.680677120886261E-4</v>
      </c>
      <c r="I155" s="165">
        <f t="shared" si="36"/>
        <v>0.42223005264246843</v>
      </c>
      <c r="J155" s="14">
        <f t="shared" si="40"/>
        <v>4.0549221178557699</v>
      </c>
      <c r="K155" s="35">
        <f t="shared" si="28"/>
        <v>11501.547877601097</v>
      </c>
      <c r="L155" s="39">
        <f t="shared" si="35"/>
        <v>5.367726394154235E-3</v>
      </c>
      <c r="M155" s="35">
        <f t="shared" si="42"/>
        <v>11500.930505979934</v>
      </c>
      <c r="N155" s="165">
        <f t="shared" si="45"/>
        <v>137.35982883453147</v>
      </c>
      <c r="O155" s="165">
        <f t="shared" si="24"/>
        <v>137.36406067338717</v>
      </c>
      <c r="P155" s="165">
        <f t="shared" si="46"/>
        <v>29.78087529248474</v>
      </c>
      <c r="Q155" s="165">
        <f t="shared" si="26"/>
        <v>29.359613307554358</v>
      </c>
      <c r="R155" s="154"/>
    </row>
    <row r="156" spans="2:18" hidden="1" outlineLevel="1">
      <c r="B156" s="137" t="s">
        <v>325</v>
      </c>
      <c r="C156" s="14">
        <f>$C$106+F157+F159</f>
        <v>128.84975205692643</v>
      </c>
      <c r="D156" s="14">
        <f t="shared" si="15"/>
        <v>3.7195719517541499</v>
      </c>
      <c r="E156" s="25">
        <f t="shared" si="33"/>
        <v>0.28000000000000003</v>
      </c>
      <c r="F156" s="14">
        <f t="shared" si="34"/>
        <v>128.75792153223398</v>
      </c>
      <c r="G156" s="165">
        <f t="shared" si="17"/>
        <v>3.5562037932191492E-3</v>
      </c>
      <c r="H156" s="165">
        <f t="shared" si="18"/>
        <v>8.1351067165143936E-4</v>
      </c>
      <c r="I156" s="165">
        <f t="shared" si="36"/>
        <v>0.42223005264246843</v>
      </c>
      <c r="J156" s="14">
        <f t="shared" si="40"/>
        <v>3.7169210328465994</v>
      </c>
      <c r="K156" s="35">
        <f>M155</f>
        <v>11500.930505979934</v>
      </c>
      <c r="L156" s="39">
        <f t="shared" si="35"/>
        <v>4.9207179922286896E-3</v>
      </c>
      <c r="M156" s="35">
        <f>K156*(1-L156/100)</f>
        <v>11500.364577623252</v>
      </c>
      <c r="N156" s="165">
        <f>$C$106*$L$43+O157+O159</f>
        <v>125.91042923433561</v>
      </c>
      <c r="O156" s="165">
        <f t="shared" si="24"/>
        <v>125.91398543812883</v>
      </c>
      <c r="P156" s="165">
        <f>$C$106*$L$44+Q157+Q159</f>
        <v>27.333693078666919</v>
      </c>
      <c r="Q156" s="165">
        <f t="shared" si="26"/>
        <v>26.912276536696101</v>
      </c>
      <c r="R156" s="154"/>
    </row>
    <row r="157" spans="2:18" hidden="1" outlineLevel="1">
      <c r="B157" s="148" t="s">
        <v>326</v>
      </c>
      <c r="C157" s="149">
        <f>$C$106+F158</f>
        <v>23.504229481158621</v>
      </c>
      <c r="D157" s="149">
        <f t="shared" si="15"/>
        <v>0.67850866090208328</v>
      </c>
      <c r="E157" s="150">
        <f t="shared" si="33"/>
        <v>0.28000000000000003</v>
      </c>
      <c r="F157" s="149">
        <f t="shared" si="34"/>
        <v>23.408872643512847</v>
      </c>
      <c r="G157" s="173">
        <f t="shared" si="17"/>
        <v>1.1833453371033531E-4</v>
      </c>
      <c r="H157" s="173">
        <f t="shared" si="18"/>
        <v>2.7069991371645333E-5</v>
      </c>
      <c r="I157" s="173">
        <f t="shared" si="36"/>
        <v>0.42223005264246843</v>
      </c>
      <c r="J157" s="149">
        <f t="shared" si="40"/>
        <v>0.67575594610789036</v>
      </c>
      <c r="K157" s="151">
        <f>M156</f>
        <v>11500.364577623252</v>
      </c>
      <c r="L157" s="152">
        <f t="shared" si="35"/>
        <v>8.9615927323315019E-4</v>
      </c>
      <c r="M157" s="151">
        <f t="shared" si="42"/>
        <v>11500.261516039633</v>
      </c>
      <c r="N157" s="173">
        <f>$C$106*$L$43+O158</f>
        <v>22.891716617197119</v>
      </c>
      <c r="O157" s="173">
        <f t="shared" si="24"/>
        <v>22.891834951730829</v>
      </c>
      <c r="P157" s="173">
        <f>$C$106*$L$44+Q158</f>
        <v>5.3149742815081122</v>
      </c>
      <c r="Q157" s="173">
        <f t="shared" si="26"/>
        <v>4.8927712988570162</v>
      </c>
      <c r="R157" s="154" t="s">
        <v>337</v>
      </c>
    </row>
    <row r="158" spans="2:18" hidden="1" outlineLevel="1">
      <c r="B158" s="148" t="s">
        <v>327</v>
      </c>
      <c r="C158" s="149">
        <f>$C$106</f>
        <v>11.799838552992396</v>
      </c>
      <c r="D158" s="149">
        <f t="shared" si="15"/>
        <v>0.34063199824821416</v>
      </c>
      <c r="E158" s="150">
        <f t="shared" si="33"/>
        <v>0.28000000000000003</v>
      </c>
      <c r="F158" s="149">
        <f t="shared" si="34"/>
        <v>11.704390928166225</v>
      </c>
      <c r="G158" s="173">
        <f t="shared" si="17"/>
        <v>2.9824391871586072E-5</v>
      </c>
      <c r="H158" s="173">
        <f t="shared" si="18"/>
        <v>6.8225733039575978E-6</v>
      </c>
      <c r="I158" s="173">
        <f t="shared" si="36"/>
        <v>0.42223005264246843</v>
      </c>
      <c r="J158" s="149">
        <f t="shared" si="40"/>
        <v>0.33787666265386918</v>
      </c>
      <c r="K158" s="151">
        <f>M157</f>
        <v>11500.261516039633</v>
      </c>
      <c r="L158" s="152">
        <f t="shared" si="35"/>
        <v>4.4899443908572202E-4</v>
      </c>
      <c r="M158" s="151">
        <f>K158*(1-L158/100)</f>
        <v>11500.209880504946</v>
      </c>
      <c r="N158" s="173">
        <f>$C$106*$L$43</f>
        <v>11.445843396402624</v>
      </c>
      <c r="O158" s="173">
        <f t="shared" si="24"/>
        <v>11.445873220794496</v>
      </c>
      <c r="P158" s="173">
        <f>$C$106*$L$44</f>
        <v>2.8685987557886383</v>
      </c>
      <c r="Q158" s="173">
        <f t="shared" si="26"/>
        <v>2.4463755257194739</v>
      </c>
      <c r="R158" s="154" t="s">
        <v>337</v>
      </c>
    </row>
    <row r="159" spans="2:18" hidden="1" outlineLevel="1">
      <c r="B159" s="137" t="s">
        <v>328</v>
      </c>
      <c r="C159" s="14">
        <f t="shared" si="14"/>
        <v>93.734588661758139</v>
      </c>
      <c r="D159" s="14">
        <f t="shared" si="15"/>
        <v>2.7058844998122451</v>
      </c>
      <c r="E159" s="25">
        <f t="shared" si="33"/>
        <v>0.28000000000000003</v>
      </c>
      <c r="F159" s="14">
        <f t="shared" si="34"/>
        <v>93.641040860421199</v>
      </c>
      <c r="G159" s="165">
        <f t="shared" si="17"/>
        <v>1.8819982805023635E-3</v>
      </c>
      <c r="H159" s="165">
        <f t="shared" si="18"/>
        <v>4.3052248246786093E-4</v>
      </c>
      <c r="I159" s="165">
        <f t="shared" si="36"/>
        <v>0.42223005264246843</v>
      </c>
      <c r="J159" s="14">
        <f t="shared" si="40"/>
        <v>2.703184007398046</v>
      </c>
      <c r="K159" s="35">
        <f>M156</f>
        <v>11500.364577623252</v>
      </c>
      <c r="L159" s="39">
        <f t="shared" si="35"/>
        <v>3.5793499122688034E-3</v>
      </c>
      <c r="M159" s="35">
        <f t="shared" si="42"/>
        <v>11499.952939333833</v>
      </c>
      <c r="N159" s="165">
        <f t="shared" ref="N159:N164" si="47">$C$106*$L$43+O160</f>
        <v>91.570868887921662</v>
      </c>
      <c r="O159" s="165">
        <f t="shared" si="24"/>
        <v>91.572750886202158</v>
      </c>
      <c r="P159" s="165">
        <f t="shared" ref="P159:P164" si="48">$C$106*$L$44+Q160</f>
        <v>19.994122554181263</v>
      </c>
      <c r="Q159" s="165">
        <f t="shared" si="26"/>
        <v>19.572323024021262</v>
      </c>
      <c r="R159" s="154"/>
    </row>
    <row r="160" spans="2:18" hidden="1" outlineLevel="1">
      <c r="B160" s="137" t="s">
        <v>329</v>
      </c>
      <c r="C160" s="14">
        <f t="shared" si="14"/>
        <v>82.028749955232172</v>
      </c>
      <c r="D160" s="14">
        <f t="shared" si="15"/>
        <v>2.3679660433970895</v>
      </c>
      <c r="E160" s="25">
        <f t="shared" si="33"/>
        <v>0.28000000000000003</v>
      </c>
      <c r="F160" s="14">
        <f t="shared" si="34"/>
        <v>81.934750108765741</v>
      </c>
      <c r="G160" s="165">
        <f t="shared" si="17"/>
        <v>1.4412909284764958E-3</v>
      </c>
      <c r="H160" s="165">
        <f t="shared" si="18"/>
        <v>3.2970707514168209E-4</v>
      </c>
      <c r="I160" s="165">
        <f t="shared" si="36"/>
        <v>0.42223005264246843</v>
      </c>
      <c r="J160" s="14">
        <f t="shared" si="40"/>
        <v>2.3652525015640307</v>
      </c>
      <c r="K160" s="35">
        <f t="shared" ref="K160:K164" si="49">M159</f>
        <v>11499.952939333833</v>
      </c>
      <c r="L160" s="39">
        <f t="shared" si="35"/>
        <v>3.1322309544990004E-3</v>
      </c>
      <c r="M160" s="35">
        <f t="shared" si="42"/>
        <v>11499.592734248114</v>
      </c>
      <c r="N160" s="165">
        <f t="shared" si="47"/>
        <v>80.123584200590557</v>
      </c>
      <c r="O160" s="165">
        <f t="shared" si="24"/>
        <v>80.12502549151904</v>
      </c>
      <c r="P160" s="165">
        <f t="shared" si="48"/>
        <v>17.547424143959951</v>
      </c>
      <c r="Q160" s="165">
        <f t="shared" si="26"/>
        <v>17.125523798392624</v>
      </c>
      <c r="R160" s="154"/>
    </row>
    <row r="161" spans="2:18" hidden="1" outlineLevel="1">
      <c r="B161" s="137" t="s">
        <v>330</v>
      </c>
      <c r="C161" s="14">
        <f t="shared" si="14"/>
        <v>70.323303069313127</v>
      </c>
      <c r="D161" s="14">
        <f t="shared" si="15"/>
        <v>2.0300588978685781</v>
      </c>
      <c r="E161" s="25">
        <f t="shared" si="33"/>
        <v>0.28000000000000003</v>
      </c>
      <c r="F161" s="14">
        <f t="shared" si="34"/>
        <v>70.228911402239774</v>
      </c>
      <c r="G161" s="165">
        <f t="shared" si="17"/>
        <v>1.059297601670707E-3</v>
      </c>
      <c r="H161" s="165">
        <f t="shared" si="18"/>
        <v>2.4232298077434474E-4</v>
      </c>
      <c r="I161" s="165">
        <f t="shared" si="36"/>
        <v>0.42223005264246843</v>
      </c>
      <c r="J161" s="14">
        <f t="shared" si="40"/>
        <v>2.0273340451488751</v>
      </c>
      <c r="K161" s="35">
        <f t="shared" si="49"/>
        <v>11499.592734248114</v>
      </c>
      <c r="L161" s="39">
        <f t="shared" si="35"/>
        <v>2.6850840982741348E-3</v>
      </c>
      <c r="M161" s="35">
        <f t="shared" si="42"/>
        <v>11499.283960512241</v>
      </c>
      <c r="N161" s="165">
        <f t="shared" si="47"/>
        <v>68.676681506586263</v>
      </c>
      <c r="O161" s="165">
        <f t="shared" si="24"/>
        <v>68.677740804187934</v>
      </c>
      <c r="P161" s="165">
        <f t="shared" si="48"/>
        <v>15.100813117833006</v>
      </c>
      <c r="Q161" s="165">
        <f t="shared" si="26"/>
        <v>14.678825388171312</v>
      </c>
      <c r="R161" s="154"/>
    </row>
    <row r="162" spans="2:18" hidden="1" outlineLevel="1">
      <c r="B162" s="137" t="s">
        <v>331</v>
      </c>
      <c r="C162" s="14">
        <f t="shared" si="14"/>
        <v>58.618187787076394</v>
      </c>
      <c r="D162" s="14">
        <f t="shared" si="15"/>
        <v>1.6921613249138292</v>
      </c>
      <c r="E162" s="25">
        <f t="shared" si="33"/>
        <v>0.28000000000000003</v>
      </c>
      <c r="F162" s="14">
        <f t="shared" si="34"/>
        <v>58.523464516320736</v>
      </c>
      <c r="G162" s="165">
        <f t="shared" si="17"/>
        <v>7.3601089342825189E-4</v>
      </c>
      <c r="H162" s="165">
        <f t="shared" si="18"/>
        <v>1.6836850503260665E-4</v>
      </c>
      <c r="I162" s="165">
        <f t="shared" si="36"/>
        <v>0.42223005264246843</v>
      </c>
      <c r="J162" s="14">
        <f t="shared" si="40"/>
        <v>1.6894268996203643</v>
      </c>
      <c r="K162" s="35">
        <f t="shared" si="49"/>
        <v>11499.283960512241</v>
      </c>
      <c r="L162" s="39">
        <f t="shared" si="35"/>
        <v>2.2379130402826889E-3</v>
      </c>
      <c r="M162" s="35">
        <f t="shared" si="42"/>
        <v>11499.02661653695</v>
      </c>
      <c r="N162" s="165">
        <f t="shared" si="47"/>
        <v>57.230102099290207</v>
      </c>
      <c r="O162" s="165">
        <f t="shared" si="24"/>
        <v>57.230838110183633</v>
      </c>
      <c r="P162" s="165">
        <f t="shared" si="48"/>
        <v>12.654276046181803</v>
      </c>
      <c r="Q162" s="165">
        <f t="shared" si="26"/>
        <v>12.232214362044367</v>
      </c>
    </row>
    <row r="163" spans="2:18" hidden="1" outlineLevel="1">
      <c r="B163" s="137" t="s">
        <v>332</v>
      </c>
      <c r="C163" s="14">
        <f t="shared" si="14"/>
        <v>46.913343897955926</v>
      </c>
      <c r="D163" s="14">
        <f t="shared" si="15"/>
        <v>1.3542715864035171</v>
      </c>
      <c r="E163" s="25">
        <f t="shared" si="33"/>
        <v>0.28000000000000003</v>
      </c>
      <c r="F163" s="14">
        <f t="shared" si="34"/>
        <v>46.818349234083996</v>
      </c>
      <c r="G163" s="165">
        <f t="shared" si="17"/>
        <v>4.7142460520434369E-4</v>
      </c>
      <c r="H163" s="165">
        <f t="shared" si="18"/>
        <v>1.0784222994870609E-4</v>
      </c>
      <c r="I163" s="165">
        <f t="shared" si="36"/>
        <v>0.42223005264246843</v>
      </c>
      <c r="J163" s="14">
        <f t="shared" si="40"/>
        <v>1.351529326665615</v>
      </c>
      <c r="K163" s="35">
        <f t="shared" si="49"/>
        <v>11499.02661653695</v>
      </c>
      <c r="L163" s="39">
        <f t="shared" si="35"/>
        <v>1.7907214782298161E-3</v>
      </c>
      <c r="M163" s="35">
        <f t="shared" si="42"/>
        <v>11498.820700997539</v>
      </c>
      <c r="N163" s="165">
        <f t="shared" si="47"/>
        <v>45.783787278282382</v>
      </c>
      <c r="O163" s="165">
        <f t="shared" si="24"/>
        <v>45.784258702887584</v>
      </c>
      <c r="P163" s="165">
        <f t="shared" si="48"/>
        <v>10.207799500805686</v>
      </c>
      <c r="Q163" s="165">
        <f t="shared" si="26"/>
        <v>9.7856772903931653</v>
      </c>
    </row>
    <row r="164" spans="2:18" hidden="1" outlineLevel="1">
      <c r="B164" s="137" t="s">
        <v>333</v>
      </c>
      <c r="C164" s="14">
        <f t="shared" si="14"/>
        <v>35.208711196505242</v>
      </c>
      <c r="D164" s="14">
        <f t="shared" si="15"/>
        <v>1.0163879443561044</v>
      </c>
      <c r="E164" s="25">
        <f t="shared" si="33"/>
        <v>0.28000000000000003</v>
      </c>
      <c r="F164" s="14">
        <f t="shared" si="34"/>
        <v>35.113505344963528</v>
      </c>
      <c r="G164" s="165">
        <f t="shared" si="17"/>
        <v>2.6553374631027121E-4</v>
      </c>
      <c r="H164" s="165">
        <f t="shared" si="18"/>
        <v>6.074301386182675E-5</v>
      </c>
      <c r="I164" s="165">
        <f t="shared" si="36"/>
        <v>0.42223005264246843</v>
      </c>
      <c r="J164" s="14">
        <f t="shared" si="40"/>
        <v>1.0136395881553026</v>
      </c>
      <c r="K164" s="35">
        <f t="shared" si="49"/>
        <v>11498.820700997539</v>
      </c>
      <c r="L164" s="39">
        <f t="shared" si="35"/>
        <v>1.3435131106761689E-3</v>
      </c>
      <c r="M164" s="35">
        <f t="shared" si="42"/>
        <v>11498.666212833848</v>
      </c>
      <c r="N164" s="165">
        <f t="shared" si="47"/>
        <v>34.337678348133451</v>
      </c>
      <c r="O164" s="165">
        <f t="shared" si="24"/>
        <v>34.33794388187976</v>
      </c>
      <c r="P164" s="165">
        <f t="shared" si="48"/>
        <v>7.7613700546456545</v>
      </c>
      <c r="Q164" s="165">
        <f t="shared" si="26"/>
        <v>7.339200745017048</v>
      </c>
    </row>
    <row r="165" spans="2:18" hidden="1" outlineLevel="1">
      <c r="B165" s="137" t="s">
        <v>334</v>
      </c>
      <c r="C165" s="14">
        <f>$C$106+F166</f>
        <v>23.504229481158621</v>
      </c>
      <c r="D165" s="14">
        <f t="shared" si="15"/>
        <v>0.67850866090208328</v>
      </c>
      <c r="E165" s="25">
        <f>$O$3/1000</f>
        <v>0.28000000000000003</v>
      </c>
      <c r="F165" s="14">
        <f t="shared" si="34"/>
        <v>23.408872643512847</v>
      </c>
      <c r="G165" s="165">
        <f t="shared" si="17"/>
        <v>1.1833453371033531E-4</v>
      </c>
      <c r="H165" s="165">
        <f t="shared" si="18"/>
        <v>2.7069991371645333E-5</v>
      </c>
      <c r="I165" s="165">
        <f t="shared" si="36"/>
        <v>0.42223005264246843</v>
      </c>
      <c r="J165" s="14">
        <f t="shared" si="40"/>
        <v>0.67575594610789036</v>
      </c>
      <c r="K165" s="35">
        <f t="shared" si="28"/>
        <v>11498.666212833848</v>
      </c>
      <c r="L165" s="39">
        <f t="shared" si="35"/>
        <v>8.9629163687665321E-4</v>
      </c>
      <c r="M165" s="35">
        <f>K165*(1-L165/100)</f>
        <v>11498.563151250231</v>
      </c>
      <c r="N165" s="165">
        <f>$C$106*$L$43+O166</f>
        <v>22.891716617197119</v>
      </c>
      <c r="O165" s="165">
        <f t="shared" si="24"/>
        <v>22.891834951730829</v>
      </c>
      <c r="P165" s="165">
        <f>$C$106*$L$44+Q166</f>
        <v>5.3149742815081122</v>
      </c>
      <c r="Q165" s="165">
        <f t="shared" si="26"/>
        <v>4.8927712988570162</v>
      </c>
    </row>
    <row r="166" spans="2:18" hidden="1" outlineLevel="1">
      <c r="B166" s="137" t="s">
        <v>335</v>
      </c>
      <c r="C166" s="14">
        <f>$C$106</f>
        <v>11.799838552992396</v>
      </c>
      <c r="D166" s="14">
        <f>1000*C166/3/$F$170</f>
        <v>0.34063199824821416</v>
      </c>
      <c r="E166" s="25">
        <f>$O$3/1000</f>
        <v>0.28000000000000003</v>
      </c>
      <c r="F166" s="14">
        <f>IF(D166&lt;0,-SQRT((N166+G166)^2+(P166+H166-I166)^2),SQRT((N166+G166)^2+(P166+H166-I166)^2))</f>
        <v>11.704390928166225</v>
      </c>
      <c r="G166" s="165">
        <f>(3*E166*$K$71*D166^2)/1000</f>
        <v>2.9824391871586072E-5</v>
      </c>
      <c r="H166" s="165">
        <f>+(3*E166*$L$71*D166^2)/1000</f>
        <v>6.8225733039575978E-6</v>
      </c>
      <c r="I166" s="165">
        <f t="shared" si="36"/>
        <v>0.42223005264246843</v>
      </c>
      <c r="J166" s="14">
        <f t="shared" si="40"/>
        <v>0.33787666265386918</v>
      </c>
      <c r="K166" s="35">
        <f t="shared" si="28"/>
        <v>11498.563151250231</v>
      </c>
      <c r="L166" s="147">
        <f t="shared" si="35"/>
        <v>4.4906075661913463E-4</v>
      </c>
      <c r="M166" s="35">
        <f>K166*(1-L166/100)</f>
        <v>11498.511515715543</v>
      </c>
      <c r="N166" s="165">
        <f>$C$106*$L$43</f>
        <v>11.445843396402624</v>
      </c>
      <c r="O166" s="165">
        <f>N166+G166</f>
        <v>11.445873220794496</v>
      </c>
      <c r="P166" s="165">
        <f>$C$106*$L$44</f>
        <v>2.8685987557886383</v>
      </c>
      <c r="Q166" s="165">
        <f>P166+H166-I166</f>
        <v>2.4463755257194739</v>
      </c>
    </row>
    <row r="167" spans="2:18" hidden="1" outlineLevel="1">
      <c r="B167" s="24" t="s">
        <v>135</v>
      </c>
      <c r="C167" s="17">
        <f>C109</f>
        <v>791.76077234987486</v>
      </c>
      <c r="D167" s="45" t="s">
        <v>117</v>
      </c>
      <c r="E167" s="26">
        <f>SUM(E109:E165)</f>
        <v>26.600000000000041</v>
      </c>
      <c r="F167" s="17">
        <f>F109</f>
        <v>805.65735065611477</v>
      </c>
      <c r="G167" s="166">
        <f>SUM(G109:G166)</f>
        <v>3.8065752166878459</v>
      </c>
      <c r="H167" s="166">
        <f>SUM(H109:H166)</f>
        <v>0.87078518028806984</v>
      </c>
      <c r="I167" s="166">
        <f>SUM(I109:I166)</f>
        <v>618.14479706857401</v>
      </c>
      <c r="J167" s="17">
        <f>J109</f>
        <v>23.257324413795427</v>
      </c>
      <c r="K167" s="46">
        <f>K109</f>
        <v>11547.005383792517</v>
      </c>
      <c r="L167" s="38">
        <f>SUM(L109:L165)</f>
        <v>0.47463196304732636</v>
      </c>
      <c r="M167" s="46">
        <f>M165</f>
        <v>11498.563151250231</v>
      </c>
      <c r="N167" s="166">
        <f>N109</f>
        <v>667.26265582952226</v>
      </c>
      <c r="O167" s="166">
        <f>O109</f>
        <v>667.6654922080404</v>
      </c>
      <c r="P167" s="166">
        <f>P109</f>
        <v>-419.32018221709239</v>
      </c>
      <c r="Q167" s="166">
        <f>Q109</f>
        <v>-450.89528405254464</v>
      </c>
    </row>
    <row r="168" spans="2:18" hidden="1" outlineLevel="1"/>
    <row r="169" spans="2:18" hidden="1" outlineLevel="1">
      <c r="B169" s="23" t="s">
        <v>153</v>
      </c>
      <c r="C169" s="153" t="s">
        <v>343</v>
      </c>
      <c r="D169" s="19">
        <f>F167</f>
        <v>805.65735065611477</v>
      </c>
      <c r="E169" s="23" t="s">
        <v>150</v>
      </c>
      <c r="F169" s="35">
        <f>$E$75</f>
        <v>20000</v>
      </c>
      <c r="G169" t="s">
        <v>100</v>
      </c>
      <c r="H169" t="s">
        <v>157</v>
      </c>
    </row>
    <row r="170" spans="2:18" ht="17" hidden="1" outlineLevel="1">
      <c r="C170" s="124" t="s">
        <v>91</v>
      </c>
      <c r="D170" s="19">
        <f>1000*D169/3/F170</f>
        <v>23.257324413795427</v>
      </c>
      <c r="E170" t="s">
        <v>155</v>
      </c>
      <c r="F170" s="35">
        <f>$E$76</f>
        <v>11547.005383792517</v>
      </c>
      <c r="G170" t="s">
        <v>100</v>
      </c>
      <c r="H170" t="s">
        <v>158</v>
      </c>
    </row>
    <row r="171" spans="2:18" collapsed="1"/>
    <row r="172" spans="2:18">
      <c r="C172" s="139" t="s">
        <v>344</v>
      </c>
    </row>
    <row r="173" spans="2:18" outlineLevel="1"/>
    <row r="174" spans="2:18" outlineLevel="1">
      <c r="C174" s="5" t="s">
        <v>170</v>
      </c>
      <c r="E174" s="6"/>
    </row>
    <row r="175" spans="2:18" outlineLevel="1">
      <c r="E175" s="6"/>
      <c r="G175" s="5" t="s">
        <v>175</v>
      </c>
      <c r="N175" t="s">
        <v>350</v>
      </c>
      <c r="O175" s="158">
        <f>SQRT(3)*O176</f>
        <v>400.00000000000006</v>
      </c>
    </row>
    <row r="176" spans="2:18" outlineLevel="1">
      <c r="C176" s="36" t="s">
        <v>335</v>
      </c>
      <c r="D176" t="s">
        <v>173</v>
      </c>
      <c r="G176" s="124" t="s">
        <v>146</v>
      </c>
      <c r="H176" s="28">
        <f>SQRT(3)*H177</f>
        <v>398.32191184009395</v>
      </c>
      <c r="I176" t="s">
        <v>100</v>
      </c>
      <c r="N176" t="s">
        <v>350</v>
      </c>
      <c r="O176" s="158">
        <f>1000*E76/D177/1000</f>
        <v>230.94010767585036</v>
      </c>
    </row>
    <row r="177" spans="2:18" ht="17" outlineLevel="1">
      <c r="C177" s="36"/>
      <c r="D177" s="4">
        <f>$E$75/$M$75</f>
        <v>50</v>
      </c>
      <c r="E177" t="s">
        <v>174</v>
      </c>
      <c r="G177" s="124" t="s">
        <v>160</v>
      </c>
      <c r="H177" s="28">
        <f>1000*M167/$D$177/1000</f>
        <v>229.97126302500465</v>
      </c>
      <c r="I177" t="s">
        <v>100</v>
      </c>
      <c r="J177" s="144" t="s">
        <v>348</v>
      </c>
      <c r="N177" t="s">
        <v>351</v>
      </c>
      <c r="O177" s="159">
        <f>1-Q190/O176</f>
        <v>2.2483714126810495E-2</v>
      </c>
    </row>
    <row r="178" spans="2:18" outlineLevel="1">
      <c r="E178" s="6"/>
    </row>
    <row r="179" spans="2:18" ht="17" outlineLevel="1">
      <c r="C179" s="124" t="s">
        <v>88</v>
      </c>
      <c r="D179" s="124" t="s">
        <v>89</v>
      </c>
      <c r="E179" s="124" t="s">
        <v>90</v>
      </c>
      <c r="F179" s="124" t="s">
        <v>162</v>
      </c>
      <c r="G179" t="s">
        <v>163</v>
      </c>
      <c r="H179" s="15" t="s">
        <v>164</v>
      </c>
      <c r="I179" s="124" t="s">
        <v>159</v>
      </c>
      <c r="J179" s="124" t="s">
        <v>106</v>
      </c>
      <c r="K179" s="124" t="s">
        <v>165</v>
      </c>
      <c r="L179" s="124" t="s">
        <v>166</v>
      </c>
      <c r="M179" s="15" t="s">
        <v>167</v>
      </c>
      <c r="N179" s="124" t="s">
        <v>161</v>
      </c>
      <c r="O179" s="124" t="s">
        <v>168</v>
      </c>
      <c r="P179" s="124" t="s">
        <v>105</v>
      </c>
      <c r="Q179" s="124" t="s">
        <v>169</v>
      </c>
    </row>
    <row r="180" spans="2:18" outlineLevel="1">
      <c r="B180" t="s">
        <v>18</v>
      </c>
      <c r="C180" s="14">
        <f>$C$91</f>
        <v>1.1299999999999999</v>
      </c>
      <c r="D180" s="14">
        <f>C180*$L$45</f>
        <v>0.28320469551941929</v>
      </c>
      <c r="E180" s="14">
        <f>C180/$L$43</f>
        <v>1.1649484536082473</v>
      </c>
      <c r="F180" s="14">
        <f t="shared" ref="F180:G187" si="50">C180+K181</f>
        <v>11.408471460398694</v>
      </c>
      <c r="G180" s="14">
        <f t="shared" si="50"/>
        <v>2.8568600962626101</v>
      </c>
      <c r="H180" s="14">
        <f>F180/$L$43</f>
        <v>11.76131078391618</v>
      </c>
      <c r="I180" s="19">
        <f>1000*H180/3/O$180</f>
        <v>17.047507920786575</v>
      </c>
      <c r="J180" s="21">
        <f t="shared" ref="J180:J189" si="51">$X$17/1000</f>
        <v>0.14399999999999999</v>
      </c>
      <c r="K180" s="14">
        <f>(3*J180*$K$71*I180^2)/1000+F180</f>
        <v>11.446888772436571</v>
      </c>
      <c r="L180" s="14">
        <f>(3*J180*$L$71*I180^2)/1000+G180</f>
        <v>2.8656483702582025</v>
      </c>
      <c r="M180" s="14">
        <f>IF(I180&lt;0,-SQRT(K180^2+L180^2),SQRT(K180^2+L180^2))</f>
        <v>11.800135725935441</v>
      </c>
      <c r="N180" s="19">
        <f>1000*M180/3/O$180</f>
        <v>17.103782983894554</v>
      </c>
      <c r="O180" s="40">
        <f>H$177</f>
        <v>229.97126302500465</v>
      </c>
      <c r="P180" s="39">
        <f>($K$71*$L$43+$L$71*$L$44)*100*SQRT(3)*(I180+N180)/2*J180/(O180*SQRT(3))</f>
        <v>0.33556037444052078</v>
      </c>
      <c r="Q180" s="19">
        <f>O180*(1-P180/100)</f>
        <v>229.19957059369233</v>
      </c>
    </row>
    <row r="181" spans="2:18" outlineLevel="1">
      <c r="B181" t="s">
        <v>19</v>
      </c>
      <c r="C181" s="14">
        <f>$C$91</f>
        <v>1.1299999999999999</v>
      </c>
      <c r="D181" s="14">
        <f>C181*$L$45</f>
        <v>0.28320469551941929</v>
      </c>
      <c r="E181" s="14">
        <f>C181/$L$43</f>
        <v>1.1649484536082473</v>
      </c>
      <c r="F181" s="14">
        <f>C181+K182</f>
        <v>10.247475447895017</v>
      </c>
      <c r="G181" s="14">
        <f t="shared" si="50"/>
        <v>2.5665648096475779</v>
      </c>
      <c r="H181" s="14">
        <f>F181/$L$43</f>
        <v>10.564407678242286</v>
      </c>
      <c r="I181" s="19">
        <f t="shared" ref="I181:I188" si="52">1000*H181/3/O$180</f>
        <v>15.312648979528694</v>
      </c>
      <c r="J181" s="21">
        <f t="shared" si="51"/>
        <v>0.14399999999999999</v>
      </c>
      <c r="K181" s="14">
        <f>(3*J181*$K$71*I181^2)/1000+F181</f>
        <v>10.278471460398695</v>
      </c>
      <c r="L181" s="14">
        <f>(3*J181*$L$71*I181^2)/1000+G181</f>
        <v>2.5736554007431907</v>
      </c>
      <c r="M181" s="14">
        <f t="shared" ref="M181:M189" si="53">IF(I181&lt;0,-SQRT(K181^2+L181^2),SQRT(K181^2+L181^2))</f>
        <v>10.595785845514484</v>
      </c>
      <c r="N181" s="19">
        <f t="shared" ref="N181:N188" si="54">1000*M181/3/O$180</f>
        <v>15.3581302668563</v>
      </c>
      <c r="O181" s="19">
        <f>Q180</f>
        <v>229.19957059369233</v>
      </c>
      <c r="P181" s="39">
        <f>($K$71*$L$43+$L$71*$L$44)*100*SQRT(3)*(I181+N181)/2*J181/(O181*SQRT(3))</f>
        <v>0.30237656336022262</v>
      </c>
      <c r="Q181" s="19">
        <f>O181*(1-P181/100)</f>
        <v>228.50652480889474</v>
      </c>
    </row>
    <row r="182" spans="2:18" outlineLevel="1">
      <c r="B182" t="s">
        <v>20</v>
      </c>
      <c r="C182" s="14">
        <f>$C$91</f>
        <v>1.1299999999999999</v>
      </c>
      <c r="D182" s="14">
        <f>C182*$L$45</f>
        <v>0.28320469551941929</v>
      </c>
      <c r="E182" s="14">
        <f>C182/$L$43</f>
        <v>1.1649484536082473</v>
      </c>
      <c r="F182" s="14">
        <f t="shared" si="50"/>
        <v>9.0930696455692512</v>
      </c>
      <c r="G182" s="14">
        <f t="shared" si="50"/>
        <v>2.2777770874523302</v>
      </c>
      <c r="H182" s="14">
        <f>F182/$L$43</f>
        <v>9.374298603679641</v>
      </c>
      <c r="I182" s="19">
        <f t="shared" si="52"/>
        <v>13.587637690570029</v>
      </c>
      <c r="J182" s="21">
        <f t="shared" si="51"/>
        <v>0.14399999999999999</v>
      </c>
      <c r="K182" s="14">
        <f>(3*J182*$K$71*I182^2)/1000+F182</f>
        <v>9.117475447895016</v>
      </c>
      <c r="L182" s="14">
        <f>(3*J182*$L$71*I182^2)/1000+G182</f>
        <v>2.2833601141281585</v>
      </c>
      <c r="M182" s="14">
        <f t="shared" si="53"/>
        <v>9.3990473960800838</v>
      </c>
      <c r="N182" s="19">
        <f t="shared" si="54"/>
        <v>13.623509987648806</v>
      </c>
      <c r="O182" s="19">
        <f t="shared" ref="O182:O188" si="55">Q181</f>
        <v>228.50652480889474</v>
      </c>
      <c r="P182" s="39">
        <f>($K$71*$L$43+$L$71*$L$44)*100*SQRT(3)*(I182+N182)/2*J182/(O182*SQRT(3))</f>
        <v>0.26908244801470704</v>
      </c>
      <c r="Q182" s="19">
        <f>O182*(1-P182/100)</f>
        <v>227.89165385806561</v>
      </c>
    </row>
    <row r="183" spans="2:18" outlineLevel="1">
      <c r="B183" t="s">
        <v>21</v>
      </c>
      <c r="C183" s="14">
        <f>$C$91</f>
        <v>1.1299999999999999</v>
      </c>
      <c r="D183" s="14">
        <f>C183*$L$45</f>
        <v>0.28320469551941929</v>
      </c>
      <c r="E183" s="14">
        <f>C183/$L$43</f>
        <v>1.1649484536082473</v>
      </c>
      <c r="F183" s="14">
        <f t="shared" si="50"/>
        <v>7.9444402544320409</v>
      </c>
      <c r="G183" s="14">
        <f t="shared" si="50"/>
        <v>1.9903107665093662</v>
      </c>
      <c r="H183" s="14">
        <f t="shared" ref="H183:H188" si="56">F183/$L$43</f>
        <v>8.1901445921979814</v>
      </c>
      <c r="I183" s="19">
        <f t="shared" si="52"/>
        <v>11.871258006277463</v>
      </c>
      <c r="J183" s="21">
        <f t="shared" si="51"/>
        <v>0.14399999999999999</v>
      </c>
      <c r="K183" s="14">
        <f>(3*J183*$K$71*I183^2)/1000+F183</f>
        <v>7.9630696455692505</v>
      </c>
      <c r="L183" s="14">
        <f>(3*J183*$L$71*I183^2)/1000+G183</f>
        <v>1.9945723919329108</v>
      </c>
      <c r="M183" s="14">
        <f t="shared" si="53"/>
        <v>8.2090679864919718</v>
      </c>
      <c r="N183" s="19">
        <f t="shared" si="54"/>
        <v>11.898686642425412</v>
      </c>
      <c r="O183" s="19">
        <f t="shared" si="55"/>
        <v>227.89165385806561</v>
      </c>
      <c r="P183" s="39">
        <f>($K$71*$L$43+$L$71*$L$44)*100*SQRT(3)*(I183+N183)/2*J183/(O183*SQRT(3))</f>
        <v>0.23568767190402662</v>
      </c>
      <c r="Q183" s="19">
        <f>O183*(1-P183/100)</f>
        <v>227.35454132462394</v>
      </c>
    </row>
    <row r="184" spans="2:18" outlineLevel="1">
      <c r="B184" t="s">
        <v>22</v>
      </c>
      <c r="C184" s="14">
        <f>$C$91</f>
        <v>1.1299999999999999</v>
      </c>
      <c r="D184" s="14">
        <f>C184*$L$45</f>
        <v>0.28320469551941929</v>
      </c>
      <c r="E184" s="14">
        <f>C184/$L$43</f>
        <v>1.1649484536082473</v>
      </c>
      <c r="F184" s="14">
        <f t="shared" si="50"/>
        <v>6.8007884334848585</v>
      </c>
      <c r="G184" s="14">
        <f t="shared" si="50"/>
        <v>1.7039831054137942</v>
      </c>
      <c r="H184" s="14">
        <f t="shared" si="56"/>
        <v>7.0111220963761429</v>
      </c>
      <c r="I184" s="19">
        <f t="shared" si="52"/>
        <v>10.162316230519385</v>
      </c>
      <c r="J184" s="21">
        <f t="shared" si="51"/>
        <v>0.14399999999999999</v>
      </c>
      <c r="K184" s="14">
        <f>(3*J184*$K$71*I184^2)/1000+F184</f>
        <v>6.814440254432041</v>
      </c>
      <c r="L184" s="14">
        <f>(3*J184*$L$71*I184^2)/1000+G184</f>
        <v>1.707106070989947</v>
      </c>
      <c r="M184" s="14">
        <f t="shared" si="53"/>
        <v>7.0250129621826716</v>
      </c>
      <c r="N184" s="19">
        <f t="shared" si="54"/>
        <v>10.182450435729509</v>
      </c>
      <c r="O184" s="19">
        <f t="shared" si="55"/>
        <v>227.35454132462394</v>
      </c>
      <c r="P184" s="39">
        <f>($K$71*$L$43+$L$71*$L$44)*100*SQRT(3)*(I184+N184)/2*J184/(O184*SQRT(3))</f>
        <v>0.20220234879269536</v>
      </c>
      <c r="Q184" s="19">
        <f>O184*(1-P184/100)</f>
        <v>226.89482510197871</v>
      </c>
    </row>
    <row r="185" spans="2:18" outlineLevel="1">
      <c r="B185" t="s">
        <v>220</v>
      </c>
      <c r="C185" s="14">
        <f t="shared" ref="C185:C189" si="57">$C$91</f>
        <v>1.1299999999999999</v>
      </c>
      <c r="D185" s="14">
        <f t="shared" ref="D185:D188" si="58">C185*$L$45</f>
        <v>0.28320469551941929</v>
      </c>
      <c r="E185" s="14">
        <f t="shared" ref="E185:E188" si="59">C185/$L$43</f>
        <v>1.1649484536082473</v>
      </c>
      <c r="F185" s="14">
        <f t="shared" si="50"/>
        <v>5.6613280509656754</v>
      </c>
      <c r="G185" s="14">
        <f t="shared" si="50"/>
        <v>1.4186142701024047</v>
      </c>
      <c r="H185" s="14">
        <f t="shared" si="56"/>
        <v>5.8364206710986348</v>
      </c>
      <c r="I185" s="19">
        <f t="shared" si="52"/>
        <v>8.4596376583858124</v>
      </c>
      <c r="J185" s="21">
        <f t="shared" si="51"/>
        <v>0.14399999999999999</v>
      </c>
      <c r="K185" s="14">
        <f t="shared" ref="K185:K188" si="60">(3*J185*$K$71*I185^2)/1000+F185</f>
        <v>5.6707884334848586</v>
      </c>
      <c r="L185" s="14">
        <f t="shared" ref="L185:L188" si="61">(3*J185*$L$71*I185^2)/1000+G185</f>
        <v>1.4207784098943748</v>
      </c>
      <c r="M185" s="14">
        <f t="shared" si="53"/>
        <v>5.8460630126066588</v>
      </c>
      <c r="N185" s="19">
        <f t="shared" si="54"/>
        <v>8.4736138125962572</v>
      </c>
      <c r="O185" s="19">
        <f t="shared" si="55"/>
        <v>226.89482510197871</v>
      </c>
      <c r="P185" s="39">
        <f t="shared" ref="P185:P188" si="62">($K$71*$L$43+$L$71*$L$44)*100*SQRT(3)*(I185+N185)/2*J185/(O185*SQRT(3))</f>
        <v>0.16863700613780636</v>
      </c>
      <c r="Q185" s="19">
        <f t="shared" ref="Q185:Q188" si="63">O185*(1-P185/100)</f>
        <v>226.51219646184512</v>
      </c>
    </row>
    <row r="186" spans="2:18" outlineLevel="1">
      <c r="B186" t="s">
        <v>221</v>
      </c>
      <c r="C186" s="14">
        <f t="shared" si="57"/>
        <v>1.1299999999999999</v>
      </c>
      <c r="D186" s="14">
        <f t="shared" si="58"/>
        <v>0.28320469551941929</v>
      </c>
      <c r="E186" s="14">
        <f t="shared" si="59"/>
        <v>1.1649484536082473</v>
      </c>
      <c r="F186" s="14">
        <f t="shared" si="50"/>
        <v>4.525283505623257</v>
      </c>
      <c r="G186" s="14">
        <f t="shared" si="50"/>
        <v>1.1340268354523668</v>
      </c>
      <c r="H186" s="14">
        <f t="shared" si="56"/>
        <v>4.6652407274466565</v>
      </c>
      <c r="I186" s="19">
        <f t="shared" si="52"/>
        <v>6.7620633205512108</v>
      </c>
      <c r="J186" s="21">
        <f t="shared" si="51"/>
        <v>0.14399999999999999</v>
      </c>
      <c r="K186" s="14">
        <f t="shared" si="60"/>
        <v>4.5313280509656755</v>
      </c>
      <c r="L186" s="14">
        <f t="shared" si="61"/>
        <v>1.1354095745829855</v>
      </c>
      <c r="M186" s="14">
        <f t="shared" si="53"/>
        <v>4.6714118644712865</v>
      </c>
      <c r="N186" s="19">
        <f t="shared" si="54"/>
        <v>6.7710081149912575</v>
      </c>
      <c r="O186" s="19">
        <f t="shared" si="55"/>
        <v>226.51219646184512</v>
      </c>
      <c r="P186" s="39">
        <f t="shared" si="62"/>
        <v>0.13500252743264643</v>
      </c>
      <c r="Q186" s="19">
        <f t="shared" si="63"/>
        <v>226.20639927167844</v>
      </c>
    </row>
    <row r="187" spans="2:18" outlineLevel="1">
      <c r="B187" t="s">
        <v>222</v>
      </c>
      <c r="C187" s="14">
        <f t="shared" si="57"/>
        <v>1.1299999999999999</v>
      </c>
      <c r="D187" s="14">
        <f t="shared" si="58"/>
        <v>0.28320469551941929</v>
      </c>
      <c r="E187" s="14">
        <f t="shared" si="59"/>
        <v>1.1649484536082473</v>
      </c>
      <c r="F187" s="14">
        <f t="shared" si="50"/>
        <v>3.3918876050972036</v>
      </c>
      <c r="G187" s="14">
        <f t="shared" si="50"/>
        <v>0.85004529994332756</v>
      </c>
      <c r="H187" s="14">
        <f t="shared" si="56"/>
        <v>3.4967913454610349</v>
      </c>
      <c r="I187" s="19">
        <f t="shared" si="52"/>
        <v>5.068446812969599</v>
      </c>
      <c r="J187" s="21">
        <f t="shared" si="51"/>
        <v>0.14399999999999999</v>
      </c>
      <c r="K187" s="14">
        <f t="shared" si="60"/>
        <v>3.3952835056232571</v>
      </c>
      <c r="L187" s="14">
        <f t="shared" si="61"/>
        <v>0.85082213993294764</v>
      </c>
      <c r="M187" s="14">
        <f t="shared" si="53"/>
        <v>3.5002640468052455</v>
      </c>
      <c r="N187" s="19">
        <f t="shared" si="54"/>
        <v>5.0734803423745793</v>
      </c>
      <c r="O187" s="19">
        <f t="shared" si="55"/>
        <v>226.20639927167844</v>
      </c>
      <c r="P187" s="39">
        <f t="shared" si="62"/>
        <v>0.10131009355720701</v>
      </c>
      <c r="Q187" s="19">
        <f t="shared" si="63"/>
        <v>225.97722935694392</v>
      </c>
    </row>
    <row r="188" spans="2:18" outlineLevel="1">
      <c r="B188" t="s">
        <v>223</v>
      </c>
      <c r="C188" s="14">
        <f t="shared" si="57"/>
        <v>1.1299999999999999</v>
      </c>
      <c r="D188" s="14">
        <f t="shared" si="58"/>
        <v>0.28320469551941929</v>
      </c>
      <c r="E188" s="14">
        <f t="shared" si="59"/>
        <v>1.1649484536082473</v>
      </c>
      <c r="F188" s="14">
        <f>C188+K189</f>
        <v>2.2603794890187872</v>
      </c>
      <c r="G188" s="14">
        <f>D188+L189</f>
        <v>0.56649561054976072</v>
      </c>
      <c r="H188" s="14">
        <f t="shared" si="56"/>
        <v>2.3302881330090588</v>
      </c>
      <c r="I188" s="19">
        <f t="shared" si="52"/>
        <v>3.3776511933952484</v>
      </c>
      <c r="J188" s="21">
        <f t="shared" si="51"/>
        <v>0.14399999999999999</v>
      </c>
      <c r="K188" s="14">
        <f t="shared" si="60"/>
        <v>2.2618876050972037</v>
      </c>
      <c r="L188" s="14">
        <f t="shared" si="61"/>
        <v>0.56684060442390827</v>
      </c>
      <c r="M188" s="14">
        <f t="shared" si="53"/>
        <v>2.3318327146079807</v>
      </c>
      <c r="N188" s="19">
        <f t="shared" si="54"/>
        <v>3.3798899971753453</v>
      </c>
      <c r="O188" s="19">
        <f t="shared" si="55"/>
        <v>225.97722935694392</v>
      </c>
      <c r="P188" s="39">
        <f t="shared" si="62"/>
        <v>6.7571123242748179E-2</v>
      </c>
      <c r="Q188" s="19">
        <f t="shared" si="63"/>
        <v>225.8245340047946</v>
      </c>
    </row>
    <row r="189" spans="2:18" outlineLevel="1">
      <c r="B189" t="s">
        <v>224</v>
      </c>
      <c r="C189" s="14">
        <f t="shared" si="57"/>
        <v>1.1299999999999999</v>
      </c>
      <c r="D189" s="14">
        <f t="shared" ref="D189" si="64">C189*$L$45</f>
        <v>0.28320469551941929</v>
      </c>
      <c r="E189" s="14">
        <f>C189/$L$43</f>
        <v>1.1649484536082473</v>
      </c>
      <c r="F189" s="14">
        <f>C189</f>
        <v>1.1299999999999999</v>
      </c>
      <c r="G189" s="14">
        <f>D189</f>
        <v>0.28320469551941929</v>
      </c>
      <c r="H189" s="14">
        <f t="shared" ref="H189" si="65">F189/$L$43</f>
        <v>1.1649484536082473</v>
      </c>
      <c r="I189" s="19">
        <f>1000*H189/3/O$180</f>
        <v>1.6885420643210005</v>
      </c>
      <c r="J189" s="21">
        <f t="shared" si="51"/>
        <v>0.14399999999999999</v>
      </c>
      <c r="K189" s="14">
        <f t="shared" ref="K189" si="66">(3*J189*$K$72*I189^2)/1000+F189</f>
        <v>1.1303794890187873</v>
      </c>
      <c r="L189" s="14">
        <f t="shared" ref="L189" si="67">(3*J189*$L$72*I189^2)/1000+G189</f>
        <v>0.28329091503034143</v>
      </c>
      <c r="M189" s="14">
        <f t="shared" si="53"/>
        <v>1.1653375183753001</v>
      </c>
      <c r="N189" s="19">
        <f>1000*M189/3/O$180</f>
        <v>1.6891059967618556</v>
      </c>
      <c r="O189" s="19">
        <f>Q188</f>
        <v>225.8245340047946</v>
      </c>
      <c r="P189" s="39">
        <f t="shared" ref="P189" si="68">($K$72*$L$43+$L$72*$L$44)*100*SQRT(3)*(I189+N189)/2*J189/(O189*SQRT(3))</f>
        <v>3.4016538850143704E-2</v>
      </c>
      <c r="Q189" s="19">
        <f t="shared" ref="Q189" si="69">O189*(1-P189/100)</f>
        <v>225.74771631445171</v>
      </c>
    </row>
    <row r="190" spans="2:18" outlineLevel="1">
      <c r="B190" s="16" t="s">
        <v>94</v>
      </c>
      <c r="C190" s="17">
        <f>SUM(C180:C189)</f>
        <v>11.299999999999997</v>
      </c>
      <c r="D190" s="17">
        <f>SUM(D180:D189)</f>
        <v>2.8320469551941936</v>
      </c>
      <c r="E190" s="17">
        <f>SUM(E180:E189)</f>
        <v>11.64948453608247</v>
      </c>
      <c r="F190" s="17">
        <f>F180</f>
        <v>11.408471460398694</v>
      </c>
      <c r="G190" s="17">
        <f>G180</f>
        <v>2.8568600962626101</v>
      </c>
      <c r="H190" s="17">
        <f>F190/$L$43</f>
        <v>11.76131078391618</v>
      </c>
      <c r="I190" s="20">
        <f>I180</f>
        <v>17.047507920786575</v>
      </c>
      <c r="J190" s="17">
        <f>SUM(J180:J189)</f>
        <v>1.4399999999999997</v>
      </c>
      <c r="K190" s="17">
        <f>K180</f>
        <v>11.446888772436571</v>
      </c>
      <c r="L190" s="17">
        <f>L180</f>
        <v>2.8656483702582025</v>
      </c>
      <c r="M190" s="17">
        <f>M180</f>
        <v>11.800135725935441</v>
      </c>
      <c r="N190" s="20">
        <f>N180</f>
        <v>17.103782983894554</v>
      </c>
      <c r="O190" s="41">
        <f>O180</f>
        <v>229.97126302500465</v>
      </c>
      <c r="P190" s="38">
        <f>(1-Q190/O190)*100</f>
        <v>1.8365541220225046</v>
      </c>
      <c r="Q190" s="20">
        <f>Q189</f>
        <v>225.74771631445171</v>
      </c>
    </row>
    <row r="191" spans="2:18" outlineLevel="1">
      <c r="C191" s="6"/>
      <c r="D191" s="6"/>
      <c r="E191" s="6"/>
    </row>
    <row r="192" spans="2:18" outlineLevel="1">
      <c r="B192" s="48"/>
      <c r="C192" s="51"/>
      <c r="D192" s="51"/>
      <c r="E192" s="51"/>
      <c r="F192" s="51"/>
      <c r="G192" s="51"/>
      <c r="H192" s="51"/>
      <c r="I192" s="52"/>
      <c r="J192" s="51"/>
      <c r="K192" s="51"/>
      <c r="L192" s="51"/>
      <c r="M192" s="51"/>
      <c r="N192" s="52"/>
      <c r="O192" s="53"/>
      <c r="P192" s="51"/>
      <c r="Q192" s="52"/>
      <c r="R192" s="48"/>
    </row>
    <row r="193" spans="2:18" outlineLevel="1">
      <c r="B193" s="49" t="s">
        <v>345</v>
      </c>
      <c r="C193" s="54" t="s">
        <v>176</v>
      </c>
      <c r="D193" s="50">
        <f>M190</f>
        <v>11.800135725935441</v>
      </c>
      <c r="E193" s="51"/>
      <c r="F193" s="51"/>
      <c r="G193" s="51"/>
      <c r="H193" s="51"/>
      <c r="I193" s="52"/>
      <c r="J193" s="51"/>
      <c r="K193" s="51"/>
      <c r="L193" s="51"/>
      <c r="M193" s="51"/>
      <c r="N193" s="52"/>
      <c r="O193" s="53"/>
      <c r="P193" s="51"/>
      <c r="Q193" s="52"/>
    </row>
    <row r="194" spans="2:18" outlineLevel="1">
      <c r="E194" s="6"/>
    </row>
    <row r="195" spans="2:18" outlineLevel="1">
      <c r="C195" s="128" t="s">
        <v>346</v>
      </c>
      <c r="E195" s="6"/>
    </row>
    <row r="196" spans="2:18" outlineLevel="1">
      <c r="C196" s="5"/>
      <c r="E196" s="6"/>
    </row>
    <row r="197" spans="2:18" outlineLevel="1">
      <c r="B197" s="124" t="s">
        <v>336</v>
      </c>
      <c r="C197" s="14">
        <f>D193</f>
        <v>11.800135725935441</v>
      </c>
      <c r="D197" t="s">
        <v>150</v>
      </c>
      <c r="E197" s="144" t="s">
        <v>349</v>
      </c>
    </row>
    <row r="198" spans="2:18" outlineLevel="1">
      <c r="C198" s="145"/>
      <c r="E198" s="6"/>
      <c r="F198" s="145"/>
    </row>
    <row r="199" spans="2:18" ht="17" outlineLevel="1">
      <c r="C199" s="15" t="s">
        <v>164</v>
      </c>
      <c r="D199" s="137" t="s">
        <v>159</v>
      </c>
      <c r="E199" s="137" t="s">
        <v>106</v>
      </c>
      <c r="F199" s="163" t="s">
        <v>167</v>
      </c>
      <c r="G199" s="168" t="s">
        <v>359</v>
      </c>
      <c r="H199" s="168" t="s">
        <v>360</v>
      </c>
      <c r="I199" s="168" t="s">
        <v>361</v>
      </c>
      <c r="J199" s="137" t="s">
        <v>161</v>
      </c>
      <c r="K199" s="137" t="s">
        <v>168</v>
      </c>
      <c r="L199" s="137" t="s">
        <v>105</v>
      </c>
      <c r="M199" s="137" t="s">
        <v>169</v>
      </c>
      <c r="N199" s="137" t="s">
        <v>352</v>
      </c>
      <c r="O199" s="168" t="s">
        <v>362</v>
      </c>
      <c r="P199" s="168" t="s">
        <v>363</v>
      </c>
      <c r="Q199" s="168" t="s">
        <v>364</v>
      </c>
      <c r="R199" s="168" t="s">
        <v>365</v>
      </c>
    </row>
    <row r="200" spans="2:18" outlineLevel="1">
      <c r="B200" s="137" t="s">
        <v>29</v>
      </c>
      <c r="C200" s="14">
        <f t="shared" ref="C200:C211" si="70">$D$193+F201</f>
        <v>759.27795198301817</v>
      </c>
      <c r="D200" s="14">
        <f t="shared" ref="D200:D256" si="71">1000*C200/3/$F$170</f>
        <v>21.918466498357162</v>
      </c>
      <c r="E200" s="25">
        <f>$G$3/1000</f>
        <v>0.84</v>
      </c>
      <c r="F200" s="14">
        <f t="shared" ref="F200:F217" si="72">IF(D200&lt;0,-SQRT((O200+G200)^2+(Q200+H200-I200)^2),SQRT((O200+G200)^2+(Q200+H200-I200)^2))</f>
        <v>763.88387227966393</v>
      </c>
      <c r="G200" s="165">
        <f t="shared" ref="G200:G256" si="73">(3*E200*$K$71*D200^2)/1000</f>
        <v>0.37046083317697243</v>
      </c>
      <c r="H200" s="165">
        <f t="shared" ref="H200:H256" si="74">+(3*E200*$L$71*D200^2)/1000</f>
        <v>8.4745942230026391E-2</v>
      </c>
      <c r="I200" s="165">
        <f>3*$K$200^2/($N$70/E200)/1000</f>
        <v>31.667253948185127</v>
      </c>
      <c r="J200" s="14">
        <f t="shared" ref="J200:J231" si="75">1000*F200/3/$F$170</f>
        <v>22.051427964513881</v>
      </c>
      <c r="K200" s="35">
        <f>F262</f>
        <v>11547.005383792517</v>
      </c>
      <c r="L200" s="39">
        <f t="shared" ref="L200:L218" si="76">($K$70*$L$43+$L$70*$L$44)*100*SQRT(3)*(D200+J200)/2*E200/$K200</f>
        <v>2.7330952174951476E-2</v>
      </c>
      <c r="M200" s="35">
        <f t="shared" ref="M200:M246" si="77">K200*(1-L200/100)</f>
        <v>11543.849477273434</v>
      </c>
      <c r="N200" s="40">
        <f>1000*M200/$D$177/1000</f>
        <v>230.87698954546869</v>
      </c>
      <c r="O200" s="165">
        <f t="shared" ref="O200:O208" si="78">$C$106*$L$43+P201</f>
        <v>664.61747134572443</v>
      </c>
      <c r="P200" s="165">
        <f t="shared" ref="P200:P256" si="79">O200+H200</f>
        <v>664.70221728795445</v>
      </c>
      <c r="Q200" s="165">
        <f t="shared" ref="Q200:Q208" si="80">$C$106*$L$44+R201</f>
        <v>407.49422687808976</v>
      </c>
      <c r="R200" s="165">
        <f t="shared" ref="R200:R256" si="81">Q200+I200-J200</f>
        <v>417.11005286176101</v>
      </c>
    </row>
    <row r="201" spans="2:18" outlineLevel="1">
      <c r="B201" s="137" t="s">
        <v>30</v>
      </c>
      <c r="C201" s="14">
        <f t="shared" si="70"/>
        <v>742.69004625053321</v>
      </c>
      <c r="D201" s="14">
        <f t="shared" si="71"/>
        <v>21.439614906360045</v>
      </c>
      <c r="E201" s="25">
        <f t="shared" ref="E201:E218" si="82">$G$3/1000</f>
        <v>0.84</v>
      </c>
      <c r="F201" s="14">
        <f t="shared" si="72"/>
        <v>747.47781625708274</v>
      </c>
      <c r="G201" s="165">
        <f t="shared" si="73"/>
        <v>0.35445077318423518</v>
      </c>
      <c r="H201" s="165">
        <f t="shared" si="74"/>
        <v>8.108351020554401E-2</v>
      </c>
      <c r="I201" s="165">
        <f t="shared" ref="I201:I218" si="83">3*$K$200^2/($N$70/E201)/1000</f>
        <v>31.667253948185127</v>
      </c>
      <c r="J201" s="14">
        <f t="shared" si="75"/>
        <v>21.577825921465013</v>
      </c>
      <c r="K201" s="35">
        <f>M200</f>
        <v>11543.849477273434</v>
      </c>
      <c r="L201" s="39">
        <f t="shared" si="76"/>
        <v>2.6746232899900638E-2</v>
      </c>
      <c r="M201" s="35">
        <f t="shared" si="77"/>
        <v>11540.761932406629</v>
      </c>
      <c r="N201" s="40">
        <f>1000*M201/$D$177/1000</f>
        <v>230.81523864813258</v>
      </c>
      <c r="O201" s="165">
        <f t="shared" si="78"/>
        <v>653.09054443911623</v>
      </c>
      <c r="P201" s="165">
        <f t="shared" si="79"/>
        <v>653.17162794932176</v>
      </c>
      <c r="Q201" s="165">
        <f t="shared" si="80"/>
        <v>394.53620009558102</v>
      </c>
      <c r="R201" s="165">
        <f t="shared" si="81"/>
        <v>404.62562812230112</v>
      </c>
    </row>
    <row r="202" spans="2:18" outlineLevel="1">
      <c r="B202" s="137" t="s">
        <v>31</v>
      </c>
      <c r="C202" s="14">
        <f t="shared" si="70"/>
        <v>725.93214207433255</v>
      </c>
      <c r="D202" s="14">
        <f t="shared" si="71"/>
        <v>20.955855882000876</v>
      </c>
      <c r="E202" s="25">
        <f t="shared" si="82"/>
        <v>0.84</v>
      </c>
      <c r="F202" s="14">
        <f t="shared" si="72"/>
        <v>730.88991052459778</v>
      </c>
      <c r="G202" s="165">
        <f t="shared" si="73"/>
        <v>0.33863572536857373</v>
      </c>
      <c r="H202" s="165">
        <f t="shared" si="74"/>
        <v>7.7465688809804464E-2</v>
      </c>
      <c r="I202" s="165">
        <f t="shared" si="83"/>
        <v>31.667253948185127</v>
      </c>
      <c r="J202" s="14">
        <f t="shared" si="75"/>
        <v>21.098974329467897</v>
      </c>
      <c r="K202" s="35">
        <f t="shared" ref="K202:K205" si="84">M201</f>
        <v>11540.761932406629</v>
      </c>
      <c r="L202" s="39">
        <f t="shared" si="76"/>
        <v>2.6154722040160106E-2</v>
      </c>
      <c r="M202" s="35">
        <f t="shared" si="77"/>
        <v>11537.743478201892</v>
      </c>
      <c r="N202" s="40">
        <f t="shared" ref="N202:N257" si="85">1000*M202/$D$177/1000</f>
        <v>230.75486956403785</v>
      </c>
      <c r="O202" s="165">
        <f t="shared" si="78"/>
        <v>641.56723535390381</v>
      </c>
      <c r="P202" s="165">
        <f t="shared" si="79"/>
        <v>641.64470104271356</v>
      </c>
      <c r="Q202" s="165">
        <f t="shared" si="80"/>
        <v>381.09932172107517</v>
      </c>
      <c r="R202" s="165">
        <f t="shared" si="81"/>
        <v>391.66760133979238</v>
      </c>
    </row>
    <row r="203" spans="2:18" outlineLevel="1">
      <c r="B203" s="137" t="s">
        <v>32</v>
      </c>
      <c r="C203" s="14">
        <f t="shared" si="70"/>
        <v>709.018681460582</v>
      </c>
      <c r="D203" s="14">
        <f t="shared" si="71"/>
        <v>20.467606330087023</v>
      </c>
      <c r="E203" s="25">
        <f t="shared" si="82"/>
        <v>0.84</v>
      </c>
      <c r="F203" s="14">
        <f t="shared" si="72"/>
        <v>714.13200634839711</v>
      </c>
      <c r="G203" s="165">
        <f t="shared" si="73"/>
        <v>0.32303983349818155</v>
      </c>
      <c r="H203" s="165">
        <f t="shared" si="74"/>
        <v>7.3898001127035012E-2</v>
      </c>
      <c r="I203" s="165">
        <f t="shared" si="83"/>
        <v>31.667253948185127</v>
      </c>
      <c r="J203" s="14">
        <f t="shared" si="75"/>
        <v>20.615215305108727</v>
      </c>
      <c r="K203" s="35">
        <f t="shared" si="84"/>
        <v>11537.743478201892</v>
      </c>
      <c r="L203" s="39">
        <f t="shared" si="76"/>
        <v>2.5556895216532392E-2</v>
      </c>
      <c r="M203" s="35">
        <f t="shared" si="77"/>
        <v>11534.794789190815</v>
      </c>
      <c r="N203" s="40">
        <f t="shared" si="85"/>
        <v>230.69589578381633</v>
      </c>
      <c r="O203" s="165">
        <f t="shared" si="78"/>
        <v>630.04749395637407</v>
      </c>
      <c r="P203" s="165">
        <f t="shared" si="79"/>
        <v>630.12139195750115</v>
      </c>
      <c r="Q203" s="165">
        <f t="shared" si="80"/>
        <v>367.17868432221013</v>
      </c>
      <c r="R203" s="165">
        <f t="shared" si="81"/>
        <v>378.23072296528653</v>
      </c>
    </row>
    <row r="204" spans="2:18" outlineLevel="1">
      <c r="B204" s="137" t="s">
        <v>33</v>
      </c>
      <c r="C204" s="14">
        <f t="shared" si="70"/>
        <v>691.96707863174345</v>
      </c>
      <c r="D204" s="14">
        <f t="shared" si="71"/>
        <v>19.975368955919798</v>
      </c>
      <c r="E204" s="25">
        <f t="shared" si="82"/>
        <v>0.84</v>
      </c>
      <c r="F204" s="14">
        <f t="shared" si="72"/>
        <v>697.21854573464657</v>
      </c>
      <c r="G204" s="165">
        <f t="shared" si="73"/>
        <v>0.30768872820106197</v>
      </c>
      <c r="H204" s="165">
        <f t="shared" si="74"/>
        <v>7.0386310372791958E-2</v>
      </c>
      <c r="I204" s="165">
        <f t="shared" si="83"/>
        <v>31.667253948185127</v>
      </c>
      <c r="J204" s="14">
        <f t="shared" si="75"/>
        <v>20.126965753194877</v>
      </c>
      <c r="K204" s="35">
        <f t="shared" si="84"/>
        <v>11534.794789190815</v>
      </c>
      <c r="L204" s="39">
        <f t="shared" si="76"/>
        <v>2.4953328973409329E-2</v>
      </c>
      <c r="M204" s="35">
        <f t="shared" si="77"/>
        <v>11531.916473900661</v>
      </c>
      <c r="N204" s="40">
        <f t="shared" si="85"/>
        <v>230.63832947801322</v>
      </c>
      <c r="O204" s="165">
        <f t="shared" si="78"/>
        <v>618.53126424959862</v>
      </c>
      <c r="P204" s="165">
        <f t="shared" si="79"/>
        <v>618.6016505599714</v>
      </c>
      <c r="Q204" s="165">
        <f t="shared" si="80"/>
        <v>352.76979737143125</v>
      </c>
      <c r="R204" s="165">
        <f t="shared" si="81"/>
        <v>364.31008556642149</v>
      </c>
    </row>
    <row r="205" spans="2:18" outlineLevel="1">
      <c r="B205" s="137" t="s">
        <v>34</v>
      </c>
      <c r="C205" s="14">
        <f t="shared" si="70"/>
        <v>674.79815532856105</v>
      </c>
      <c r="D205" s="14">
        <f t="shared" si="71"/>
        <v>19.47974483138038</v>
      </c>
      <c r="E205" s="25">
        <f t="shared" si="82"/>
        <v>0.84</v>
      </c>
      <c r="F205" s="14">
        <f t="shared" si="72"/>
        <v>680.16694290580801</v>
      </c>
      <c r="G205" s="165">
        <f t="shared" si="73"/>
        <v>0.29260954890942098</v>
      </c>
      <c r="H205" s="165">
        <f t="shared" si="74"/>
        <v>6.6936824913919835E-2</v>
      </c>
      <c r="I205" s="165">
        <f t="shared" si="83"/>
        <v>31.667253948185127</v>
      </c>
      <c r="J205" s="14">
        <f t="shared" si="75"/>
        <v>19.634728379027649</v>
      </c>
      <c r="K205" s="35">
        <f t="shared" si="84"/>
        <v>11531.916473900661</v>
      </c>
      <c r="L205" s="39">
        <f t="shared" si="76"/>
        <v>2.4344715564955696E-2</v>
      </c>
      <c r="M205" s="35">
        <f t="shared" si="77"/>
        <v>11529.109061635902</v>
      </c>
      <c r="N205" s="40">
        <f t="shared" si="85"/>
        <v>230.58218123271806</v>
      </c>
      <c r="O205" s="165">
        <f t="shared" si="78"/>
        <v>607.01848402828205</v>
      </c>
      <c r="P205" s="165">
        <f t="shared" si="79"/>
        <v>607.08542085319596</v>
      </c>
      <c r="Q205" s="165">
        <f t="shared" si="80"/>
        <v>337.86867304648513</v>
      </c>
      <c r="R205" s="165">
        <f t="shared" si="81"/>
        <v>349.90119861564261</v>
      </c>
    </row>
    <row r="206" spans="2:18" outlineLevel="1">
      <c r="B206" s="137" t="s">
        <v>35</v>
      </c>
      <c r="C206" s="14">
        <f t="shared" si="70"/>
        <v>657.53663587787264</v>
      </c>
      <c r="D206" s="14">
        <f t="shared" si="71"/>
        <v>18.981447686306531</v>
      </c>
      <c r="E206" s="25">
        <f t="shared" si="82"/>
        <v>0.84</v>
      </c>
      <c r="F206" s="14">
        <f t="shared" si="72"/>
        <v>662.99801960262562</v>
      </c>
      <c r="G206" s="165">
        <f t="shared" si="73"/>
        <v>0.2778309551253737</v>
      </c>
      <c r="H206" s="165">
        <f t="shared" si="74"/>
        <v>6.355610084567373E-2</v>
      </c>
      <c r="I206" s="165">
        <f t="shared" si="83"/>
        <v>31.667253948185127</v>
      </c>
      <c r="J206" s="14">
        <f t="shared" si="75"/>
        <v>19.139104254488231</v>
      </c>
      <c r="K206" s="35">
        <f>M205</f>
        <v>11529.109061635902</v>
      </c>
      <c r="L206" s="39">
        <f t="shared" si="76"/>
        <v>2.373187979383885E-2</v>
      </c>
      <c r="M206" s="35">
        <f t="shared" si="77"/>
        <v>11526.372987332094</v>
      </c>
      <c r="N206" s="40">
        <f t="shared" si="85"/>
        <v>230.52745974664188</v>
      </c>
      <c r="O206" s="165">
        <f t="shared" si="78"/>
        <v>595.50908453103375</v>
      </c>
      <c r="P206" s="165">
        <f t="shared" si="79"/>
        <v>595.57264063187938</v>
      </c>
      <c r="Q206" s="165">
        <f t="shared" si="80"/>
        <v>322.4719245969996</v>
      </c>
      <c r="R206" s="165">
        <f t="shared" si="81"/>
        <v>335.00007429069649</v>
      </c>
    </row>
    <row r="207" spans="2:18" outlineLevel="1">
      <c r="B207" s="137" t="s">
        <v>36</v>
      </c>
      <c r="C207" s="14">
        <f t="shared" si="70"/>
        <v>640.21170260987878</v>
      </c>
      <c r="D207" s="14">
        <f t="shared" si="71"/>
        <v>18.481319942008103</v>
      </c>
      <c r="E207" s="25">
        <f t="shared" si="82"/>
        <v>0.84</v>
      </c>
      <c r="F207" s="14">
        <f t="shared" si="72"/>
        <v>645.73650015193721</v>
      </c>
      <c r="G207" s="165">
        <f t="shared" si="73"/>
        <v>0.2633831201243419</v>
      </c>
      <c r="H207" s="165">
        <f t="shared" si="74"/>
        <v>6.0251040551320037E-2</v>
      </c>
      <c r="I207" s="165">
        <f t="shared" si="83"/>
        <v>31.667253948185127</v>
      </c>
      <c r="J207" s="14">
        <f t="shared" si="75"/>
        <v>18.640807109414386</v>
      </c>
      <c r="K207" s="35">
        <f t="shared" ref="K207:K212" si="86">M206</f>
        <v>11526.372987332094</v>
      </c>
      <c r="L207" s="39">
        <f t="shared" si="76"/>
        <v>2.3115798020951789E-2</v>
      </c>
      <c r="M207" s="35">
        <f t="shared" si="77"/>
        <v>11523.7085742332</v>
      </c>
      <c r="N207" s="40">
        <f t="shared" si="85"/>
        <v>230.474171484664</v>
      </c>
      <c r="O207" s="165">
        <f t="shared" si="78"/>
        <v>584.00299009407979</v>
      </c>
      <c r="P207" s="165">
        <f t="shared" si="79"/>
        <v>584.06324113463108</v>
      </c>
      <c r="Q207" s="165">
        <f t="shared" si="80"/>
        <v>306.57687900244019</v>
      </c>
      <c r="R207" s="165">
        <f t="shared" si="81"/>
        <v>319.60332584121096</v>
      </c>
    </row>
    <row r="208" spans="2:18" outlineLevel="1">
      <c r="B208" s="137" t="s">
        <v>37</v>
      </c>
      <c r="C208" s="14">
        <f t="shared" si="70"/>
        <v>622.84993355129529</v>
      </c>
      <c r="D208" s="14">
        <f t="shared" si="71"/>
        <v>17.980128840029042</v>
      </c>
      <c r="E208" s="25">
        <f t="shared" si="82"/>
        <v>0.84</v>
      </c>
      <c r="F208" s="14">
        <f t="shared" si="72"/>
        <v>628.41156688394335</v>
      </c>
      <c r="G208" s="165">
        <f t="shared" si="73"/>
        <v>0.24929155472719056</v>
      </c>
      <c r="H208" s="165">
        <f t="shared" si="74"/>
        <v>5.7027479839553391E-2</v>
      </c>
      <c r="I208" s="165">
        <f t="shared" si="83"/>
        <v>31.667253948185127</v>
      </c>
      <c r="J208" s="14">
        <f t="shared" si="75"/>
        <v>18.140679365115957</v>
      </c>
      <c r="K208" s="35">
        <f t="shared" si="86"/>
        <v>11523.7085742332</v>
      </c>
      <c r="L208" s="39">
        <f t="shared" si="76"/>
        <v>2.2497481307083501E-2</v>
      </c>
      <c r="M208" s="35">
        <f t="shared" si="77"/>
        <v>11521.116030050829</v>
      </c>
      <c r="N208" s="40">
        <f t="shared" si="85"/>
        <v>230.42232060101657</v>
      </c>
      <c r="O208" s="165">
        <f t="shared" si="78"/>
        <v>572.50011921783755</v>
      </c>
      <c r="P208" s="165">
        <f t="shared" si="79"/>
        <v>572.55714669767713</v>
      </c>
      <c r="Q208" s="165">
        <f t="shared" si="80"/>
        <v>290.18170566358236</v>
      </c>
      <c r="R208" s="165">
        <f t="shared" si="81"/>
        <v>303.70828024665155</v>
      </c>
    </row>
    <row r="209" spans="2:19" outlineLevel="1">
      <c r="B209" s="137" t="s">
        <v>287</v>
      </c>
      <c r="C209" s="14">
        <f>$D$193+F210+F213</f>
        <v>593.1132065213144</v>
      </c>
      <c r="D209" s="14">
        <f t="shared" si="71"/>
        <v>17.121703472250147</v>
      </c>
      <c r="E209" s="25">
        <f t="shared" si="82"/>
        <v>0.84</v>
      </c>
      <c r="F209" s="14">
        <f t="shared" si="72"/>
        <v>611.04979782535986</v>
      </c>
      <c r="G209" s="165">
        <f t="shared" si="73"/>
        <v>0.22605593299694698</v>
      </c>
      <c r="H209" s="165">
        <f t="shared" si="74"/>
        <v>5.1712141535249313E-2</v>
      </c>
      <c r="I209" s="165">
        <f t="shared" si="83"/>
        <v>31.667253948185127</v>
      </c>
      <c r="J209" s="14">
        <f t="shared" si="75"/>
        <v>17.639488263136894</v>
      </c>
      <c r="K209" s="35">
        <f t="shared" si="86"/>
        <v>11521.116030050829</v>
      </c>
      <c r="L209" s="39">
        <f t="shared" si="76"/>
        <v>2.1655529842070351E-2</v>
      </c>
      <c r="M209" s="35">
        <f t="shared" si="77"/>
        <v>11518.621071330803</v>
      </c>
      <c r="N209" s="40">
        <f t="shared" si="85"/>
        <v>230.37242142661606</v>
      </c>
      <c r="O209" s="165">
        <f>$C$106*$L$43+P210+P213</f>
        <v>561.00256367989959</v>
      </c>
      <c r="P209" s="165">
        <f t="shared" si="79"/>
        <v>561.05427582143489</v>
      </c>
      <c r="Q209" s="165">
        <f>$C$106*$L$44+R210+R213</f>
        <v>273.2853412227455</v>
      </c>
      <c r="R209" s="165">
        <f t="shared" si="81"/>
        <v>287.31310690779372</v>
      </c>
    </row>
    <row r="210" spans="2:19" outlineLevel="1">
      <c r="B210" s="148" t="s">
        <v>288</v>
      </c>
      <c r="C210" s="149">
        <f t="shared" si="70"/>
        <v>35.199654731589575</v>
      </c>
      <c r="D210" s="149">
        <f t="shared" si="71"/>
        <v>1.0161265067332561</v>
      </c>
      <c r="E210" s="150">
        <f t="shared" si="82"/>
        <v>0.84</v>
      </c>
      <c r="F210" s="149">
        <f t="shared" si="72"/>
        <v>51.740449369802988</v>
      </c>
      <c r="G210" s="173">
        <f t="shared" si="73"/>
        <v>7.9619148446517427E-4</v>
      </c>
      <c r="H210" s="173">
        <f t="shared" si="74"/>
        <v>1.8213530690379807E-4</v>
      </c>
      <c r="I210" s="173">
        <f t="shared" si="83"/>
        <v>31.667253948185127</v>
      </c>
      <c r="J210" s="149">
        <f t="shared" si="75"/>
        <v>1.4936181185823978</v>
      </c>
      <c r="K210" s="151">
        <f t="shared" si="86"/>
        <v>11518.621071330803</v>
      </c>
      <c r="L210" s="152">
        <f t="shared" si="76"/>
        <v>1.5638595575369018E-3</v>
      </c>
      <c r="M210" s="151">
        <f t="shared" si="77"/>
        <v>11518.440936274283</v>
      </c>
      <c r="N210" s="40">
        <f t="shared" si="85"/>
        <v>230.36881872548565</v>
      </c>
      <c r="O210" s="173">
        <f>$C$106*$L$43+P211</f>
        <v>34.337819812429338</v>
      </c>
      <c r="P210" s="173">
        <f t="shared" si="79"/>
        <v>34.338001947736238</v>
      </c>
      <c r="Q210" s="173">
        <f>$C$106*$L$44+R211</f>
        <v>70.370218350658604</v>
      </c>
      <c r="R210" s="173">
        <f t="shared" si="81"/>
        <v>100.54385418026133</v>
      </c>
      <c r="S210" s="154" t="s">
        <v>342</v>
      </c>
    </row>
    <row r="211" spans="2:19" outlineLevel="1">
      <c r="B211" s="148" t="s">
        <v>289</v>
      </c>
      <c r="C211" s="149">
        <f t="shared" si="70"/>
        <v>42.789984730150138</v>
      </c>
      <c r="D211" s="149">
        <f t="shared" si="71"/>
        <v>1.2352404601286078</v>
      </c>
      <c r="E211" s="150">
        <f t="shared" si="82"/>
        <v>0.84</v>
      </c>
      <c r="F211" s="149">
        <f t="shared" si="72"/>
        <v>23.399519005654131</v>
      </c>
      <c r="G211" s="173">
        <f t="shared" si="73"/>
        <v>1.1765895429144851E-3</v>
      </c>
      <c r="H211" s="173">
        <f t="shared" si="74"/>
        <v>2.6915447060135283E-4</v>
      </c>
      <c r="I211" s="173">
        <f t="shared" si="83"/>
        <v>31.667253948185127</v>
      </c>
      <c r="J211" s="149">
        <f t="shared" si="75"/>
        <v>0.67548592984110878</v>
      </c>
      <c r="K211" s="151">
        <f t="shared" si="86"/>
        <v>11518.440936274283</v>
      </c>
      <c r="L211" s="152">
        <f t="shared" si="76"/>
        <v>1.1906209210251315E-3</v>
      </c>
      <c r="M211" s="151">
        <f t="shared" si="77"/>
        <v>11518.30379530672</v>
      </c>
      <c r="N211" s="40">
        <f t="shared" si="85"/>
        <v>230.3660759061344</v>
      </c>
      <c r="O211" s="173">
        <f>$C$106*$L$43+P212</f>
        <v>22.891707261556114</v>
      </c>
      <c r="P211" s="173">
        <f t="shared" si="79"/>
        <v>22.891976416026715</v>
      </c>
      <c r="Q211" s="173">
        <f>$C$106*$L$44+R212</f>
        <v>36.509851576525946</v>
      </c>
      <c r="R211" s="173">
        <f t="shared" si="81"/>
        <v>67.501619594869965</v>
      </c>
      <c r="S211" s="154" t="s">
        <v>342</v>
      </c>
    </row>
    <row r="212" spans="2:19" outlineLevel="1">
      <c r="B212" s="148" t="s">
        <v>290</v>
      </c>
      <c r="C212" s="149">
        <f>$D$193</f>
        <v>11.800135725935441</v>
      </c>
      <c r="D212" s="149">
        <f t="shared" si="71"/>
        <v>0.34064057689214727</v>
      </c>
      <c r="E212" s="150">
        <f t="shared" si="82"/>
        <v>0.84</v>
      </c>
      <c r="F212" s="149">
        <f t="shared" si="72"/>
        <v>30.989849004214694</v>
      </c>
      <c r="G212" s="173">
        <f t="shared" si="73"/>
        <v>8.9477682344509939E-5</v>
      </c>
      <c r="H212" s="173">
        <f t="shared" si="74"/>
        <v>2.0468750863123191E-5</v>
      </c>
      <c r="I212" s="173">
        <f t="shared" si="83"/>
        <v>31.667253948185127</v>
      </c>
      <c r="J212" s="149">
        <f t="shared" si="75"/>
        <v>0.89459988323646045</v>
      </c>
      <c r="K212" s="151">
        <f t="shared" si="86"/>
        <v>11518.30379530672</v>
      </c>
      <c r="L212" s="152">
        <f t="shared" si="76"/>
        <v>7.697180782942081E-4</v>
      </c>
      <c r="M212" s="151">
        <f t="shared" si="77"/>
        <v>11518.215136840094</v>
      </c>
      <c r="N212" s="40">
        <f t="shared" si="85"/>
        <v>230.36430273680187</v>
      </c>
      <c r="O212" s="173">
        <f>$C$106*$L$43</f>
        <v>11.445843396402624</v>
      </c>
      <c r="P212" s="173">
        <f t="shared" si="79"/>
        <v>11.445863865153488</v>
      </c>
      <c r="Q212" s="173">
        <f>$C$106*$L$44</f>
        <v>2.8685987557886383</v>
      </c>
      <c r="R212" s="173">
        <f t="shared" si="81"/>
        <v>33.641252820737307</v>
      </c>
      <c r="S212" s="154" t="s">
        <v>342</v>
      </c>
    </row>
    <row r="213" spans="2:19" outlineLevel="1">
      <c r="B213" s="137" t="s">
        <v>291</v>
      </c>
      <c r="C213" s="14">
        <f>$D$193+F214+F217</f>
        <v>533.04342494474918</v>
      </c>
      <c r="D213" s="14">
        <f t="shared" si="71"/>
        <v>15.387638244080549</v>
      </c>
      <c r="E213" s="25">
        <f t="shared" si="82"/>
        <v>0.84</v>
      </c>
      <c r="F213" s="14">
        <f t="shared" si="72"/>
        <v>529.57262142557602</v>
      </c>
      <c r="G213" s="165">
        <f t="shared" si="73"/>
        <v>0.18258533920264991</v>
      </c>
      <c r="H213" s="165">
        <f t="shared" si="74"/>
        <v>4.1767888052893776E-2</v>
      </c>
      <c r="I213" s="165">
        <f t="shared" si="83"/>
        <v>31.667253948185127</v>
      </c>
      <c r="J213" s="14">
        <f t="shared" si="75"/>
        <v>15.287444776775603</v>
      </c>
      <c r="K213" s="35">
        <f>M209</f>
        <v>11518.621071330803</v>
      </c>
      <c r="L213" s="39">
        <f t="shared" si="76"/>
        <v>1.9114104788398693E-2</v>
      </c>
      <c r="M213" s="35">
        <f t="shared" si="77"/>
        <v>11516.41939002905</v>
      </c>
      <c r="N213" s="40">
        <f t="shared" si="85"/>
        <v>230.328387800581</v>
      </c>
      <c r="O213" s="165">
        <f>$C$106*$L$43+P214+P217</f>
        <v>515.1769504477079</v>
      </c>
      <c r="P213" s="165">
        <f t="shared" si="79"/>
        <v>515.21871833576074</v>
      </c>
      <c r="Q213" s="165">
        <f>$C$106*$L$44+R214+R217</f>
        <v>153.49307911528598</v>
      </c>
      <c r="R213" s="165">
        <f t="shared" si="81"/>
        <v>169.87288828669551</v>
      </c>
      <c r="S213" s="154"/>
    </row>
    <row r="214" spans="2:19" outlineLevel="1">
      <c r="B214" s="148" t="s">
        <v>292</v>
      </c>
      <c r="C214" s="149">
        <f t="shared" ref="C214:C215" si="87">$D$193+F215</f>
        <v>35.199654731589575</v>
      </c>
      <c r="D214" s="149">
        <f t="shared" si="71"/>
        <v>1.0161265067332561</v>
      </c>
      <c r="E214" s="150">
        <f t="shared" si="82"/>
        <v>0.84</v>
      </c>
      <c r="F214" s="149">
        <f t="shared" si="72"/>
        <v>51.740449369802988</v>
      </c>
      <c r="G214" s="173">
        <f t="shared" si="73"/>
        <v>7.9619148446517427E-4</v>
      </c>
      <c r="H214" s="173">
        <f t="shared" si="74"/>
        <v>1.8213530690379807E-4</v>
      </c>
      <c r="I214" s="173">
        <f t="shared" si="83"/>
        <v>31.667253948185127</v>
      </c>
      <c r="J214" s="149">
        <f t="shared" si="75"/>
        <v>1.4936181185823978</v>
      </c>
      <c r="K214" s="151">
        <f t="shared" ref="K214:K216" si="88">M213</f>
        <v>11516.41939002905</v>
      </c>
      <c r="L214" s="152">
        <f t="shared" si="76"/>
        <v>1.5641585324378485E-3</v>
      </c>
      <c r="M214" s="151">
        <f t="shared" si="77"/>
        <v>11516.23925497253</v>
      </c>
      <c r="N214" s="40">
        <f t="shared" si="85"/>
        <v>230.32478509945062</v>
      </c>
      <c r="O214" s="173">
        <f>$C$106*$L$43+P215</f>
        <v>34.337819812429338</v>
      </c>
      <c r="P214" s="173">
        <f t="shared" si="79"/>
        <v>34.338001947736238</v>
      </c>
      <c r="Q214" s="173">
        <f>$C$106*$L$44+R215</f>
        <v>70.370218350658604</v>
      </c>
      <c r="R214" s="173">
        <f t="shared" si="81"/>
        <v>100.54385418026133</v>
      </c>
      <c r="S214" s="154" t="s">
        <v>341</v>
      </c>
    </row>
    <row r="215" spans="2:19" outlineLevel="1">
      <c r="B215" s="148" t="s">
        <v>293</v>
      </c>
      <c r="C215" s="149">
        <f t="shared" si="87"/>
        <v>42.789984730150138</v>
      </c>
      <c r="D215" s="149">
        <f t="shared" si="71"/>
        <v>1.2352404601286078</v>
      </c>
      <c r="E215" s="150">
        <f t="shared" si="82"/>
        <v>0.84</v>
      </c>
      <c r="F215" s="149">
        <f t="shared" si="72"/>
        <v>23.399519005654131</v>
      </c>
      <c r="G215" s="173">
        <f t="shared" si="73"/>
        <v>1.1765895429144851E-3</v>
      </c>
      <c r="H215" s="173">
        <f t="shared" si="74"/>
        <v>2.6915447060135283E-4</v>
      </c>
      <c r="I215" s="173">
        <f t="shared" si="83"/>
        <v>31.667253948185127</v>
      </c>
      <c r="J215" s="149">
        <f t="shared" si="75"/>
        <v>0.67548592984110878</v>
      </c>
      <c r="K215" s="151">
        <f t="shared" si="88"/>
        <v>11516.23925497253</v>
      </c>
      <c r="L215" s="152">
        <f t="shared" si="76"/>
        <v>1.1908485446235353E-3</v>
      </c>
      <c r="M215" s="151">
        <f t="shared" si="77"/>
        <v>11516.102114004967</v>
      </c>
      <c r="N215" s="40">
        <f t="shared" si="85"/>
        <v>230.32204228009937</v>
      </c>
      <c r="O215" s="173">
        <f>$C$106*$L$43+P216</f>
        <v>22.891707261556114</v>
      </c>
      <c r="P215" s="173">
        <f t="shared" si="79"/>
        <v>22.891976416026715</v>
      </c>
      <c r="Q215" s="173">
        <f>$C$106*$L$44+R216</f>
        <v>36.509851576525946</v>
      </c>
      <c r="R215" s="173">
        <f t="shared" si="81"/>
        <v>67.501619594869965</v>
      </c>
      <c r="S215" s="154" t="s">
        <v>341</v>
      </c>
    </row>
    <row r="216" spans="2:19" outlineLevel="1">
      <c r="B216" s="148" t="s">
        <v>294</v>
      </c>
      <c r="C216" s="149">
        <f>$D$193</f>
        <v>11.800135725935441</v>
      </c>
      <c r="D216" s="149">
        <f t="shared" si="71"/>
        <v>0.34064057689214727</v>
      </c>
      <c r="E216" s="150">
        <f t="shared" si="82"/>
        <v>0.84</v>
      </c>
      <c r="F216" s="149">
        <f t="shared" si="72"/>
        <v>30.989849004214694</v>
      </c>
      <c r="G216" s="173">
        <f t="shared" si="73"/>
        <v>8.9477682344509939E-5</v>
      </c>
      <c r="H216" s="173">
        <f t="shared" si="74"/>
        <v>2.0468750863123191E-5</v>
      </c>
      <c r="I216" s="173">
        <f t="shared" si="83"/>
        <v>31.667253948185127</v>
      </c>
      <c r="J216" s="149">
        <f t="shared" si="75"/>
        <v>0.89459988323646045</v>
      </c>
      <c r="K216" s="151">
        <f t="shared" si="88"/>
        <v>11516.102114004967</v>
      </c>
      <c r="L216" s="152">
        <f t="shared" si="76"/>
        <v>7.6986523519537349E-4</v>
      </c>
      <c r="M216" s="151">
        <f t="shared" si="77"/>
        <v>11516.013455538341</v>
      </c>
      <c r="N216" s="40">
        <f t="shared" si="85"/>
        <v>230.32026911076682</v>
      </c>
      <c r="O216" s="173">
        <f>$C$106*$L$43</f>
        <v>11.445843396402624</v>
      </c>
      <c r="P216" s="173">
        <f t="shared" si="79"/>
        <v>11.445863865153488</v>
      </c>
      <c r="Q216" s="173">
        <f>$C$106*$L$44</f>
        <v>2.8685987557886383</v>
      </c>
      <c r="R216" s="173">
        <f t="shared" si="81"/>
        <v>33.641252820737307</v>
      </c>
      <c r="S216" s="154" t="s">
        <v>341</v>
      </c>
    </row>
    <row r="217" spans="2:19" outlineLevel="1">
      <c r="B217" s="137" t="s">
        <v>295</v>
      </c>
      <c r="C217" s="14">
        <f t="shared" ref="C217:C219" si="89">$D$193+F218</f>
        <v>470.29894839394802</v>
      </c>
      <c r="D217" s="14">
        <f t="shared" si="71"/>
        <v>13.576361222742188</v>
      </c>
      <c r="E217" s="25">
        <f t="shared" si="82"/>
        <v>0.84</v>
      </c>
      <c r="F217" s="14">
        <f t="shared" si="72"/>
        <v>469.5028398490108</v>
      </c>
      <c r="G217" s="165">
        <f t="shared" si="73"/>
        <v>0.1421309754129273</v>
      </c>
      <c r="H217" s="165">
        <f t="shared" si="74"/>
        <v>3.2513621826486643E-2</v>
      </c>
      <c r="I217" s="165">
        <f t="shared" si="83"/>
        <v>31.667253948185127</v>
      </c>
      <c r="J217" s="14">
        <f t="shared" si="75"/>
        <v>13.553379548606005</v>
      </c>
      <c r="K217" s="35">
        <f>M213</f>
        <v>11516.41939002905</v>
      </c>
      <c r="L217" s="39">
        <f t="shared" si="76"/>
        <v>1.6908180650050848E-2</v>
      </c>
      <c r="M217" s="35">
        <f t="shared" si="77"/>
        <v>11514.472173034166</v>
      </c>
      <c r="N217" s="40">
        <f t="shared" si="85"/>
        <v>230.28944346068334</v>
      </c>
      <c r="O217" s="165">
        <f t="shared" ref="O217:O219" si="90">$C$106*$L$43+P218</f>
        <v>469.36059148174252</v>
      </c>
      <c r="P217" s="165">
        <f t="shared" si="79"/>
        <v>469.39310510356898</v>
      </c>
      <c r="Q217" s="165">
        <f t="shared" ref="Q217:Q219" si="91">$C$106*$L$44+R218</f>
        <v>31.966751779656892</v>
      </c>
      <c r="R217" s="165">
        <f t="shared" si="81"/>
        <v>50.08062617923602</v>
      </c>
      <c r="S217" s="154"/>
    </row>
    <row r="218" spans="2:19" s="144" customFormat="1" outlineLevel="1">
      <c r="B218" s="146" t="s">
        <v>296</v>
      </c>
      <c r="C218" s="14">
        <f t="shared" si="89"/>
        <v>458.71293042346252</v>
      </c>
      <c r="D218" s="14">
        <f t="shared" si="71"/>
        <v>13.241901693037407</v>
      </c>
      <c r="E218" s="25">
        <f t="shared" si="82"/>
        <v>0.84</v>
      </c>
      <c r="F218" s="170">
        <f>IF(D218&lt;0,-SQRT((O218+G218)^2+(Q218+H218-I218)^2),SQRT((O218+G218)^2+(Q218+H218-I218)^2))</f>
        <v>458.49881266801259</v>
      </c>
      <c r="G218" s="167">
        <f t="shared" si="73"/>
        <v>0.13521431926071339</v>
      </c>
      <c r="H218" s="167">
        <f t="shared" si="74"/>
        <v>3.0931380223039012E-2</v>
      </c>
      <c r="I218" s="167">
        <f t="shared" si="83"/>
        <v>31.667253948185127</v>
      </c>
      <c r="J218" s="14">
        <f t="shared" si="75"/>
        <v>13.235720645850041</v>
      </c>
      <c r="K218" s="35">
        <f t="shared" ref="K218:K222" si="92">M217</f>
        <v>11514.472173034166</v>
      </c>
      <c r="L218" s="39">
        <f t="shared" si="76"/>
        <v>1.6504548798736772E-2</v>
      </c>
      <c r="M218" s="35">
        <f t="shared" si="77"/>
        <v>11512.571761355452</v>
      </c>
      <c r="N218" s="160">
        <f t="shared" si="85"/>
        <v>230.25143522710903</v>
      </c>
      <c r="O218" s="167">
        <f t="shared" si="90"/>
        <v>457.88381670511689</v>
      </c>
      <c r="P218" s="167">
        <f t="shared" si="79"/>
        <v>457.91474808533991</v>
      </c>
      <c r="Q218" s="167">
        <f t="shared" si="91"/>
        <v>10.666619721533166</v>
      </c>
      <c r="R218" s="167">
        <f t="shared" si="81"/>
        <v>29.098153023868253</v>
      </c>
      <c r="S218" s="155"/>
    </row>
    <row r="219" spans="2:19" outlineLevel="1">
      <c r="B219" s="137" t="s">
        <v>297</v>
      </c>
      <c r="C219" s="17">
        <f t="shared" si="89"/>
        <v>447.79021467469647</v>
      </c>
      <c r="D219" s="17">
        <f t="shared" si="71"/>
        <v>12.926590049145812</v>
      </c>
      <c r="E219" s="26">
        <f t="shared" ref="E219:E255" si="93">$O$3/1000</f>
        <v>0.28000000000000003</v>
      </c>
      <c r="F219" s="14">
        <f t="shared" ref="F219:F256" si="94">IF(D219&lt;0,-SQRT((O219+G219)^2+(Q219+H219-I219)^2),SQRT((O219+G219)^2+(Q219+H219-I219)^2))</f>
        <v>446.91279469752709</v>
      </c>
      <c r="G219" s="165">
        <f t="shared" si="73"/>
        <v>4.2950543555971561E-2</v>
      </c>
      <c r="H219" s="165">
        <f t="shared" si="74"/>
        <v>9.825287741562121E-3</v>
      </c>
      <c r="I219" s="165">
        <f>3*$K$200^2/($N$71/E219)/1000</f>
        <v>0.42223005264246843</v>
      </c>
      <c r="J219" s="17">
        <f t="shared" si="75"/>
        <v>12.901261116145259</v>
      </c>
      <c r="K219" s="46">
        <f t="shared" si="92"/>
        <v>11512.571761355452</v>
      </c>
      <c r="L219" s="38">
        <f t="shared" ref="L219:L257" si="95">($K$71*$L$43+$L$71*$L$44)*100*SQRT(3)*(D219+J219)/2*E219/$K219</f>
        <v>1.7072975128765638E-2</v>
      </c>
      <c r="M219" s="46">
        <f t="shared" si="77"/>
        <v>11510.606222841954</v>
      </c>
      <c r="N219" s="40">
        <f t="shared" si="85"/>
        <v>230.21212445683909</v>
      </c>
      <c r="O219" s="165">
        <f t="shared" si="90"/>
        <v>446.42814802097274</v>
      </c>
      <c r="P219" s="165">
        <f t="shared" si="79"/>
        <v>446.43797330871428</v>
      </c>
      <c r="Q219" s="165">
        <f t="shared" si="91"/>
        <v>20.277052029247319</v>
      </c>
      <c r="R219" s="165">
        <f t="shared" si="81"/>
        <v>7.798020965744529</v>
      </c>
      <c r="S219" s="154"/>
    </row>
    <row r="220" spans="2:19" outlineLevel="1">
      <c r="B220" s="137" t="s">
        <v>298</v>
      </c>
      <c r="C220" s="14">
        <f>$D$193+F221+F223</f>
        <v>437.25059365729589</v>
      </c>
      <c r="D220" s="14">
        <f t="shared" si="71"/>
        <v>12.622337397568172</v>
      </c>
      <c r="E220" s="25">
        <f t="shared" si="93"/>
        <v>0.28000000000000003</v>
      </c>
      <c r="F220" s="14">
        <f t="shared" si="94"/>
        <v>435.99007894876104</v>
      </c>
      <c r="G220" s="165">
        <f t="shared" si="73"/>
        <v>4.0952487090213478E-2</v>
      </c>
      <c r="H220" s="165">
        <f t="shared" si="74"/>
        <v>9.3682160010292292E-3</v>
      </c>
      <c r="I220" s="165">
        <f t="shared" ref="I220:I257" si="96">3*$K$200^2/($N$71/E220)/1000</f>
        <v>0.42223005264246843</v>
      </c>
      <c r="J220" s="14">
        <f t="shared" si="75"/>
        <v>12.585949472253667</v>
      </c>
      <c r="K220" s="35">
        <f t="shared" si="92"/>
        <v>11510.606222841954</v>
      </c>
      <c r="L220" s="39">
        <f t="shared" si="95"/>
        <v>1.6666270194435614E-2</v>
      </c>
      <c r="M220" s="35">
        <f t="shared" si="77"/>
        <v>11508.687834107839</v>
      </c>
      <c r="N220" s="40">
        <f t="shared" si="85"/>
        <v>230.17375668215675</v>
      </c>
      <c r="O220" s="165">
        <f>$C$106*$L$43+P221+P223</f>
        <v>434.97293640856913</v>
      </c>
      <c r="P220" s="165">
        <f t="shared" si="79"/>
        <v>434.98230462457013</v>
      </c>
      <c r="Q220" s="165">
        <f>$C$106*$L$44+R221+R223</f>
        <v>29.572172693069877</v>
      </c>
      <c r="R220" s="165">
        <f t="shared" si="81"/>
        <v>17.408453273458679</v>
      </c>
      <c r="S220" s="154"/>
    </row>
    <row r="221" spans="2:19" outlineLevel="1">
      <c r="B221" s="148" t="s">
        <v>299</v>
      </c>
      <c r="C221" s="149">
        <f>$D$193+F222</f>
        <v>23.504526655642557</v>
      </c>
      <c r="D221" s="149">
        <f t="shared" si="71"/>
        <v>0.67851723959049803</v>
      </c>
      <c r="E221" s="150">
        <f t="shared" si="93"/>
        <v>0.28000000000000003</v>
      </c>
      <c r="F221" s="149">
        <f t="shared" si="94"/>
        <v>23.519949244402724</v>
      </c>
      <c r="G221" s="173">
        <f t="shared" si="73"/>
        <v>1.1833752604210478E-4</v>
      </c>
      <c r="H221" s="173">
        <f t="shared" si="74"/>
        <v>2.7070675891984752E-5</v>
      </c>
      <c r="I221" s="173">
        <f t="shared" si="96"/>
        <v>0.42223005264246843</v>
      </c>
      <c r="J221" s="149">
        <f t="shared" si="75"/>
        <v>0.67896245137911226</v>
      </c>
      <c r="K221" s="151">
        <f t="shared" si="92"/>
        <v>11508.687834107839</v>
      </c>
      <c r="L221" s="152">
        <f t="shared" si="95"/>
        <v>8.9763714036001122E-4</v>
      </c>
      <c r="M221" s="151">
        <f t="shared" si="77"/>
        <v>11508.584527851472</v>
      </c>
      <c r="N221" s="40">
        <f t="shared" si="85"/>
        <v>230.17169055702945</v>
      </c>
      <c r="O221" s="173">
        <f>$C$106*$L$43+P222</f>
        <v>22.891693615722204</v>
      </c>
      <c r="P221" s="173">
        <f t="shared" si="79"/>
        <v>22.891720686398095</v>
      </c>
      <c r="Q221" s="173">
        <f>$C$106*$L$44+R222</f>
        <v>5.8215509015213946</v>
      </c>
      <c r="R221" s="173">
        <f t="shared" si="81"/>
        <v>5.5648185027847505</v>
      </c>
      <c r="S221" s="154" t="s">
        <v>339</v>
      </c>
    </row>
    <row r="222" spans="2:19" outlineLevel="1">
      <c r="B222" s="148" t="s">
        <v>300</v>
      </c>
      <c r="C222" s="149">
        <f>$D$193</f>
        <v>11.800135725935441</v>
      </c>
      <c r="D222" s="149">
        <f t="shared" si="71"/>
        <v>0.34064057689214727</v>
      </c>
      <c r="E222" s="150">
        <f t="shared" si="93"/>
        <v>0.28000000000000003</v>
      </c>
      <c r="F222" s="149">
        <f t="shared" si="94"/>
        <v>11.704390929707115</v>
      </c>
      <c r="G222" s="173">
        <f t="shared" si="73"/>
        <v>2.9825894114836653E-5</v>
      </c>
      <c r="H222" s="173">
        <f t="shared" si="74"/>
        <v>6.8229169543743977E-6</v>
      </c>
      <c r="I222" s="173">
        <f t="shared" si="96"/>
        <v>0.42223005264246843</v>
      </c>
      <c r="J222" s="149">
        <f t="shared" si="75"/>
        <v>0.33787666269835082</v>
      </c>
      <c r="K222" s="151">
        <f t="shared" si="92"/>
        <v>11508.584527851472</v>
      </c>
      <c r="L222" s="152">
        <f t="shared" si="95"/>
        <v>4.4867539890354008E-4</v>
      </c>
      <c r="M222" s="151">
        <f t="shared" si="77"/>
        <v>11508.532891663934</v>
      </c>
      <c r="N222" s="40">
        <f t="shared" si="85"/>
        <v>230.17065783327868</v>
      </c>
      <c r="O222" s="173">
        <f>$C$106*$L$43</f>
        <v>11.445843396402624</v>
      </c>
      <c r="P222" s="173">
        <f t="shared" si="79"/>
        <v>11.445850219319579</v>
      </c>
      <c r="Q222" s="173">
        <f>$C$106*$L$44</f>
        <v>2.8685987557886383</v>
      </c>
      <c r="R222" s="173">
        <f t="shared" si="81"/>
        <v>2.9529521457327559</v>
      </c>
      <c r="S222" s="154" t="s">
        <v>339</v>
      </c>
    </row>
    <row r="223" spans="2:19" outlineLevel="1">
      <c r="B223" s="137" t="s">
        <v>301</v>
      </c>
      <c r="C223" s="14">
        <f t="shared" ref="C223:C232" si="97">$D$193+F224</f>
        <v>403.04783538640731</v>
      </c>
      <c r="D223" s="14">
        <f t="shared" si="71"/>
        <v>11.634988812831912</v>
      </c>
      <c r="E223" s="25">
        <f t="shared" si="93"/>
        <v>0.28000000000000003</v>
      </c>
      <c r="F223" s="14">
        <f t="shared" si="94"/>
        <v>401.93050868695775</v>
      </c>
      <c r="G223" s="165">
        <f t="shared" si="73"/>
        <v>3.4796266839990993E-2</v>
      </c>
      <c r="H223" s="165">
        <f t="shared" si="74"/>
        <v>7.9599303228737577E-3</v>
      </c>
      <c r="I223" s="165">
        <f t="shared" si="96"/>
        <v>0.42223005264246843</v>
      </c>
      <c r="J223" s="14">
        <f t="shared" si="75"/>
        <v>11.602734369296913</v>
      </c>
      <c r="K223" s="35">
        <f>M220</f>
        <v>11508.687834107839</v>
      </c>
      <c r="L223" s="39">
        <f t="shared" si="95"/>
        <v>1.5366007701216228E-2</v>
      </c>
      <c r="M223" s="35">
        <f t="shared" si="77"/>
        <v>11506.919408248941</v>
      </c>
      <c r="N223" s="40">
        <f t="shared" si="85"/>
        <v>230.13838816497883</v>
      </c>
      <c r="O223" s="165">
        <f t="shared" ref="O223" si="98">$C$106*$L$43+P224</f>
        <v>400.6274123954455</v>
      </c>
      <c r="P223" s="165">
        <f t="shared" si="79"/>
        <v>400.6353723257684</v>
      </c>
      <c r="Q223" s="165">
        <f>$C$106*$L$44+R224</f>
        <v>32.319259751150931</v>
      </c>
      <c r="R223" s="165">
        <f t="shared" si="81"/>
        <v>21.138755434496488</v>
      </c>
      <c r="S223" s="154"/>
    </row>
    <row r="224" spans="2:19" outlineLevel="1">
      <c r="B224" s="137" t="s">
        <v>302</v>
      </c>
      <c r="C224" s="14">
        <f>$D$193+F225+F234</f>
        <v>392.52406186295161</v>
      </c>
      <c r="D224" s="14">
        <f t="shared" si="71"/>
        <v>11.33119363899902</v>
      </c>
      <c r="E224" s="25">
        <f t="shared" si="93"/>
        <v>0.28000000000000003</v>
      </c>
      <c r="F224" s="14">
        <f t="shared" si="94"/>
        <v>391.24769966047188</v>
      </c>
      <c r="G224" s="165">
        <f t="shared" si="73"/>
        <v>3.3002894804085789E-2</v>
      </c>
      <c r="H224" s="165">
        <f t="shared" si="74"/>
        <v>7.5496818179281219E-3</v>
      </c>
      <c r="I224" s="165">
        <f t="shared" si="96"/>
        <v>0.42223005264246843</v>
      </c>
      <c r="J224" s="14">
        <f t="shared" si="75"/>
        <v>11.294348235939763</v>
      </c>
      <c r="K224" s="35">
        <f t="shared" ref="K224:K233" si="99">M223</f>
        <v>11506.919408248941</v>
      </c>
      <c r="L224" s="39">
        <f t="shared" si="95"/>
        <v>1.4963500438268369E-2</v>
      </c>
      <c r="M224" s="35">
        <f t="shared" si="77"/>
        <v>11505.197570312857</v>
      </c>
      <c r="N224" s="40">
        <f t="shared" si="85"/>
        <v>230.10395140625715</v>
      </c>
      <c r="O224" s="165">
        <f>$C$106*$L$43+P225+P234</f>
        <v>389.17401931722497</v>
      </c>
      <c r="P224" s="165">
        <f t="shared" si="79"/>
        <v>389.1815689990429</v>
      </c>
      <c r="Q224" s="165">
        <f>$C$106*$L$44+R225+R234</f>
        <v>40.322779178659587</v>
      </c>
      <c r="R224" s="165">
        <f t="shared" si="81"/>
        <v>29.450660995362291</v>
      </c>
      <c r="S224" s="154"/>
    </row>
    <row r="225" spans="2:19" outlineLevel="1">
      <c r="B225" s="148" t="s">
        <v>303</v>
      </c>
      <c r="C225" s="149">
        <f t="shared" si="97"/>
        <v>104.76186060504938</v>
      </c>
      <c r="D225" s="149">
        <f t="shared" si="71"/>
        <v>3.0242144210565653</v>
      </c>
      <c r="E225" s="150">
        <f t="shared" si="93"/>
        <v>0.28000000000000003</v>
      </c>
      <c r="F225" s="149">
        <f t="shared" si="94"/>
        <v>104.35083983681035</v>
      </c>
      <c r="G225" s="173">
        <f t="shared" si="73"/>
        <v>2.3508551610978913E-3</v>
      </c>
      <c r="H225" s="173">
        <f t="shared" si="74"/>
        <v>5.3777732443415817E-4</v>
      </c>
      <c r="I225" s="173">
        <f t="shared" si="96"/>
        <v>0.42223005264246843</v>
      </c>
      <c r="J225" s="149">
        <f t="shared" si="75"/>
        <v>3.0123492734972985</v>
      </c>
      <c r="K225" s="151">
        <f t="shared" si="99"/>
        <v>11505.197570312857</v>
      </c>
      <c r="L225" s="152">
        <f t="shared" si="95"/>
        <v>3.9929051096504161E-3</v>
      </c>
      <c r="M225" s="151">
        <f t="shared" si="77"/>
        <v>11504.738178691197</v>
      </c>
      <c r="N225" s="40">
        <f t="shared" si="85"/>
        <v>230.09476357382394</v>
      </c>
      <c r="O225" s="173">
        <f t="shared" ref="O225:O231" si="100">$C$106*$L$43+P226</f>
        <v>103.01396052576415</v>
      </c>
      <c r="P225" s="173">
        <f t="shared" si="79"/>
        <v>103.01449830308859</v>
      </c>
      <c r="Q225" s="173">
        <f t="shared" ref="Q225:Q231" si="101">$C$106*$L$44+R226</f>
        <v>17.057117250830292</v>
      </c>
      <c r="R225" s="173">
        <f t="shared" si="81"/>
        <v>14.466998029975462</v>
      </c>
      <c r="S225" s="154" t="s">
        <v>340</v>
      </c>
    </row>
    <row r="226" spans="2:19" outlineLevel="1">
      <c r="B226" s="148" t="s">
        <v>304</v>
      </c>
      <c r="C226" s="149">
        <f t="shared" si="97"/>
        <v>93.331837718445513</v>
      </c>
      <c r="D226" s="149">
        <f t="shared" si="71"/>
        <v>2.6942580815353487</v>
      </c>
      <c r="E226" s="150">
        <f t="shared" si="93"/>
        <v>0.28000000000000003</v>
      </c>
      <c r="F226" s="149">
        <f t="shared" si="94"/>
        <v>92.961724879113945</v>
      </c>
      <c r="G226" s="173">
        <f t="shared" si="73"/>
        <v>1.8658601998134614E-3</v>
      </c>
      <c r="H226" s="173">
        <f t="shared" si="74"/>
        <v>4.2683076466321014E-4</v>
      </c>
      <c r="I226" s="173">
        <f t="shared" si="96"/>
        <v>0.42223005264246843</v>
      </c>
      <c r="J226" s="149">
        <f t="shared" si="75"/>
        <v>2.6835738441644179</v>
      </c>
      <c r="K226" s="151">
        <f t="shared" si="99"/>
        <v>11504.738178691197</v>
      </c>
      <c r="L226" s="152">
        <f t="shared" si="95"/>
        <v>3.5573268334736599E-3</v>
      </c>
      <c r="M226" s="151">
        <f t="shared" si="77"/>
        <v>11504.328917552846</v>
      </c>
      <c r="N226" s="40">
        <f t="shared" si="85"/>
        <v>230.08657835105691</v>
      </c>
      <c r="O226" s="173">
        <f t="shared" si="100"/>
        <v>91.567690298596858</v>
      </c>
      <c r="P226" s="173">
        <f t="shared" si="79"/>
        <v>91.568117129361525</v>
      </c>
      <c r="Q226" s="173">
        <f t="shared" si="101"/>
        <v>16.449862286563601</v>
      </c>
      <c r="R226" s="173">
        <f t="shared" si="81"/>
        <v>14.188518495041652</v>
      </c>
      <c r="S226" s="154" t="s">
        <v>340</v>
      </c>
    </row>
    <row r="227" spans="2:19" outlineLevel="1">
      <c r="B227" s="148" t="s">
        <v>305</v>
      </c>
      <c r="C227" s="149">
        <f t="shared" si="97"/>
        <v>81.853766997149819</v>
      </c>
      <c r="D227" s="149">
        <f t="shared" si="71"/>
        <v>2.3629147204994676</v>
      </c>
      <c r="E227" s="150">
        <f t="shared" si="93"/>
        <v>0.28000000000000003</v>
      </c>
      <c r="F227" s="149">
        <f t="shared" si="94"/>
        <v>81.531701992510065</v>
      </c>
      <c r="G227" s="173">
        <f t="shared" si="73"/>
        <v>1.4351483905617952E-3</v>
      </c>
      <c r="H227" s="173">
        <f t="shared" si="74"/>
        <v>3.2830191940956099E-4</v>
      </c>
      <c r="I227" s="173">
        <f t="shared" si="96"/>
        <v>0.42223005264246843</v>
      </c>
      <c r="J227" s="149">
        <f t="shared" si="75"/>
        <v>2.3536175046432013</v>
      </c>
      <c r="K227" s="151">
        <f t="shared" si="99"/>
        <v>11504.328917552846</v>
      </c>
      <c r="L227" s="152">
        <f t="shared" si="95"/>
        <v>3.1200014718873884E-3</v>
      </c>
      <c r="M227" s="151">
        <f t="shared" si="77"/>
        <v>11503.969982321287</v>
      </c>
      <c r="N227" s="40">
        <f t="shared" si="85"/>
        <v>230.07939964642574</v>
      </c>
      <c r="O227" s="173">
        <f t="shared" si="100"/>
        <v>80.121518600274825</v>
      </c>
      <c r="P227" s="173">
        <f t="shared" si="79"/>
        <v>80.121846902194235</v>
      </c>
      <c r="Q227" s="173">
        <f t="shared" si="101"/>
        <v>15.512650982775696</v>
      </c>
      <c r="R227" s="173">
        <f t="shared" si="81"/>
        <v>13.581263530774963</v>
      </c>
      <c r="S227" s="154" t="s">
        <v>340</v>
      </c>
    </row>
    <row r="228" spans="2:19" outlineLevel="1">
      <c r="B228" s="148" t="s">
        <v>306</v>
      </c>
      <c r="C228" s="149">
        <f t="shared" si="97"/>
        <v>70.320498116082319</v>
      </c>
      <c r="D228" s="149">
        <f t="shared" si="71"/>
        <v>2.0299779258434345</v>
      </c>
      <c r="E228" s="150">
        <f t="shared" si="93"/>
        <v>0.28000000000000003</v>
      </c>
      <c r="F228" s="149">
        <f t="shared" si="94"/>
        <v>70.053631271214371</v>
      </c>
      <c r="G228" s="173">
        <f t="shared" si="73"/>
        <v>1.0592130999239611E-3</v>
      </c>
      <c r="H228" s="173">
        <f t="shared" si="74"/>
        <v>2.4230365030940287E-4</v>
      </c>
      <c r="I228" s="173">
        <f t="shared" si="96"/>
        <v>0.42223005264246843</v>
      </c>
      <c r="J228" s="149">
        <f t="shared" si="75"/>
        <v>2.0222741436073197</v>
      </c>
      <c r="K228" s="151">
        <f t="shared" si="99"/>
        <v>11503.969982321287</v>
      </c>
      <c r="L228" s="152">
        <f t="shared" si="95"/>
        <v>2.6806616159328546E-3</v>
      </c>
      <c r="M228" s="151">
        <f t="shared" si="77"/>
        <v>11503.661599813662</v>
      </c>
      <c r="N228" s="40">
        <f t="shared" si="85"/>
        <v>230.07323199627325</v>
      </c>
      <c r="O228" s="173">
        <f t="shared" si="100"/>
        <v>68.675432900221892</v>
      </c>
      <c r="P228" s="173">
        <f t="shared" si="79"/>
        <v>68.675675203872203</v>
      </c>
      <c r="Q228" s="173">
        <f t="shared" si="101"/>
        <v>14.244096317951907</v>
      </c>
      <c r="R228" s="173">
        <f t="shared" si="81"/>
        <v>12.644052226987057</v>
      </c>
      <c r="S228" s="154" t="s">
        <v>340</v>
      </c>
    </row>
    <row r="229" spans="2:19" outlineLevel="1">
      <c r="B229" s="148" t="s">
        <v>307</v>
      </c>
      <c r="C229" s="149">
        <f t="shared" si="97"/>
        <v>58.724919839382494</v>
      </c>
      <c r="D229" s="149">
        <f t="shared" si="71"/>
        <v>1.6952424138703337</v>
      </c>
      <c r="E229" s="150">
        <f t="shared" si="93"/>
        <v>0.28000000000000003</v>
      </c>
      <c r="F229" s="149">
        <f t="shared" si="94"/>
        <v>58.520362390146886</v>
      </c>
      <c r="G229" s="173">
        <f t="shared" si="73"/>
        <v>7.3869359221239491E-4</v>
      </c>
      <c r="H229" s="173">
        <f t="shared" si="74"/>
        <v>1.6898219429695307E-4</v>
      </c>
      <c r="I229" s="173">
        <f t="shared" si="96"/>
        <v>0.42223005264246843</v>
      </c>
      <c r="J229" s="149">
        <f t="shared" si="75"/>
        <v>1.6893373489512877</v>
      </c>
      <c r="K229" s="151">
        <f t="shared" si="99"/>
        <v>11503.661599813662</v>
      </c>
      <c r="L229" s="152">
        <f t="shared" si="95"/>
        <v>2.2390404450102473E-3</v>
      </c>
      <c r="M229" s="151">
        <f t="shared" si="77"/>
        <v>11503.404028177785</v>
      </c>
      <c r="N229" s="40">
        <f t="shared" si="85"/>
        <v>230.0680805635557</v>
      </c>
      <c r="O229" s="173">
        <f t="shared" si="100"/>
        <v>57.229420521624974</v>
      </c>
      <c r="P229" s="173">
        <f t="shared" si="79"/>
        <v>57.22958950381927</v>
      </c>
      <c r="Q229" s="173">
        <f t="shared" si="101"/>
        <v>12.642604858472087</v>
      </c>
      <c r="R229" s="173">
        <f t="shared" si="81"/>
        <v>11.375497562163268</v>
      </c>
      <c r="S229" s="154" t="s">
        <v>340</v>
      </c>
    </row>
    <row r="230" spans="2:19" outlineLevel="1">
      <c r="B230" s="148" t="s">
        <v>308</v>
      </c>
      <c r="C230" s="149">
        <f t="shared" si="97"/>
        <v>47.060123788780579</v>
      </c>
      <c r="D230" s="149">
        <f t="shared" si="71"/>
        <v>1.3585087568774787</v>
      </c>
      <c r="E230" s="150">
        <f t="shared" si="93"/>
        <v>0.28000000000000003</v>
      </c>
      <c r="F230" s="149">
        <f t="shared" si="94"/>
        <v>46.924784113447053</v>
      </c>
      <c r="G230" s="173">
        <f t="shared" si="73"/>
        <v>4.743791547674883E-4</v>
      </c>
      <c r="H230" s="173">
        <f t="shared" si="74"/>
        <v>1.0851810729975223E-4</v>
      </c>
      <c r="I230" s="173">
        <f t="shared" si="96"/>
        <v>0.42223005264246843</v>
      </c>
      <c r="J230" s="149">
        <f t="shared" si="75"/>
        <v>1.3546018369781863</v>
      </c>
      <c r="K230" s="151">
        <f t="shared" si="99"/>
        <v>11503.404028177785</v>
      </c>
      <c r="L230" s="152">
        <f t="shared" si="95"/>
        <v>1.7948758181548792E-3</v>
      </c>
      <c r="M230" s="151">
        <f t="shared" si="77"/>
        <v>11503.197556360619</v>
      </c>
      <c r="N230" s="40">
        <f t="shared" si="85"/>
        <v>230.06395112721239</v>
      </c>
      <c r="O230" s="173">
        <f t="shared" si="100"/>
        <v>45.783468607115054</v>
      </c>
      <c r="P230" s="173">
        <f t="shared" si="79"/>
        <v>45.783577125222351</v>
      </c>
      <c r="Q230" s="173">
        <f t="shared" si="101"/>
        <v>10.706377887019165</v>
      </c>
      <c r="R230" s="173">
        <f t="shared" si="81"/>
        <v>9.7740061026834475</v>
      </c>
      <c r="S230" s="154" t="s">
        <v>340</v>
      </c>
    </row>
    <row r="231" spans="2:19" outlineLevel="1">
      <c r="B231" s="148" t="s">
        <v>309</v>
      </c>
      <c r="C231" s="149">
        <f t="shared" si="97"/>
        <v>35.320084970338165</v>
      </c>
      <c r="D231" s="149">
        <f t="shared" si="71"/>
        <v>1.0196030282712596</v>
      </c>
      <c r="E231" s="150">
        <f t="shared" si="93"/>
        <v>0.28000000000000003</v>
      </c>
      <c r="F231" s="149">
        <f t="shared" si="94"/>
        <v>35.259988062845139</v>
      </c>
      <c r="G231" s="173">
        <f t="shared" si="73"/>
        <v>2.6721629977521065E-4</v>
      </c>
      <c r="H231" s="173">
        <f t="shared" si="74"/>
        <v>6.1127911713283482E-5</v>
      </c>
      <c r="I231" s="173">
        <f t="shared" si="96"/>
        <v>0.42223005264246843</v>
      </c>
      <c r="J231" s="149">
        <f t="shared" si="75"/>
        <v>1.0178681799853313</v>
      </c>
      <c r="K231" s="151">
        <f t="shared" si="99"/>
        <v>11503.197556360619</v>
      </c>
      <c r="L231" s="152">
        <f t="shared" si="95"/>
        <v>1.3479264170415789E-3</v>
      </c>
      <c r="M231" s="151">
        <f t="shared" si="77"/>
        <v>11503.042501721953</v>
      </c>
      <c r="N231" s="40">
        <f t="shared" si="85"/>
        <v>230.06085003443908</v>
      </c>
      <c r="O231" s="173">
        <f t="shared" si="100"/>
        <v>34.337564082800718</v>
      </c>
      <c r="P231" s="173">
        <f t="shared" si="79"/>
        <v>34.337625210712432</v>
      </c>
      <c r="Q231" s="173">
        <f t="shared" si="101"/>
        <v>8.4334172585733889</v>
      </c>
      <c r="R231" s="173">
        <f t="shared" si="81"/>
        <v>7.8377791312305263</v>
      </c>
      <c r="S231" s="154" t="s">
        <v>340</v>
      </c>
    </row>
    <row r="232" spans="2:19" outlineLevel="1">
      <c r="B232" s="148" t="s">
        <v>310</v>
      </c>
      <c r="C232" s="149">
        <f t="shared" si="97"/>
        <v>23.504526655642557</v>
      </c>
      <c r="D232" s="149">
        <f t="shared" si="71"/>
        <v>0.67851723959049803</v>
      </c>
      <c r="E232" s="150">
        <f t="shared" si="93"/>
        <v>0.28000000000000003</v>
      </c>
      <c r="F232" s="149">
        <f t="shared" si="94"/>
        <v>23.519949244402724</v>
      </c>
      <c r="G232" s="173">
        <f t="shared" si="73"/>
        <v>1.1833752604210478E-4</v>
      </c>
      <c r="H232" s="173">
        <f t="shared" si="74"/>
        <v>2.7070675891984752E-5</v>
      </c>
      <c r="I232" s="173">
        <f t="shared" si="96"/>
        <v>0.42223005264246843</v>
      </c>
      <c r="J232" s="149">
        <f t="shared" ref="J232:J257" si="102">1000*F232/3/$F$170</f>
        <v>0.67896245137911226</v>
      </c>
      <c r="K232" s="151">
        <f t="shared" si="99"/>
        <v>11503.042501721953</v>
      </c>
      <c r="L232" s="152">
        <f t="shared" si="95"/>
        <v>8.9807767250778779E-4</v>
      </c>
      <c r="M232" s="151">
        <f t="shared" si="77"/>
        <v>11502.939195465586</v>
      </c>
      <c r="N232" s="40">
        <f t="shared" si="85"/>
        <v>230.0587839093117</v>
      </c>
      <c r="O232" s="173">
        <f>$C$106*$L$43+P233</f>
        <v>22.891693615722204</v>
      </c>
      <c r="P232" s="173">
        <f t="shared" si="79"/>
        <v>22.891720686398095</v>
      </c>
      <c r="Q232" s="173">
        <f>$C$106*$L$44+R233</f>
        <v>5.8215509015213946</v>
      </c>
      <c r="R232" s="173">
        <f t="shared" si="81"/>
        <v>5.5648185027847505</v>
      </c>
      <c r="S232" s="154" t="s">
        <v>340</v>
      </c>
    </row>
    <row r="233" spans="2:19" outlineLevel="1">
      <c r="B233" s="148" t="s">
        <v>311</v>
      </c>
      <c r="C233" s="149">
        <f>$D$193</f>
        <v>11.800135725935441</v>
      </c>
      <c r="D233" s="149">
        <f t="shared" si="71"/>
        <v>0.34064057689214727</v>
      </c>
      <c r="E233" s="150">
        <f t="shared" si="93"/>
        <v>0.28000000000000003</v>
      </c>
      <c r="F233" s="149">
        <f t="shared" si="94"/>
        <v>11.704390929707115</v>
      </c>
      <c r="G233" s="173">
        <f t="shared" si="73"/>
        <v>2.9825894114836653E-5</v>
      </c>
      <c r="H233" s="173">
        <f t="shared" si="74"/>
        <v>6.8229169543743977E-6</v>
      </c>
      <c r="I233" s="173">
        <f t="shared" si="96"/>
        <v>0.42223005264246843</v>
      </c>
      <c r="J233" s="149">
        <f t="shared" si="102"/>
        <v>0.33787666269835082</v>
      </c>
      <c r="K233" s="151">
        <f t="shared" si="99"/>
        <v>11502.939195465586</v>
      </c>
      <c r="L233" s="152">
        <f t="shared" si="95"/>
        <v>4.4889559669100459E-4</v>
      </c>
      <c r="M233" s="151">
        <f t="shared" si="77"/>
        <v>11502.887559278048</v>
      </c>
      <c r="N233" s="40">
        <f t="shared" si="85"/>
        <v>230.05775118556099</v>
      </c>
      <c r="O233" s="173">
        <f>$C$106*$L$43</f>
        <v>11.445843396402624</v>
      </c>
      <c r="P233" s="173">
        <f t="shared" si="79"/>
        <v>11.445850219319579</v>
      </c>
      <c r="Q233" s="173">
        <f>$C$106*$L$44</f>
        <v>2.8685987557886383</v>
      </c>
      <c r="R233" s="173">
        <f t="shared" si="81"/>
        <v>2.9529521457327559</v>
      </c>
      <c r="S233" s="154" t="s">
        <v>340</v>
      </c>
    </row>
    <row r="234" spans="2:19" outlineLevel="1">
      <c r="B234" s="137" t="s">
        <v>312</v>
      </c>
      <c r="C234" s="14">
        <f t="shared" ref="C234:C242" si="103">$D$193+F235</f>
        <v>277.32659610072278</v>
      </c>
      <c r="D234" s="14">
        <f t="shared" si="71"/>
        <v>8.0057292456097446</v>
      </c>
      <c r="E234" s="25">
        <f t="shared" si="93"/>
        <v>0.28000000000000003</v>
      </c>
      <c r="F234" s="14">
        <f t="shared" si="94"/>
        <v>276.37308630020578</v>
      </c>
      <c r="G234" s="165">
        <f t="shared" si="73"/>
        <v>1.6474130761811031E-2</v>
      </c>
      <c r="H234" s="165">
        <f t="shared" si="74"/>
        <v>3.7685920043358579E-3</v>
      </c>
      <c r="I234" s="165">
        <f t="shared" si="96"/>
        <v>0.42223005264246843</v>
      </c>
      <c r="J234" s="14">
        <f t="shared" si="102"/>
        <v>7.9782037886095729</v>
      </c>
      <c r="K234" s="35">
        <f>M224</f>
        <v>11505.197570312857</v>
      </c>
      <c r="L234" s="39">
        <f t="shared" si="95"/>
        <v>1.0572625605230396E-2</v>
      </c>
      <c r="M234" s="35">
        <f t="shared" si="77"/>
        <v>11503.981168848606</v>
      </c>
      <c r="N234" s="40">
        <f t="shared" si="85"/>
        <v>230.07962337697214</v>
      </c>
      <c r="O234" s="165">
        <f t="shared" ref="O234" si="104">$C$106*$L$43+P235</f>
        <v>274.70990902572942</v>
      </c>
      <c r="P234" s="165">
        <f t="shared" si="79"/>
        <v>274.71367761773377</v>
      </c>
      <c r="Q234" s="165">
        <f>$C$106*$L$44+R235</f>
        <v>30.543156128862588</v>
      </c>
      <c r="R234" s="165">
        <f t="shared" si="81"/>
        <v>22.987182392895484</v>
      </c>
      <c r="S234" s="154"/>
    </row>
    <row r="235" spans="2:19" outlineLevel="1">
      <c r="B235" s="137" t="s">
        <v>313</v>
      </c>
      <c r="C235" s="14">
        <f>$D$193+F236+F245</f>
        <v>266.44026364574904</v>
      </c>
      <c r="D235" s="14">
        <f t="shared" si="71"/>
        <v>7.6914678969414023</v>
      </c>
      <c r="E235" s="25">
        <f t="shared" si="93"/>
        <v>0.28000000000000003</v>
      </c>
      <c r="F235" s="14">
        <f t="shared" si="94"/>
        <v>265.52646037478735</v>
      </c>
      <c r="G235" s="165">
        <f t="shared" si="73"/>
        <v>1.5206146698424201E-2</v>
      </c>
      <c r="H235" s="165">
        <f t="shared" si="74"/>
        <v>3.4785302904891966E-3</v>
      </c>
      <c r="I235" s="165">
        <f t="shared" si="96"/>
        <v>0.42223005264246843</v>
      </c>
      <c r="J235" s="14">
        <f t="shared" si="102"/>
        <v>7.6650886687175976</v>
      </c>
      <c r="K235" s="35">
        <f t="shared" ref="K235:K243" si="105">M234</f>
        <v>11503.981168848606</v>
      </c>
      <c r="L235" s="39">
        <f t="shared" si="95"/>
        <v>1.0158719399280937E-2</v>
      </c>
      <c r="M235" s="35">
        <f t="shared" si="77"/>
        <v>11502.812511681917</v>
      </c>
      <c r="N235" s="40">
        <f t="shared" si="85"/>
        <v>230.05625023363837</v>
      </c>
      <c r="O235" s="165">
        <f>$C$106*$L$43+P236+P245</f>
        <v>263.26058709903634</v>
      </c>
      <c r="P235" s="165">
        <f t="shared" si="79"/>
        <v>263.26406562932681</v>
      </c>
      <c r="Q235" s="165">
        <f>$C$106*$L$44+R236+R245</f>
        <v>34.917415989149077</v>
      </c>
      <c r="R235" s="165">
        <f t="shared" si="81"/>
        <v>27.674557373073949</v>
      </c>
      <c r="S235" s="154"/>
    </row>
    <row r="236" spans="2:19" outlineLevel="1">
      <c r="B236" s="148" t="s">
        <v>314</v>
      </c>
      <c r="C236" s="149">
        <f t="shared" si="103"/>
        <v>104.76186060504938</v>
      </c>
      <c r="D236" s="149">
        <f t="shared" si="71"/>
        <v>3.0242144210565653</v>
      </c>
      <c r="E236" s="150">
        <f t="shared" si="93"/>
        <v>0.28000000000000003</v>
      </c>
      <c r="F236" s="149">
        <f t="shared" si="94"/>
        <v>104.35083983681035</v>
      </c>
      <c r="G236" s="173">
        <f t="shared" si="73"/>
        <v>2.3508551610978913E-3</v>
      </c>
      <c r="H236" s="173">
        <f t="shared" si="74"/>
        <v>5.3777732443415817E-4</v>
      </c>
      <c r="I236" s="173">
        <f t="shared" si="96"/>
        <v>0.42223005264246843</v>
      </c>
      <c r="J236" s="149">
        <f t="shared" si="102"/>
        <v>3.0123492734972985</v>
      </c>
      <c r="K236" s="151">
        <f t="shared" si="105"/>
        <v>11502.812511681917</v>
      </c>
      <c r="L236" s="152">
        <f t="shared" si="95"/>
        <v>3.9937330213272015E-3</v>
      </c>
      <c r="M236" s="151">
        <f t="shared" si="77"/>
        <v>11502.353120060257</v>
      </c>
      <c r="N236" s="40">
        <f t="shared" si="85"/>
        <v>230.04706240120515</v>
      </c>
      <c r="O236" s="173">
        <f t="shared" ref="O236:O242" si="106">$C$106*$L$43+P237</f>
        <v>103.01396052576415</v>
      </c>
      <c r="P236" s="173">
        <f t="shared" si="79"/>
        <v>103.01449830308859</v>
      </c>
      <c r="Q236" s="173">
        <f t="shared" ref="Q236:Q242" si="107">$C$106*$L$44+R237</f>
        <v>17.057117250830292</v>
      </c>
      <c r="R236" s="173">
        <f t="shared" si="81"/>
        <v>14.466998029975462</v>
      </c>
      <c r="S236" s="154" t="s">
        <v>338</v>
      </c>
    </row>
    <row r="237" spans="2:19" outlineLevel="1">
      <c r="B237" s="148" t="s">
        <v>315</v>
      </c>
      <c r="C237" s="149">
        <f t="shared" si="103"/>
        <v>93.331837718445513</v>
      </c>
      <c r="D237" s="149">
        <f t="shared" si="71"/>
        <v>2.6942580815353487</v>
      </c>
      <c r="E237" s="150">
        <f t="shared" si="93"/>
        <v>0.28000000000000003</v>
      </c>
      <c r="F237" s="149">
        <f t="shared" si="94"/>
        <v>92.961724879113945</v>
      </c>
      <c r="G237" s="173">
        <f t="shared" si="73"/>
        <v>1.8658601998134614E-3</v>
      </c>
      <c r="H237" s="173">
        <f t="shared" si="74"/>
        <v>4.2683076466321014E-4</v>
      </c>
      <c r="I237" s="173">
        <f t="shared" si="96"/>
        <v>0.42223005264246843</v>
      </c>
      <c r="J237" s="149">
        <f t="shared" si="102"/>
        <v>2.6835738441644179</v>
      </c>
      <c r="K237" s="151">
        <f t="shared" si="105"/>
        <v>11502.353120060257</v>
      </c>
      <c r="L237" s="152">
        <f t="shared" si="95"/>
        <v>3.5580644593297514E-3</v>
      </c>
      <c r="M237" s="151">
        <f t="shared" si="77"/>
        <v>11501.943858921906</v>
      </c>
      <c r="N237" s="40">
        <f t="shared" si="85"/>
        <v>230.03887717843813</v>
      </c>
      <c r="O237" s="173">
        <f t="shared" si="106"/>
        <v>91.567690298596858</v>
      </c>
      <c r="P237" s="173">
        <f t="shared" si="79"/>
        <v>91.568117129361525</v>
      </c>
      <c r="Q237" s="173">
        <f t="shared" si="107"/>
        <v>16.449862286563601</v>
      </c>
      <c r="R237" s="173">
        <f t="shared" si="81"/>
        <v>14.188518495041652</v>
      </c>
      <c r="S237" s="154" t="s">
        <v>338</v>
      </c>
    </row>
    <row r="238" spans="2:19" outlineLevel="1">
      <c r="B238" s="148" t="s">
        <v>316</v>
      </c>
      <c r="C238" s="149">
        <f t="shared" si="103"/>
        <v>81.853766997149819</v>
      </c>
      <c r="D238" s="149">
        <f t="shared" si="71"/>
        <v>2.3629147204994676</v>
      </c>
      <c r="E238" s="150">
        <f t="shared" si="93"/>
        <v>0.28000000000000003</v>
      </c>
      <c r="F238" s="149">
        <f t="shared" si="94"/>
        <v>81.531701992510065</v>
      </c>
      <c r="G238" s="173">
        <f t="shared" si="73"/>
        <v>1.4351483905617952E-3</v>
      </c>
      <c r="H238" s="173">
        <f t="shared" si="74"/>
        <v>3.2830191940956099E-4</v>
      </c>
      <c r="I238" s="173">
        <f t="shared" si="96"/>
        <v>0.42223005264246843</v>
      </c>
      <c r="J238" s="149">
        <f t="shared" si="102"/>
        <v>2.3536175046432013</v>
      </c>
      <c r="K238" s="151">
        <f t="shared" si="105"/>
        <v>11501.943858921906</v>
      </c>
      <c r="L238" s="152">
        <f t="shared" si="95"/>
        <v>3.1206484396113093E-3</v>
      </c>
      <c r="M238" s="151">
        <f t="shared" si="77"/>
        <v>11501.584923690347</v>
      </c>
      <c r="N238" s="40">
        <f t="shared" si="85"/>
        <v>230.03169847380693</v>
      </c>
      <c r="O238" s="173">
        <f t="shared" si="106"/>
        <v>80.121518600274825</v>
      </c>
      <c r="P238" s="173">
        <f t="shared" si="79"/>
        <v>80.121846902194235</v>
      </c>
      <c r="Q238" s="173">
        <f t="shared" si="107"/>
        <v>15.512650982775696</v>
      </c>
      <c r="R238" s="173">
        <f t="shared" si="81"/>
        <v>13.581263530774963</v>
      </c>
      <c r="S238" s="154" t="s">
        <v>338</v>
      </c>
    </row>
    <row r="239" spans="2:19" outlineLevel="1">
      <c r="B239" s="148" t="s">
        <v>317</v>
      </c>
      <c r="C239" s="149">
        <f t="shared" si="103"/>
        <v>70.320498116082319</v>
      </c>
      <c r="D239" s="149">
        <f t="shared" si="71"/>
        <v>2.0299779258434345</v>
      </c>
      <c r="E239" s="150">
        <f t="shared" si="93"/>
        <v>0.28000000000000003</v>
      </c>
      <c r="F239" s="149">
        <f t="shared" si="94"/>
        <v>70.053631271214371</v>
      </c>
      <c r="G239" s="173">
        <f t="shared" si="73"/>
        <v>1.0592130999239611E-3</v>
      </c>
      <c r="H239" s="173">
        <f t="shared" si="74"/>
        <v>2.4230365030940287E-4</v>
      </c>
      <c r="I239" s="173">
        <f t="shared" si="96"/>
        <v>0.42223005264246843</v>
      </c>
      <c r="J239" s="149">
        <f t="shared" si="102"/>
        <v>2.0222741436073197</v>
      </c>
      <c r="K239" s="151">
        <f t="shared" si="105"/>
        <v>11501.584923690347</v>
      </c>
      <c r="L239" s="152">
        <f t="shared" si="95"/>
        <v>2.6812174988973441E-3</v>
      </c>
      <c r="M239" s="151">
        <f t="shared" si="77"/>
        <v>11501.276541182722</v>
      </c>
      <c r="N239" s="40">
        <f t="shared" si="85"/>
        <v>230.02553082365446</v>
      </c>
      <c r="O239" s="173">
        <f t="shared" si="106"/>
        <v>68.675432900221892</v>
      </c>
      <c r="P239" s="173">
        <f t="shared" si="79"/>
        <v>68.675675203872203</v>
      </c>
      <c r="Q239" s="173">
        <f t="shared" si="107"/>
        <v>14.244096317951907</v>
      </c>
      <c r="R239" s="173">
        <f t="shared" si="81"/>
        <v>12.644052226987057</v>
      </c>
      <c r="S239" s="154" t="s">
        <v>338</v>
      </c>
    </row>
    <row r="240" spans="2:19" outlineLevel="1">
      <c r="B240" s="148" t="s">
        <v>318</v>
      </c>
      <c r="C240" s="149">
        <f t="shared" si="103"/>
        <v>58.724919839382494</v>
      </c>
      <c r="D240" s="149">
        <f t="shared" si="71"/>
        <v>1.6952424138703337</v>
      </c>
      <c r="E240" s="150">
        <f t="shared" si="93"/>
        <v>0.28000000000000003</v>
      </c>
      <c r="F240" s="149">
        <f t="shared" si="94"/>
        <v>58.520362390146886</v>
      </c>
      <c r="G240" s="173">
        <f t="shared" si="73"/>
        <v>7.3869359221239491E-4</v>
      </c>
      <c r="H240" s="173">
        <f t="shared" si="74"/>
        <v>1.6898219429695307E-4</v>
      </c>
      <c r="I240" s="173">
        <f t="shared" si="96"/>
        <v>0.42223005264246843</v>
      </c>
      <c r="J240" s="149">
        <f t="shared" si="102"/>
        <v>1.6893373489512877</v>
      </c>
      <c r="K240" s="151">
        <f t="shared" si="105"/>
        <v>11501.276541182722</v>
      </c>
      <c r="L240" s="152">
        <f t="shared" si="95"/>
        <v>2.2395047624031274E-3</v>
      </c>
      <c r="M240" s="151">
        <f t="shared" si="77"/>
        <v>11501.018969546845</v>
      </c>
      <c r="N240" s="40">
        <f t="shared" si="85"/>
        <v>230.02037939093691</v>
      </c>
      <c r="O240" s="173">
        <f t="shared" si="106"/>
        <v>57.229420521624974</v>
      </c>
      <c r="P240" s="173">
        <f t="shared" si="79"/>
        <v>57.22958950381927</v>
      </c>
      <c r="Q240" s="173">
        <f t="shared" si="107"/>
        <v>12.642604858472087</v>
      </c>
      <c r="R240" s="173">
        <f t="shared" si="81"/>
        <v>11.375497562163268</v>
      </c>
      <c r="S240" s="154" t="s">
        <v>338</v>
      </c>
    </row>
    <row r="241" spans="2:19" outlineLevel="1">
      <c r="B241" s="148" t="s">
        <v>319</v>
      </c>
      <c r="C241" s="149">
        <f t="shared" si="103"/>
        <v>47.060123788780579</v>
      </c>
      <c r="D241" s="149">
        <f t="shared" si="71"/>
        <v>1.3585087568774787</v>
      </c>
      <c r="E241" s="150">
        <f t="shared" si="93"/>
        <v>0.28000000000000003</v>
      </c>
      <c r="F241" s="149">
        <f t="shared" si="94"/>
        <v>46.924784113447053</v>
      </c>
      <c r="G241" s="173">
        <f t="shared" si="73"/>
        <v>4.743791547674883E-4</v>
      </c>
      <c r="H241" s="173">
        <f t="shared" si="74"/>
        <v>1.0851810729975223E-4</v>
      </c>
      <c r="I241" s="173">
        <f t="shared" si="96"/>
        <v>0.42223005264246843</v>
      </c>
      <c r="J241" s="149">
        <f t="shared" si="102"/>
        <v>1.3546018369781863</v>
      </c>
      <c r="K241" s="151">
        <f t="shared" si="105"/>
        <v>11501.018969546845</v>
      </c>
      <c r="L241" s="152">
        <f t="shared" si="95"/>
        <v>1.795248035962092E-3</v>
      </c>
      <c r="M241" s="151">
        <f t="shared" si="77"/>
        <v>11500.812497729679</v>
      </c>
      <c r="N241" s="40">
        <f t="shared" si="85"/>
        <v>230.0162499545936</v>
      </c>
      <c r="O241" s="173">
        <f t="shared" si="106"/>
        <v>45.783468607115054</v>
      </c>
      <c r="P241" s="173">
        <f t="shared" si="79"/>
        <v>45.783577125222351</v>
      </c>
      <c r="Q241" s="173">
        <f t="shared" si="107"/>
        <v>10.706377887019165</v>
      </c>
      <c r="R241" s="173">
        <f t="shared" si="81"/>
        <v>9.7740061026834475</v>
      </c>
      <c r="S241" s="154" t="s">
        <v>338</v>
      </c>
    </row>
    <row r="242" spans="2:19" outlineLevel="1">
      <c r="B242" s="148" t="s">
        <v>320</v>
      </c>
      <c r="C242" s="149">
        <f t="shared" si="103"/>
        <v>35.320084970338165</v>
      </c>
      <c r="D242" s="149">
        <f t="shared" si="71"/>
        <v>1.0196030282712596</v>
      </c>
      <c r="E242" s="150">
        <f t="shared" si="93"/>
        <v>0.28000000000000003</v>
      </c>
      <c r="F242" s="149">
        <f t="shared" si="94"/>
        <v>35.259988062845139</v>
      </c>
      <c r="G242" s="173">
        <f t="shared" si="73"/>
        <v>2.6721629977521065E-4</v>
      </c>
      <c r="H242" s="173">
        <f t="shared" si="74"/>
        <v>6.1127911713283482E-5</v>
      </c>
      <c r="I242" s="173">
        <f t="shared" si="96"/>
        <v>0.42223005264246843</v>
      </c>
      <c r="J242" s="149">
        <f t="shared" si="102"/>
        <v>1.0178681799853313</v>
      </c>
      <c r="K242" s="151">
        <f t="shared" si="105"/>
        <v>11500.812497729679</v>
      </c>
      <c r="L242" s="152">
        <f t="shared" si="95"/>
        <v>1.3482059523818406E-3</v>
      </c>
      <c r="M242" s="151">
        <f t="shared" si="77"/>
        <v>11500.657443091013</v>
      </c>
      <c r="N242" s="40">
        <f t="shared" si="85"/>
        <v>230.01314886182027</v>
      </c>
      <c r="O242" s="173">
        <f t="shared" si="106"/>
        <v>34.337564082800718</v>
      </c>
      <c r="P242" s="173">
        <f t="shared" si="79"/>
        <v>34.337625210712432</v>
      </c>
      <c r="Q242" s="173">
        <f t="shared" si="107"/>
        <v>8.4334172585733889</v>
      </c>
      <c r="R242" s="173">
        <f t="shared" si="81"/>
        <v>7.8377791312305263</v>
      </c>
      <c r="S242" s="154" t="s">
        <v>338</v>
      </c>
    </row>
    <row r="243" spans="2:19" outlineLevel="1">
      <c r="B243" s="148" t="s">
        <v>321</v>
      </c>
      <c r="C243" s="149">
        <f>$D$193+F244</f>
        <v>23.504526655642557</v>
      </c>
      <c r="D243" s="149">
        <f t="shared" si="71"/>
        <v>0.67851723959049803</v>
      </c>
      <c r="E243" s="150">
        <f t="shared" si="93"/>
        <v>0.28000000000000003</v>
      </c>
      <c r="F243" s="149">
        <f t="shared" si="94"/>
        <v>23.519949244402724</v>
      </c>
      <c r="G243" s="173">
        <f t="shared" si="73"/>
        <v>1.1833752604210478E-4</v>
      </c>
      <c r="H243" s="173">
        <f t="shared" si="74"/>
        <v>2.7070675891984752E-5</v>
      </c>
      <c r="I243" s="173">
        <f t="shared" si="96"/>
        <v>0.42223005264246843</v>
      </c>
      <c r="J243" s="149">
        <f t="shared" si="102"/>
        <v>0.67896245137911226</v>
      </c>
      <c r="K243" s="151">
        <f t="shared" si="105"/>
        <v>11500.657443091013</v>
      </c>
      <c r="L243" s="152">
        <f t="shared" si="95"/>
        <v>8.9826391993882971E-4</v>
      </c>
      <c r="M243" s="151">
        <f t="shared" si="77"/>
        <v>11500.554136834646</v>
      </c>
      <c r="N243" s="40">
        <f t="shared" si="85"/>
        <v>230.01108273669291</v>
      </c>
      <c r="O243" s="173">
        <f>$C$106*$L$43+P244</f>
        <v>22.891693615722204</v>
      </c>
      <c r="P243" s="173">
        <f t="shared" si="79"/>
        <v>22.891720686398095</v>
      </c>
      <c r="Q243" s="173">
        <f>$C$106*$L$44+R244</f>
        <v>5.8215509015213946</v>
      </c>
      <c r="R243" s="173">
        <f t="shared" si="81"/>
        <v>5.5648185027847505</v>
      </c>
      <c r="S243" s="154" t="s">
        <v>338</v>
      </c>
    </row>
    <row r="244" spans="2:19" outlineLevel="1">
      <c r="B244" s="148" t="s">
        <v>322</v>
      </c>
      <c r="C244" s="149">
        <f>$D$193</f>
        <v>11.800135725935441</v>
      </c>
      <c r="D244" s="149">
        <f t="shared" si="71"/>
        <v>0.34064057689214727</v>
      </c>
      <c r="E244" s="150">
        <f t="shared" si="93"/>
        <v>0.28000000000000003</v>
      </c>
      <c r="F244" s="149">
        <f t="shared" si="94"/>
        <v>11.704390929707115</v>
      </c>
      <c r="G244" s="173">
        <f t="shared" si="73"/>
        <v>2.9825894114836653E-5</v>
      </c>
      <c r="H244" s="173">
        <f t="shared" si="74"/>
        <v>6.8229169543743977E-6</v>
      </c>
      <c r="I244" s="173">
        <f t="shared" si="96"/>
        <v>0.42223005264246843</v>
      </c>
      <c r="J244" s="149">
        <f t="shared" si="102"/>
        <v>0.33787666269835082</v>
      </c>
      <c r="K244" s="151">
        <f>M243</f>
        <v>11500.554136834646</v>
      </c>
      <c r="L244" s="152">
        <f t="shared" si="95"/>
        <v>4.4898869153709115E-4</v>
      </c>
      <c r="M244" s="151">
        <f t="shared" si="77"/>
        <v>11500.502500647108</v>
      </c>
      <c r="N244" s="40">
        <f t="shared" si="85"/>
        <v>230.01005001294214</v>
      </c>
      <c r="O244" s="173">
        <f>$C$106*$L$43</f>
        <v>11.445843396402624</v>
      </c>
      <c r="P244" s="173">
        <f t="shared" si="79"/>
        <v>11.445850219319579</v>
      </c>
      <c r="Q244" s="173">
        <f>$C$106*$L$44</f>
        <v>2.8685987557886383</v>
      </c>
      <c r="R244" s="173">
        <f t="shared" si="81"/>
        <v>2.9529521457327559</v>
      </c>
      <c r="S244" s="154" t="s">
        <v>338</v>
      </c>
    </row>
    <row r="245" spans="2:19" outlineLevel="1">
      <c r="B245" s="137" t="s">
        <v>323</v>
      </c>
      <c r="C245" s="14">
        <f t="shared" ref="C245:C246" si="108">$D$193+F246</f>
        <v>150.87595150506962</v>
      </c>
      <c r="D245" s="14">
        <f t="shared" si="71"/>
        <v>4.3554135607846431</v>
      </c>
      <c r="E245" s="25">
        <f t="shared" si="93"/>
        <v>0.28000000000000003</v>
      </c>
      <c r="F245" s="14">
        <f t="shared" si="94"/>
        <v>150.28928808300321</v>
      </c>
      <c r="G245" s="165">
        <f t="shared" si="73"/>
        <v>4.8759529974563781E-3</v>
      </c>
      <c r="H245" s="165">
        <f t="shared" si="74"/>
        <v>1.1154140843854458E-3</v>
      </c>
      <c r="I245" s="165">
        <f t="shared" si="96"/>
        <v>0.42223005264246843</v>
      </c>
      <c r="J245" s="14">
        <f t="shared" si="102"/>
        <v>4.3384780465519555</v>
      </c>
      <c r="K245" s="35">
        <f>M235</f>
        <v>11502.812511681917</v>
      </c>
      <c r="L245" s="39">
        <f t="shared" si="95"/>
        <v>5.7517958482546381E-3</v>
      </c>
      <c r="M245" s="35">
        <f t="shared" si="77"/>
        <v>11502.150893389438</v>
      </c>
      <c r="N245" s="40">
        <f t="shared" si="85"/>
        <v>230.04301786778879</v>
      </c>
      <c r="O245" s="165">
        <f t="shared" ref="O245:O246" si="109">$C$106*$L$43+P246</f>
        <v>148.79912998546075</v>
      </c>
      <c r="P245" s="165">
        <f t="shared" si="79"/>
        <v>148.80024539954513</v>
      </c>
      <c r="Q245" s="165">
        <f t="shared" ref="Q245:Q246" si="110">$C$106*$L$44+R246</f>
        <v>21.498067197294464</v>
      </c>
      <c r="R245" s="165">
        <f t="shared" si="81"/>
        <v>17.581819203384978</v>
      </c>
      <c r="S245" s="154"/>
    </row>
    <row r="246" spans="2:19" outlineLevel="1">
      <c r="B246" s="137" t="s">
        <v>324</v>
      </c>
      <c r="C246" s="14">
        <f t="shared" si="108"/>
        <v>139.65157656688891</v>
      </c>
      <c r="D246" s="14">
        <f t="shared" si="71"/>
        <v>4.0313937661824459</v>
      </c>
      <c r="E246" s="25">
        <f t="shared" si="93"/>
        <v>0.28000000000000003</v>
      </c>
      <c r="F246" s="14">
        <f t="shared" si="94"/>
        <v>139.07581577913419</v>
      </c>
      <c r="G246" s="165">
        <f t="shared" si="73"/>
        <v>4.1774489598176952E-3</v>
      </c>
      <c r="H246" s="165">
        <f t="shared" si="74"/>
        <v>9.5562557904326384E-4</v>
      </c>
      <c r="I246" s="165">
        <f t="shared" si="96"/>
        <v>0.42223005264246843</v>
      </c>
      <c r="J246" s="14">
        <f t="shared" si="102"/>
        <v>4.0147729838924953</v>
      </c>
      <c r="K246" s="35">
        <f t="shared" ref="K246" si="111">M245</f>
        <v>11502.150893389438</v>
      </c>
      <c r="L246" s="39">
        <f t="shared" si="95"/>
        <v>5.3235734555698959E-3</v>
      </c>
      <c r="M246" s="35">
        <f t="shared" si="77"/>
        <v>11501.538567937658</v>
      </c>
      <c r="N246" s="40">
        <f t="shared" si="85"/>
        <v>230.03077135875316</v>
      </c>
      <c r="O246" s="165">
        <f t="shared" si="109"/>
        <v>137.35233096347906</v>
      </c>
      <c r="P246" s="165">
        <f t="shared" si="79"/>
        <v>137.35328658905811</v>
      </c>
      <c r="Q246" s="165">
        <f t="shared" si="110"/>
        <v>22.222011372755851</v>
      </c>
      <c r="R246" s="165">
        <f t="shared" si="81"/>
        <v>18.629468441505825</v>
      </c>
      <c r="S246" s="154"/>
    </row>
    <row r="247" spans="2:19" outlineLevel="1">
      <c r="B247" s="137" t="s">
        <v>325</v>
      </c>
      <c r="C247" s="14">
        <f>$D$193+F248+F250</f>
        <v>128.28180984945212</v>
      </c>
      <c r="D247" s="14">
        <f t="shared" si="71"/>
        <v>3.7031768724356775</v>
      </c>
      <c r="E247" s="25">
        <f t="shared" si="93"/>
        <v>0.28000000000000003</v>
      </c>
      <c r="F247" s="14">
        <f t="shared" si="94"/>
        <v>127.85144084095346</v>
      </c>
      <c r="G247" s="165">
        <f t="shared" si="73"/>
        <v>3.5249229105333612E-3</v>
      </c>
      <c r="H247" s="165">
        <f t="shared" si="74"/>
        <v>8.0635491417429834E-4</v>
      </c>
      <c r="I247" s="165">
        <f t="shared" si="96"/>
        <v>0.42223005264246843</v>
      </c>
      <c r="J247" s="14">
        <f t="shared" si="102"/>
        <v>3.6907531892902985</v>
      </c>
      <c r="K247" s="35">
        <f>M246</f>
        <v>11501.538567937658</v>
      </c>
      <c r="L247" s="39">
        <f t="shared" si="95"/>
        <v>4.8922955010883952E-3</v>
      </c>
      <c r="M247" s="35">
        <f>K247*(1-L247/100)</f>
        <v>11500.975878683743</v>
      </c>
      <c r="N247" s="40">
        <f t="shared" si="85"/>
        <v>230.01951757367485</v>
      </c>
      <c r="O247" s="165">
        <f>$C$106*$L$43+P248+P250</f>
        <v>125.90568121216225</v>
      </c>
      <c r="P247" s="165">
        <f t="shared" si="79"/>
        <v>125.90648756707643</v>
      </c>
      <c r="Q247" s="165">
        <f>$C$106*$L$44+R248+R250</f>
        <v>22.621935753615041</v>
      </c>
      <c r="R247" s="165">
        <f t="shared" si="81"/>
        <v>19.353412616967212</v>
      </c>
      <c r="S247" s="154"/>
    </row>
    <row r="248" spans="2:19" outlineLevel="1">
      <c r="B248" s="148" t="s">
        <v>326</v>
      </c>
      <c r="C248" s="149">
        <f>$D$193+F249</f>
        <v>23.504526655642557</v>
      </c>
      <c r="D248" s="149">
        <f t="shared" si="71"/>
        <v>0.67851723959049803</v>
      </c>
      <c r="E248" s="150">
        <f t="shared" si="93"/>
        <v>0.28000000000000003</v>
      </c>
      <c r="F248" s="149">
        <f t="shared" si="94"/>
        <v>23.519949244402724</v>
      </c>
      <c r="G248" s="173">
        <f t="shared" si="73"/>
        <v>1.1833752604210478E-4</v>
      </c>
      <c r="H248" s="173">
        <f t="shared" si="74"/>
        <v>2.7070675891984752E-5</v>
      </c>
      <c r="I248" s="173">
        <f t="shared" si="96"/>
        <v>0.42223005264246843</v>
      </c>
      <c r="J248" s="149">
        <f t="shared" si="102"/>
        <v>0.67896245137911226</v>
      </c>
      <c r="K248" s="151">
        <f>M247</f>
        <v>11500.975878683743</v>
      </c>
      <c r="L248" s="152">
        <f t="shared" si="95"/>
        <v>8.9823904907510564E-4</v>
      </c>
      <c r="M248" s="151">
        <f t="shared" ref="M248" si="112">K248*(1-L248/100)</f>
        <v>11500.872572427375</v>
      </c>
      <c r="N248" s="40">
        <f t="shared" si="85"/>
        <v>230.01745144854752</v>
      </c>
      <c r="O248" s="173">
        <f>$C$106*$L$43+P249</f>
        <v>22.891693615722204</v>
      </c>
      <c r="P248" s="173">
        <f t="shared" si="79"/>
        <v>22.891720686398095</v>
      </c>
      <c r="Q248" s="173">
        <f>$C$106*$L$44+R249</f>
        <v>5.8215509015213946</v>
      </c>
      <c r="R248" s="173">
        <f t="shared" si="81"/>
        <v>5.5648185027847505</v>
      </c>
      <c r="S248" s="154" t="s">
        <v>337</v>
      </c>
    </row>
    <row r="249" spans="2:19" outlineLevel="1">
      <c r="B249" s="148" t="s">
        <v>327</v>
      </c>
      <c r="C249" s="149">
        <f>$D$193</f>
        <v>11.800135725935441</v>
      </c>
      <c r="D249" s="149">
        <f t="shared" si="71"/>
        <v>0.34064057689214727</v>
      </c>
      <c r="E249" s="150">
        <f t="shared" si="93"/>
        <v>0.28000000000000003</v>
      </c>
      <c r="F249" s="149">
        <f t="shared" si="94"/>
        <v>11.704390929707115</v>
      </c>
      <c r="G249" s="173">
        <f t="shared" si="73"/>
        <v>2.9825894114836653E-5</v>
      </c>
      <c r="H249" s="173">
        <f t="shared" si="74"/>
        <v>6.8229169543743977E-6</v>
      </c>
      <c r="I249" s="173">
        <f t="shared" si="96"/>
        <v>0.42223005264246843</v>
      </c>
      <c r="J249" s="149">
        <f t="shared" si="102"/>
        <v>0.33787666269835082</v>
      </c>
      <c r="K249" s="151">
        <f>M248</f>
        <v>11500.872572427375</v>
      </c>
      <c r="L249" s="152">
        <f t="shared" si="95"/>
        <v>4.4897625996033746E-4</v>
      </c>
      <c r="M249" s="151">
        <f>K249*(1-L249/100)</f>
        <v>11500.820936239837</v>
      </c>
      <c r="N249" s="40">
        <f t="shared" si="85"/>
        <v>230.01641872479672</v>
      </c>
      <c r="O249" s="173">
        <f>$C$106*$L$43</f>
        <v>11.445843396402624</v>
      </c>
      <c r="P249" s="173">
        <f t="shared" si="79"/>
        <v>11.445850219319579</v>
      </c>
      <c r="Q249" s="173">
        <f>$C$106*$L$44</f>
        <v>2.8685987557886383</v>
      </c>
      <c r="R249" s="173">
        <f t="shared" si="81"/>
        <v>2.9529521457327559</v>
      </c>
      <c r="S249" s="154" t="s">
        <v>337</v>
      </c>
    </row>
    <row r="250" spans="2:19" outlineLevel="1">
      <c r="B250" s="137" t="s">
        <v>328</v>
      </c>
      <c r="C250" s="14">
        <f t="shared" ref="C250:C255" si="113">$D$193+F251</f>
        <v>93.331837718445513</v>
      </c>
      <c r="D250" s="14">
        <f t="shared" si="71"/>
        <v>2.6942580815353487</v>
      </c>
      <c r="E250" s="25">
        <f t="shared" si="93"/>
        <v>0.28000000000000003</v>
      </c>
      <c r="F250" s="14">
        <f t="shared" si="94"/>
        <v>92.961724879113945</v>
      </c>
      <c r="G250" s="165">
        <f t="shared" si="73"/>
        <v>1.8658601998134614E-3</v>
      </c>
      <c r="H250" s="165">
        <f t="shared" si="74"/>
        <v>4.2683076466321014E-4</v>
      </c>
      <c r="I250" s="165">
        <f t="shared" si="96"/>
        <v>0.42223005264246843</v>
      </c>
      <c r="J250" s="14">
        <f t="shared" si="102"/>
        <v>2.6835738441644179</v>
      </c>
      <c r="K250" s="35">
        <f>M247</f>
        <v>11500.975878683743</v>
      </c>
      <c r="L250" s="39">
        <f t="shared" si="95"/>
        <v>3.5584905373987241E-3</v>
      </c>
      <c r="M250" s="35">
        <f t="shared" ref="M250:M255" si="114">K250*(1-L250/100)</f>
        <v>11500.566617545392</v>
      </c>
      <c r="N250" s="40">
        <f t="shared" si="85"/>
        <v>230.01133235090785</v>
      </c>
      <c r="O250" s="165">
        <f t="shared" ref="O250:O255" si="115">$C$106*$L$43+P251</f>
        <v>91.567690298596858</v>
      </c>
      <c r="P250" s="165">
        <f t="shared" si="79"/>
        <v>91.568117129361525</v>
      </c>
      <c r="Q250" s="165">
        <f t="shared" ref="Q250:Q255" si="116">$C$106*$L$44+R251</f>
        <v>16.449862286563601</v>
      </c>
      <c r="R250" s="165">
        <f t="shared" si="81"/>
        <v>14.188518495041652</v>
      </c>
      <c r="S250" s="154"/>
    </row>
    <row r="251" spans="2:19" outlineLevel="1">
      <c r="B251" s="137" t="s">
        <v>329</v>
      </c>
      <c r="C251" s="14">
        <f t="shared" si="113"/>
        <v>81.853766997149819</v>
      </c>
      <c r="D251" s="14">
        <f t="shared" si="71"/>
        <v>2.3629147204994676</v>
      </c>
      <c r="E251" s="25">
        <f t="shared" si="93"/>
        <v>0.28000000000000003</v>
      </c>
      <c r="F251" s="14">
        <f t="shared" si="94"/>
        <v>81.531701992510065</v>
      </c>
      <c r="G251" s="165">
        <f t="shared" si="73"/>
        <v>1.4351483905617952E-3</v>
      </c>
      <c r="H251" s="165">
        <f t="shared" si="74"/>
        <v>3.2830191940956099E-4</v>
      </c>
      <c r="I251" s="165">
        <f t="shared" si="96"/>
        <v>0.42223005264246843</v>
      </c>
      <c r="J251" s="14">
        <f t="shared" si="102"/>
        <v>2.3536175046432013</v>
      </c>
      <c r="K251" s="35">
        <f t="shared" ref="K251:K257" si="117">M250</f>
        <v>11500.566617545392</v>
      </c>
      <c r="L251" s="39">
        <f t="shared" si="95"/>
        <v>3.1210221504288293E-3</v>
      </c>
      <c r="M251" s="35">
        <f t="shared" si="114"/>
        <v>11500.207682313832</v>
      </c>
      <c r="N251" s="40">
        <f t="shared" si="85"/>
        <v>230.00415364627662</v>
      </c>
      <c r="O251" s="165">
        <f t="shared" si="115"/>
        <v>80.121518600274825</v>
      </c>
      <c r="P251" s="165">
        <f t="shared" si="79"/>
        <v>80.121846902194235</v>
      </c>
      <c r="Q251" s="165">
        <f t="shared" si="116"/>
        <v>15.512650982775696</v>
      </c>
      <c r="R251" s="165">
        <f t="shared" si="81"/>
        <v>13.581263530774963</v>
      </c>
      <c r="S251" s="154"/>
    </row>
    <row r="252" spans="2:19" outlineLevel="1">
      <c r="B252" s="137" t="s">
        <v>330</v>
      </c>
      <c r="C252" s="14">
        <f t="shared" si="113"/>
        <v>70.320498116082319</v>
      </c>
      <c r="D252" s="14">
        <f t="shared" si="71"/>
        <v>2.0299779258434345</v>
      </c>
      <c r="E252" s="25">
        <f t="shared" si="93"/>
        <v>0.28000000000000003</v>
      </c>
      <c r="F252" s="14">
        <f t="shared" si="94"/>
        <v>70.053631271214371</v>
      </c>
      <c r="G252" s="165">
        <f t="shared" si="73"/>
        <v>1.0592130999239611E-3</v>
      </c>
      <c r="H252" s="165">
        <f t="shared" si="74"/>
        <v>2.4230365030940287E-4</v>
      </c>
      <c r="I252" s="165">
        <f t="shared" si="96"/>
        <v>0.42223005264246843</v>
      </c>
      <c r="J252" s="14">
        <f t="shared" si="102"/>
        <v>2.0222741436073197</v>
      </c>
      <c r="K252" s="35">
        <f t="shared" si="117"/>
        <v>11500.207682313832</v>
      </c>
      <c r="L252" s="39">
        <f t="shared" si="95"/>
        <v>2.6815385960271458E-3</v>
      </c>
      <c r="M252" s="35">
        <f t="shared" si="114"/>
        <v>11499.899299806208</v>
      </c>
      <c r="N252" s="40">
        <f t="shared" si="85"/>
        <v>229.99798599612416</v>
      </c>
      <c r="O252" s="165">
        <f t="shared" si="115"/>
        <v>68.675432900221892</v>
      </c>
      <c r="P252" s="165">
        <f t="shared" si="79"/>
        <v>68.675675203872203</v>
      </c>
      <c r="Q252" s="165">
        <f t="shared" si="116"/>
        <v>14.244096317951907</v>
      </c>
      <c r="R252" s="165">
        <f t="shared" si="81"/>
        <v>12.644052226987057</v>
      </c>
      <c r="S252" s="154"/>
    </row>
    <row r="253" spans="2:19" outlineLevel="1">
      <c r="B253" s="137" t="s">
        <v>331</v>
      </c>
      <c r="C253" s="14">
        <f t="shared" si="113"/>
        <v>58.724919839382494</v>
      </c>
      <c r="D253" s="14">
        <f t="shared" si="71"/>
        <v>1.6952424138703337</v>
      </c>
      <c r="E253" s="25">
        <f t="shared" si="93"/>
        <v>0.28000000000000003</v>
      </c>
      <c r="F253" s="14">
        <f t="shared" si="94"/>
        <v>58.520362390146886</v>
      </c>
      <c r="G253" s="165">
        <f t="shared" si="73"/>
        <v>7.3869359221239491E-4</v>
      </c>
      <c r="H253" s="165">
        <f t="shared" si="74"/>
        <v>1.6898219429695307E-4</v>
      </c>
      <c r="I253" s="165">
        <f t="shared" si="96"/>
        <v>0.42223005264246843</v>
      </c>
      <c r="J253" s="14">
        <f t="shared" si="102"/>
        <v>1.6893373489512877</v>
      </c>
      <c r="K253" s="35">
        <f t="shared" si="117"/>
        <v>11499.899299806208</v>
      </c>
      <c r="L253" s="39">
        <f t="shared" si="95"/>
        <v>2.2397729681100883E-3</v>
      </c>
      <c r="M253" s="35">
        <f t="shared" si="114"/>
        <v>11499.641728170331</v>
      </c>
      <c r="N253" s="40">
        <f t="shared" si="85"/>
        <v>229.99283456340663</v>
      </c>
      <c r="O253" s="165">
        <f t="shared" si="115"/>
        <v>57.229420521624974</v>
      </c>
      <c r="P253" s="165">
        <f t="shared" si="79"/>
        <v>57.22958950381927</v>
      </c>
      <c r="Q253" s="165">
        <f t="shared" si="116"/>
        <v>12.642604858472087</v>
      </c>
      <c r="R253" s="165">
        <f t="shared" si="81"/>
        <v>11.375497562163268</v>
      </c>
    </row>
    <row r="254" spans="2:19" outlineLevel="1">
      <c r="B254" s="137" t="s">
        <v>332</v>
      </c>
      <c r="C254" s="14">
        <f t="shared" si="113"/>
        <v>47.060123788780579</v>
      </c>
      <c r="D254" s="14">
        <f t="shared" si="71"/>
        <v>1.3585087568774787</v>
      </c>
      <c r="E254" s="25">
        <f t="shared" si="93"/>
        <v>0.28000000000000003</v>
      </c>
      <c r="F254" s="14">
        <f t="shared" si="94"/>
        <v>46.924784113447053</v>
      </c>
      <c r="G254" s="165">
        <f t="shared" si="73"/>
        <v>4.743791547674883E-4</v>
      </c>
      <c r="H254" s="165">
        <f t="shared" si="74"/>
        <v>1.0851810729975223E-4</v>
      </c>
      <c r="I254" s="165">
        <f t="shared" si="96"/>
        <v>0.42223005264246843</v>
      </c>
      <c r="J254" s="14">
        <f t="shared" si="102"/>
        <v>1.3546018369781863</v>
      </c>
      <c r="K254" s="35">
        <f t="shared" si="117"/>
        <v>11499.641728170331</v>
      </c>
      <c r="L254" s="39">
        <f t="shared" si="95"/>
        <v>1.7954630417800711E-3</v>
      </c>
      <c r="M254" s="35">
        <f t="shared" si="114"/>
        <v>11499.435256353165</v>
      </c>
      <c r="N254" s="40">
        <f t="shared" si="85"/>
        <v>229.9887051270633</v>
      </c>
      <c r="O254" s="165">
        <f t="shared" si="115"/>
        <v>45.783468607115054</v>
      </c>
      <c r="P254" s="165">
        <f t="shared" si="79"/>
        <v>45.783577125222351</v>
      </c>
      <c r="Q254" s="165">
        <f t="shared" si="116"/>
        <v>10.706377887019165</v>
      </c>
      <c r="R254" s="165">
        <f t="shared" si="81"/>
        <v>9.7740061026834475</v>
      </c>
    </row>
    <row r="255" spans="2:19" outlineLevel="1">
      <c r="B255" s="137" t="s">
        <v>333</v>
      </c>
      <c r="C255" s="14">
        <f t="shared" si="113"/>
        <v>35.320084970338165</v>
      </c>
      <c r="D255" s="14">
        <f t="shared" si="71"/>
        <v>1.0196030282712596</v>
      </c>
      <c r="E255" s="25">
        <f t="shared" si="93"/>
        <v>0.28000000000000003</v>
      </c>
      <c r="F255" s="14">
        <f t="shared" si="94"/>
        <v>35.259988062845139</v>
      </c>
      <c r="G255" s="165">
        <f t="shared" si="73"/>
        <v>2.6721629977521065E-4</v>
      </c>
      <c r="H255" s="165">
        <f t="shared" si="74"/>
        <v>6.1127911713283482E-5</v>
      </c>
      <c r="I255" s="165">
        <f t="shared" si="96"/>
        <v>0.42223005264246843</v>
      </c>
      <c r="J255" s="14">
        <f t="shared" si="102"/>
        <v>1.0178681799853313</v>
      </c>
      <c r="K255" s="35">
        <f t="shared" si="117"/>
        <v>11499.435256353165</v>
      </c>
      <c r="L255" s="39">
        <f t="shared" si="95"/>
        <v>1.3483674216175283E-3</v>
      </c>
      <c r="M255" s="35">
        <f t="shared" si="114"/>
        <v>11499.280201714499</v>
      </c>
      <c r="N255" s="40">
        <f t="shared" si="85"/>
        <v>229.98560403428999</v>
      </c>
      <c r="O255" s="165">
        <f t="shared" si="115"/>
        <v>34.337564082800718</v>
      </c>
      <c r="P255" s="165">
        <f t="shared" si="79"/>
        <v>34.337625210712432</v>
      </c>
      <c r="Q255" s="165">
        <f t="shared" si="116"/>
        <v>8.4334172585733889</v>
      </c>
      <c r="R255" s="165">
        <f t="shared" si="81"/>
        <v>7.8377791312305263</v>
      </c>
    </row>
    <row r="256" spans="2:19" outlineLevel="1">
      <c r="B256" s="137" t="s">
        <v>334</v>
      </c>
      <c r="C256" s="14">
        <f>$D$193+F257</f>
        <v>23.504526655642557</v>
      </c>
      <c r="D256" s="14">
        <f t="shared" si="71"/>
        <v>0.67851723959049803</v>
      </c>
      <c r="E256" s="25">
        <f>$O$3/1000</f>
        <v>0.28000000000000003</v>
      </c>
      <c r="F256" s="14">
        <f t="shared" si="94"/>
        <v>23.519949244402724</v>
      </c>
      <c r="G256" s="165">
        <f t="shared" si="73"/>
        <v>1.1833752604210478E-4</v>
      </c>
      <c r="H256" s="165">
        <f t="shared" si="74"/>
        <v>2.7070675891984752E-5</v>
      </c>
      <c r="I256" s="165">
        <f t="shared" si="96"/>
        <v>0.42223005264246843</v>
      </c>
      <c r="J256" s="14">
        <f t="shared" si="102"/>
        <v>0.67896245137911226</v>
      </c>
      <c r="K256" s="35">
        <f t="shared" si="117"/>
        <v>11499.280201714499</v>
      </c>
      <c r="L256" s="39">
        <f t="shared" si="95"/>
        <v>8.9837150286714075E-4</v>
      </c>
      <c r="M256" s="35">
        <f>K256*(1-L256/100)</f>
        <v>11499.176895458131</v>
      </c>
      <c r="N256" s="40">
        <f t="shared" si="85"/>
        <v>229.98353790916264</v>
      </c>
      <c r="O256" s="165">
        <f>$C$106*$L$43+P257</f>
        <v>22.891693615722204</v>
      </c>
      <c r="P256" s="165">
        <f t="shared" si="79"/>
        <v>22.891720686398095</v>
      </c>
      <c r="Q256" s="165">
        <f>$C$106*$L$44+R257</f>
        <v>5.8215509015213946</v>
      </c>
      <c r="R256" s="165">
        <f t="shared" si="81"/>
        <v>5.5648185027847505</v>
      </c>
    </row>
    <row r="257" spans="2:18" outlineLevel="1">
      <c r="B257" s="137" t="s">
        <v>335</v>
      </c>
      <c r="C257" s="14">
        <f>$D$193</f>
        <v>11.800135725935441</v>
      </c>
      <c r="D257" s="14">
        <f>1000*C257/3/$F$170</f>
        <v>0.34064057689214727</v>
      </c>
      <c r="E257" s="25">
        <f>$O$3/1000</f>
        <v>0.28000000000000003</v>
      </c>
      <c r="F257" s="14">
        <f>IF(D257&lt;0,-SQRT((O257+G257)^2+(Q257+H257-I257)^2),SQRT((O257+G257)^2+(Q257+H257-I257)^2))</f>
        <v>11.704390929707115</v>
      </c>
      <c r="G257" s="165">
        <f>(3*E257*$K$71*D257^2)/1000</f>
        <v>2.9825894114836653E-5</v>
      </c>
      <c r="H257" s="165">
        <f>+(3*E257*$L$71*D257^2)/1000</f>
        <v>6.8229169543743977E-6</v>
      </c>
      <c r="I257" s="165">
        <f t="shared" si="96"/>
        <v>0.42223005264246843</v>
      </c>
      <c r="J257" s="14">
        <f t="shared" si="102"/>
        <v>0.33787666269835082</v>
      </c>
      <c r="K257" s="35">
        <f t="shared" si="117"/>
        <v>11499.176895458131</v>
      </c>
      <c r="L257" s="147">
        <f t="shared" si="95"/>
        <v>4.4904246632542546E-4</v>
      </c>
      <c r="M257" s="35">
        <f>K257*(1-L257/100)</f>
        <v>11499.125259270593</v>
      </c>
      <c r="N257" s="40">
        <f t="shared" si="85"/>
        <v>229.98250518541187</v>
      </c>
      <c r="O257" s="165">
        <f>$C$106*$L$43</f>
        <v>11.445843396402624</v>
      </c>
      <c r="P257" s="165">
        <f>O257+H257</f>
        <v>11.445850219319579</v>
      </c>
      <c r="Q257" s="165">
        <f>$C$106*$L$44</f>
        <v>2.8685987557886383</v>
      </c>
      <c r="R257" s="165">
        <f>Q257+I257-J257</f>
        <v>2.9529521457327559</v>
      </c>
    </row>
    <row r="258" spans="2:18" outlineLevel="1">
      <c r="B258" s="24" t="s">
        <v>135</v>
      </c>
      <c r="C258" s="17">
        <f>C200</f>
        <v>759.27795198301817</v>
      </c>
      <c r="D258" s="45" t="s">
        <v>117</v>
      </c>
      <c r="E258" s="26">
        <f>SUM(E200:E256)</f>
        <v>26.600000000000041</v>
      </c>
      <c r="F258" s="17">
        <f>F200</f>
        <v>763.88387227966393</v>
      </c>
      <c r="G258" s="166">
        <f>SUM(G200:G257)</f>
        <v>3.686427010860486</v>
      </c>
      <c r="H258" s="166">
        <f>SUM(H200:H257)</f>
        <v>0.84330029660207262</v>
      </c>
      <c r="I258" s="166">
        <f>SUM(I200:I257)</f>
        <v>618.14479706857401</v>
      </c>
      <c r="J258" s="17">
        <f>J200</f>
        <v>22.051427964513881</v>
      </c>
      <c r="K258" s="46">
        <f>K200</f>
        <v>11547.005383792517</v>
      </c>
      <c r="L258" s="38">
        <f>SUM(L200:L256)</f>
        <v>0.46493134404053027</v>
      </c>
      <c r="M258" s="46">
        <f>M256</f>
        <v>11499.176895458131</v>
      </c>
      <c r="N258" s="45" t="s">
        <v>117</v>
      </c>
      <c r="O258" s="166">
        <f>O200</f>
        <v>664.61747134572443</v>
      </c>
      <c r="P258" s="166">
        <f>P200</f>
        <v>664.70221728795445</v>
      </c>
      <c r="Q258" s="166">
        <f>Q200</f>
        <v>407.49422687808976</v>
      </c>
      <c r="R258" s="166">
        <f>R200</f>
        <v>417.11005286176101</v>
      </c>
    </row>
    <row r="259" spans="2:18" outlineLevel="1">
      <c r="C259" s="5"/>
      <c r="E259" s="6"/>
    </row>
    <row r="260" spans="2:18" outlineLevel="1"/>
    <row r="261" spans="2:18" outlineLevel="1">
      <c r="B261" s="23" t="s">
        <v>153</v>
      </c>
      <c r="C261" s="5"/>
      <c r="D261" s="56">
        <f>F258</f>
        <v>763.88387227966393</v>
      </c>
      <c r="E261" s="23" t="s">
        <v>150</v>
      </c>
      <c r="F261" s="35">
        <f>$E$75</f>
        <v>20000</v>
      </c>
      <c r="G261" t="s">
        <v>100</v>
      </c>
      <c r="H261" t="s">
        <v>157</v>
      </c>
    </row>
    <row r="262" spans="2:18" ht="17" outlineLevel="1">
      <c r="C262" s="124" t="s">
        <v>91</v>
      </c>
      <c r="D262" s="19">
        <f>1000*D261/3/F262</f>
        <v>22.051427964513881</v>
      </c>
      <c r="E262" t="s">
        <v>155</v>
      </c>
      <c r="F262" s="35">
        <f>$E$76</f>
        <v>11547.005383792517</v>
      </c>
      <c r="G262" t="s">
        <v>100</v>
      </c>
      <c r="H262" t="s">
        <v>158</v>
      </c>
    </row>
  </sheetData>
  <mergeCells count="14">
    <mergeCell ref="I72:J72"/>
    <mergeCell ref="M72:N72"/>
    <mergeCell ref="U8:W8"/>
    <mergeCell ref="V14:W14"/>
    <mergeCell ref="C66:H66"/>
    <mergeCell ref="I66:L66"/>
    <mergeCell ref="F68:H68"/>
    <mergeCell ref="I68:J68"/>
    <mergeCell ref="K68:M68"/>
    <mergeCell ref="G2:N2"/>
    <mergeCell ref="O2:T2"/>
    <mergeCell ref="I69:J69"/>
    <mergeCell ref="I70:J70"/>
    <mergeCell ref="I71:J71"/>
  </mergeCells>
  <conditionalFormatting sqref="S29">
    <cfRule type="colorScale" priority="10">
      <colorScale>
        <cfvo type="formula" val="$S$29&lt;$R$29"/>
        <cfvo type="formula" val="$S$29&gt;=$R$29"/>
        <color rgb="FFCCFFCC"/>
        <color theme="5" tint="0.39997558519241921"/>
      </colorScale>
    </cfRule>
  </conditionalFormatting>
  <conditionalFormatting sqref="F7 J5 N5 P5 T5 H5">
    <cfRule type="cellIs" dxfId="34" priority="11" operator="greaterThanOrEqual">
      <formula>$E$77</formula>
    </cfRule>
    <cfRule type="cellIs" dxfId="33" priority="9" operator="lessThanOrEqual">
      <formula>-$E$77</formula>
    </cfRule>
  </conditionalFormatting>
  <conditionalFormatting sqref="F8">
    <cfRule type="cellIs" dxfId="32" priority="12" operator="greaterThanOrEqual">
      <formula>$E$78</formula>
    </cfRule>
    <cfRule type="cellIs" dxfId="31" priority="8" operator="lessThanOrEqual">
      <formula>-$E$78</formula>
    </cfRule>
  </conditionalFormatting>
  <conditionalFormatting sqref="I8 U8:W8 V14:W14 K8 O8 Q8">
    <cfRule type="cellIs" dxfId="30" priority="13" operator="greaterThanOrEqual">
      <formula>$M$77</formula>
    </cfRule>
    <cfRule type="cellIs" dxfId="29" priority="5" operator="lessThanOrEqual">
      <formula>-$M$77</formula>
    </cfRule>
  </conditionalFormatting>
  <conditionalFormatting sqref="T18:T19 Z18 T21:T22">
    <cfRule type="cellIs" dxfId="28" priority="14" operator="greaterThanOrEqual">
      <formula>$I$71</formula>
    </cfRule>
    <cfRule type="cellIs" dxfId="17" priority="1" operator="lessThanOrEqual">
      <formula>-$I$71</formula>
    </cfRule>
  </conditionalFormatting>
  <conditionalFormatting sqref="H6 J6 N6 P6 T6">
    <cfRule type="cellIs" dxfId="27" priority="15" operator="greaterThanOrEqual">
      <formula>$I$70</formula>
    </cfRule>
    <cfRule type="cellIs" dxfId="26" priority="7" operator="lessThanOrEqual">
      <formula>-$I$70</formula>
    </cfRule>
  </conditionalFormatting>
  <conditionalFormatting sqref="U25">
    <cfRule type="cellIs" dxfId="25" priority="16" operator="greaterThanOrEqual">
      <formula>$J$41*100</formula>
    </cfRule>
    <cfRule type="cellIs" dxfId="24" priority="2" operator="lessThanOrEqual">
      <formula>-$J$41*100</formula>
    </cfRule>
  </conditionalFormatting>
  <conditionalFormatting sqref="H9 J9 N9 P9 T9">
    <cfRule type="cellIs" dxfId="23" priority="17" operator="greaterThanOrEqual">
      <formula>$J$40*100</formula>
    </cfRule>
    <cfRule type="cellIs" dxfId="22" priority="4" operator="lessThanOrEqual">
      <formula>-$J$40*100</formula>
    </cfRule>
  </conditionalFormatting>
  <conditionalFormatting sqref="U24 I12 O12 Q12 V12 K12">
    <cfRule type="cellIs" dxfId="21" priority="18" operator="lessThanOrEqual">
      <formula>$M$75-$M$75*$J$41</formula>
    </cfRule>
    <cfRule type="cellIs" dxfId="20" priority="3" operator="greaterThanOrEqual">
      <formula>$M$75+$M$75*$J$41</formula>
    </cfRule>
  </conditionalFormatting>
  <conditionalFormatting sqref="H8 J8 N8 P8 T8 I10 K10 O10 Q10 V10">
    <cfRule type="cellIs" dxfId="19" priority="19" operator="lessThanOrEqual">
      <formula>$E$75/1000-$E$75/1000*$J$40</formula>
    </cfRule>
    <cfRule type="cellIs" dxfId="18" priority="6" operator="greaterThanOrEqual">
      <formula>$E$75/1000+$E$75/1000*$J$40</formula>
    </cfRule>
  </conditionalFormatting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Übersicht</vt:lpstr>
      <vt:lpstr>Städtisches Netz</vt:lpstr>
      <vt:lpstr>Vorstädtisches Netz</vt:lpstr>
      <vt:lpstr>Ländliches Netz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 R.</dc:creator>
  <cp:lastModifiedBy>Hann R.</cp:lastModifiedBy>
  <dcterms:created xsi:type="dcterms:W3CDTF">2017-03-08T13:39:34Z</dcterms:created>
  <dcterms:modified xsi:type="dcterms:W3CDTF">2017-07-14T09:21:33Z</dcterms:modified>
</cp:coreProperties>
</file>